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480" yWindow="120" windowWidth="15195" windowHeight="117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37" i="1" l="1"/>
  <c r="D37" i="1"/>
  <c r="E30" i="1"/>
  <c r="E28" i="1"/>
  <c r="D28" i="1"/>
  <c r="D23" i="1"/>
  <c r="D25" i="1" s="1"/>
  <c r="E22" i="1"/>
  <c r="E23" i="1" s="1"/>
  <c r="E25" i="1" s="1"/>
  <c r="D22" i="1"/>
  <c r="B22" i="1"/>
  <c r="B23" i="1" s="1"/>
  <c r="B25" i="1" s="1"/>
  <c r="F20" i="1"/>
  <c r="F19" i="1"/>
  <c r="H17" i="1"/>
  <c r="H22" i="1"/>
  <c r="H23" i="1" s="1"/>
  <c r="H25" i="1" s="1"/>
  <c r="F16" i="1"/>
  <c r="F17" i="1" s="1"/>
  <c r="E17" i="1"/>
  <c r="D17" i="1"/>
  <c r="B17" i="1"/>
  <c r="F22" i="1" l="1"/>
  <c r="F23" i="1" s="1"/>
  <c r="F25" i="1" s="1"/>
</calcChain>
</file>

<file path=xl/sharedStrings.xml><?xml version="1.0" encoding="utf-8"?>
<sst xmlns="http://schemas.openxmlformats.org/spreadsheetml/2006/main" count="65" uniqueCount="39">
  <si>
    <t>Land Costs: Fee  Acquired</t>
  </si>
  <si>
    <t>Contracts</t>
  </si>
  <si>
    <t>GRAND TOTAL</t>
  </si>
  <si>
    <t>ACTIVITIES</t>
  </si>
  <si>
    <t xml:space="preserve">GRANT $ </t>
  </si>
  <si>
    <t>TRACT ID</t>
  </si>
  <si>
    <t>ABBREVIATED PARTNER NAME</t>
  </si>
  <si>
    <t xml:space="preserve">OLD        MATCH  $ </t>
  </si>
  <si>
    <t xml:space="preserve">NEW       MATCH  $ </t>
  </si>
  <si>
    <t>NON-MATCH $</t>
  </si>
  <si>
    <t>MATCHING PARTNERS</t>
  </si>
  <si>
    <t>A. TOTAL FEE ACQUIRED</t>
  </si>
  <si>
    <t>I. TOTAL  ENHANCED</t>
  </si>
  <si>
    <t>N. TOTAL INDIRECT</t>
  </si>
  <si>
    <t>PARTNER INFORMATION</t>
  </si>
  <si>
    <t>TOTAL 
GRANT + MATCH $</t>
  </si>
  <si>
    <t>GRANT $</t>
  </si>
  <si>
    <t xml:space="preserve">Iowa Department of Natural Resources </t>
  </si>
  <si>
    <t>Iowa Natural Heritage Foundation</t>
  </si>
  <si>
    <t>Lee County Conservation Board</t>
  </si>
  <si>
    <t>Hardwood Timberland Unlimited</t>
  </si>
  <si>
    <t>Pheasants Forever, Warren County Chapter</t>
  </si>
  <si>
    <t>Pheasants Forever, Iowa Capital Chapter</t>
  </si>
  <si>
    <t>Pheasants Forever, Lee County Chapter</t>
  </si>
  <si>
    <t>Three Rivers Conservation Foundation</t>
  </si>
  <si>
    <t>U.S. Fish and Wildlife Service</t>
  </si>
  <si>
    <t>IDNR</t>
  </si>
  <si>
    <t>INHF</t>
  </si>
  <si>
    <t>LCCB</t>
  </si>
  <si>
    <t>HTU</t>
  </si>
  <si>
    <t>PF-W</t>
  </si>
  <si>
    <t>PF-IC</t>
  </si>
  <si>
    <t>PF-L</t>
  </si>
  <si>
    <t>TRCF</t>
  </si>
  <si>
    <t>USFWS</t>
  </si>
  <si>
    <t>9,10</t>
  </si>
  <si>
    <t>GRAND TOTAL 
(Sum of M and N)</t>
  </si>
  <si>
    <t>G. TOTAL ACQUIRED 
(Sum of A,B,C,D,E,F)</t>
  </si>
  <si>
    <t>M. GRAND TOTAL DIRECT 
(Sum of G and H,I,J,K,L)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</si>
</sst>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9" x14ac:knownFonts="1">
    <font>
      <sz val="10"/>
      <name val="Arial"/>
    </font>
    <font>
      <sz val="9"/>
      <name val="Times New Roman"/>
      <family val="1"/>
    </font>
    <font>
      <sz val="9"/>
      <color indexed="8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0" fontId="1" fillId="0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0" fontId="2" fillId="0" borderId="11" xfId="0" applyFont="1" applyBorder="1" applyAlignment="1">
      <alignment wrapText="1"/>
    </xf>
    <xf numFmtId="0" fontId="1" fillId="0" borderId="11" xfId="0" applyFont="1" applyBorder="1"/>
    <xf numFmtId="0" fontId="1" fillId="0" borderId="25" xfId="0" applyFont="1" applyBorder="1"/>
    <xf numFmtId="0" fontId="1" fillId="0" borderId="20" xfId="0" applyFont="1" applyBorder="1" applyAlignment="1">
      <alignment horizontal="center" wrapText="1"/>
    </xf>
    <xf numFmtId="164" fontId="1" fillId="0" borderId="5" xfId="0" applyNumberFormat="1" applyFont="1" applyBorder="1"/>
    <xf numFmtId="164" fontId="1" fillId="0" borderId="20" xfId="0" applyNumberFormat="1" applyFont="1" applyBorder="1" applyAlignment="1">
      <alignment wrapText="1"/>
    </xf>
    <xf numFmtId="164" fontId="1" fillId="0" borderId="12" xfId="0" applyNumberFormat="1" applyFont="1" applyBorder="1"/>
    <xf numFmtId="164" fontId="4" fillId="0" borderId="12" xfId="0" applyNumberFormat="1" applyFont="1" applyBorder="1"/>
    <xf numFmtId="164" fontId="4" fillId="0" borderId="26" xfId="0" applyNumberFormat="1" applyFont="1" applyBorder="1"/>
    <xf numFmtId="0" fontId="7" fillId="0" borderId="13" xfId="0" applyFont="1" applyBorder="1" applyAlignment="1">
      <alignment horizontal="right"/>
    </xf>
    <xf numFmtId="164" fontId="7" fillId="0" borderId="14" xfId="0" applyNumberFormat="1" applyFont="1" applyBorder="1"/>
    <xf numFmtId="164" fontId="7" fillId="0" borderId="31" xfId="0" applyNumberFormat="1" applyFont="1" applyBorder="1" applyAlignment="1">
      <alignment wrapText="1"/>
    </xf>
    <xf numFmtId="164" fontId="7" fillId="0" borderId="15" xfId="0" applyNumberFormat="1" applyFont="1" applyBorder="1"/>
    <xf numFmtId="164" fontId="1" fillId="0" borderId="27" xfId="0" applyNumberFormat="1" applyFont="1" applyBorder="1" applyAlignment="1">
      <alignment wrapText="1"/>
    </xf>
    <xf numFmtId="164" fontId="1" fillId="0" borderId="6" xfId="0" applyNumberFormat="1" applyFont="1" applyBorder="1"/>
    <xf numFmtId="0" fontId="1" fillId="0" borderId="6" xfId="0" applyFont="1" applyBorder="1"/>
    <xf numFmtId="164" fontId="1" fillId="0" borderId="26" xfId="0" applyNumberFormat="1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8" xfId="0" applyNumberFormat="1" applyFont="1" applyBorder="1"/>
    <xf numFmtId="164" fontId="1" fillId="0" borderId="8" xfId="0" applyNumberFormat="1" applyFont="1" applyBorder="1"/>
    <xf numFmtId="0" fontId="1" fillId="0" borderId="9" xfId="0" applyFont="1" applyBorder="1" applyAlignment="1">
      <alignment horizontal="right"/>
    </xf>
    <xf numFmtId="164" fontId="1" fillId="0" borderId="9" xfId="0" applyNumberFormat="1" applyFont="1" applyBorder="1"/>
    <xf numFmtId="0" fontId="1" fillId="0" borderId="9" xfId="0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4" fillId="0" borderId="13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164" fontId="1" fillId="0" borderId="25" xfId="0" applyNumberFormat="1" applyFont="1" applyBorder="1"/>
    <xf numFmtId="0" fontId="1" fillId="0" borderId="7" xfId="0" applyFont="1" applyBorder="1" applyAlignment="1">
      <alignment horizontal="right"/>
    </xf>
    <xf numFmtId="164" fontId="1" fillId="0" borderId="7" xfId="0" applyNumberFormat="1" applyFont="1" applyBorder="1"/>
    <xf numFmtId="0" fontId="1" fillId="0" borderId="7" xfId="0" applyFont="1" applyBorder="1"/>
    <xf numFmtId="164" fontId="1" fillId="0" borderId="32" xfId="0" applyNumberFormat="1" applyFont="1" applyBorder="1"/>
    <xf numFmtId="0" fontId="1" fillId="0" borderId="14" xfId="0" applyFont="1" applyBorder="1" applyAlignment="1">
      <alignment horizontal="center" wrapText="1"/>
    </xf>
    <xf numFmtId="164" fontId="5" fillId="0" borderId="16" xfId="0" applyNumberFormat="1" applyFont="1" applyBorder="1" applyAlignment="1"/>
    <xf numFmtId="164" fontId="5" fillId="0" borderId="17" xfId="0" applyNumberFormat="1" applyFont="1" applyBorder="1" applyAlignment="1"/>
    <xf numFmtId="164" fontId="5" fillId="0" borderId="18" xfId="0" applyNumberFormat="1" applyFont="1" applyBorder="1" applyAlignment="1"/>
    <xf numFmtId="0" fontId="0" fillId="0" borderId="0" xfId="0" applyAlignment="1"/>
    <xf numFmtId="0" fontId="5" fillId="0" borderId="2" xfId="0" applyFont="1" applyBorder="1" applyAlignment="1">
      <alignment horizontal="right" wrapText="1"/>
    </xf>
    <xf numFmtId="164" fontId="5" fillId="0" borderId="16" xfId="0" applyNumberFormat="1" applyFont="1" applyBorder="1" applyAlignment="1">
      <alignment wrapText="1"/>
    </xf>
    <xf numFmtId="164" fontId="5" fillId="0" borderId="17" xfId="0" applyNumberFormat="1" applyFont="1" applyBorder="1" applyAlignment="1">
      <alignment wrapText="1"/>
    </xf>
    <xf numFmtId="164" fontId="5" fillId="0" borderId="18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right" wrapText="1"/>
    </xf>
    <xf numFmtId="164" fontId="7" fillId="0" borderId="16" xfId="0" applyNumberFormat="1" applyFont="1" applyBorder="1" applyAlignment="1">
      <alignment wrapText="1"/>
    </xf>
    <xf numFmtId="164" fontId="7" fillId="0" borderId="17" xfId="0" applyNumberFormat="1" applyFont="1" applyBorder="1" applyAlignment="1">
      <alignment wrapText="1"/>
    </xf>
    <xf numFmtId="164" fontId="7" fillId="0" borderId="18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17" xfId="0" applyFont="1" applyBorder="1" applyAlignment="1">
      <alignment horizontal="right"/>
    </xf>
    <xf numFmtId="0" fontId="1" fillId="0" borderId="22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 wrapText="1"/>
    </xf>
    <xf numFmtId="0" fontId="7" fillId="0" borderId="17" xfId="0" applyFont="1" applyFill="1" applyBorder="1" applyAlignment="1">
      <alignment horizontal="right" wrapText="1"/>
    </xf>
    <xf numFmtId="0" fontId="4" fillId="0" borderId="14" xfId="0" applyFont="1" applyFill="1" applyBorder="1"/>
    <xf numFmtId="0" fontId="5" fillId="0" borderId="17" xfId="0" applyFont="1" applyFill="1" applyBorder="1" applyAlignment="1"/>
    <xf numFmtId="0" fontId="1" fillId="0" borderId="7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5" fillId="0" borderId="17" xfId="0" applyFont="1" applyFill="1" applyBorder="1" applyAlignment="1">
      <alignment wrapText="1"/>
    </xf>
    <xf numFmtId="0" fontId="6" fillId="0" borderId="17" xfId="0" applyFont="1" applyFill="1" applyBorder="1"/>
    <xf numFmtId="0" fontId="7" fillId="0" borderId="17" xfId="0" applyFont="1" applyFill="1" applyBorder="1" applyAlignment="1">
      <alignment wrapText="1"/>
    </xf>
    <xf numFmtId="0" fontId="7" fillId="0" borderId="1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I27" sqref="I27"/>
    </sheetView>
  </sheetViews>
  <sheetFormatPr defaultRowHeight="12.75" x14ac:dyDescent="0.2"/>
  <cols>
    <col min="1" max="1" width="31.85546875" style="1" bestFit="1" customWidth="1"/>
    <col min="2" max="2" width="11.28515625" bestFit="1" customWidth="1"/>
    <col min="3" max="3" width="15.85546875" customWidth="1"/>
    <col min="4" max="5" width="11.7109375" customWidth="1"/>
    <col min="6" max="6" width="17" bestFit="1" customWidth="1"/>
    <col min="7" max="7" width="11.7109375" customWidth="1"/>
    <col min="8" max="8" width="11.28515625" customWidth="1"/>
  </cols>
  <sheetData>
    <row r="1" spans="1:8" ht="12.75" customHeight="1" x14ac:dyDescent="0.2">
      <c r="A1" s="68" t="s">
        <v>3</v>
      </c>
      <c r="B1" s="69" t="s">
        <v>16</v>
      </c>
      <c r="C1" s="71" t="s">
        <v>10</v>
      </c>
      <c r="D1" s="71"/>
      <c r="E1" s="71"/>
      <c r="F1" s="71"/>
      <c r="G1" s="72" t="s">
        <v>5</v>
      </c>
      <c r="H1" s="66" t="s">
        <v>9</v>
      </c>
    </row>
    <row r="2" spans="1:8" ht="24.75" thickBot="1" x14ac:dyDescent="0.25">
      <c r="A2" s="68"/>
      <c r="B2" s="70"/>
      <c r="C2" s="48" t="s">
        <v>6</v>
      </c>
      <c r="D2" s="7" t="s">
        <v>7</v>
      </c>
      <c r="E2" s="7" t="s">
        <v>8</v>
      </c>
      <c r="F2" s="7" t="s">
        <v>15</v>
      </c>
      <c r="G2" s="66"/>
      <c r="H2" s="67"/>
    </row>
    <row r="3" spans="1:8" x14ac:dyDescent="0.2">
      <c r="A3" s="9" t="s">
        <v>0</v>
      </c>
      <c r="B3" s="34">
        <v>180000</v>
      </c>
      <c r="C3" s="44" t="s">
        <v>26</v>
      </c>
      <c r="D3" s="36"/>
      <c r="E3" s="36"/>
      <c r="F3" s="36">
        <v>180000</v>
      </c>
      <c r="G3" s="37">
        <v>1</v>
      </c>
      <c r="H3" s="38"/>
    </row>
    <row r="4" spans="1:8" x14ac:dyDescent="0.2">
      <c r="A4" s="10"/>
      <c r="B4" s="39"/>
      <c r="C4" s="44" t="s">
        <v>28</v>
      </c>
      <c r="D4" s="45"/>
      <c r="E4" s="45">
        <v>605000</v>
      </c>
      <c r="F4" s="45">
        <v>605000</v>
      </c>
      <c r="G4" s="46">
        <v>1</v>
      </c>
      <c r="H4" s="47"/>
    </row>
    <row r="5" spans="1:8" x14ac:dyDescent="0.2">
      <c r="A5" s="10"/>
      <c r="B5" s="39">
        <v>45000</v>
      </c>
      <c r="C5" s="44" t="s">
        <v>26</v>
      </c>
      <c r="D5" s="45"/>
      <c r="E5" s="45"/>
      <c r="F5" s="45">
        <v>45000</v>
      </c>
      <c r="G5" s="46">
        <v>2</v>
      </c>
      <c r="H5" s="47"/>
    </row>
    <row r="6" spans="1:8" x14ac:dyDescent="0.2">
      <c r="A6" s="10"/>
      <c r="B6" s="39"/>
      <c r="C6" s="29" t="s">
        <v>27</v>
      </c>
      <c r="D6" s="16"/>
      <c r="E6" s="16">
        <v>620650</v>
      </c>
      <c r="F6" s="16">
        <v>620650</v>
      </c>
      <c r="G6" s="8">
        <v>2</v>
      </c>
      <c r="H6" s="18"/>
    </row>
    <row r="7" spans="1:8" x14ac:dyDescent="0.2">
      <c r="A7" s="10"/>
      <c r="B7" s="43"/>
      <c r="C7" s="29" t="s">
        <v>28</v>
      </c>
      <c r="D7" s="16"/>
      <c r="E7" s="16">
        <v>184650</v>
      </c>
      <c r="F7" s="16">
        <v>184650</v>
      </c>
      <c r="G7" s="8">
        <v>2</v>
      </c>
      <c r="H7" s="18"/>
    </row>
    <row r="8" spans="1:8" x14ac:dyDescent="0.2">
      <c r="A8" s="10"/>
      <c r="B8" s="43"/>
      <c r="C8" s="30" t="s">
        <v>29</v>
      </c>
      <c r="D8" s="26">
        <v>73800</v>
      </c>
      <c r="E8" s="26"/>
      <c r="F8" s="26">
        <v>73800</v>
      </c>
      <c r="G8" s="27">
        <v>3</v>
      </c>
      <c r="H8" s="28"/>
    </row>
    <row r="9" spans="1:8" x14ac:dyDescent="0.2">
      <c r="A9" s="10"/>
      <c r="B9" s="43"/>
      <c r="C9" s="30" t="s">
        <v>26</v>
      </c>
      <c r="D9" s="26">
        <v>475000</v>
      </c>
      <c r="E9" s="26"/>
      <c r="F9" s="26">
        <v>475000</v>
      </c>
      <c r="G9" s="27">
        <v>4</v>
      </c>
      <c r="H9" s="28"/>
    </row>
    <row r="10" spans="1:8" x14ac:dyDescent="0.2">
      <c r="A10" s="10"/>
      <c r="B10" s="43"/>
      <c r="C10" s="30" t="s">
        <v>32</v>
      </c>
      <c r="D10" s="26"/>
      <c r="E10" s="26">
        <v>10000</v>
      </c>
      <c r="F10" s="26">
        <v>10000</v>
      </c>
      <c r="G10" s="27">
        <v>5</v>
      </c>
      <c r="H10" s="28"/>
    </row>
    <row r="11" spans="1:8" x14ac:dyDescent="0.2">
      <c r="A11" s="10"/>
      <c r="B11" s="43"/>
      <c r="C11" s="30" t="s">
        <v>33</v>
      </c>
      <c r="D11" s="26"/>
      <c r="E11" s="26">
        <v>10000</v>
      </c>
      <c r="F11" s="26">
        <v>10000</v>
      </c>
      <c r="G11" s="27">
        <v>5</v>
      </c>
      <c r="H11" s="28"/>
    </row>
    <row r="12" spans="1:8" x14ac:dyDescent="0.2">
      <c r="A12" s="10"/>
      <c r="B12" s="43"/>
      <c r="C12" s="30" t="s">
        <v>26</v>
      </c>
      <c r="D12" s="26"/>
      <c r="E12" s="26">
        <v>63000</v>
      </c>
      <c r="F12" s="26">
        <v>63000</v>
      </c>
      <c r="G12" s="27">
        <v>6</v>
      </c>
      <c r="H12" s="28"/>
    </row>
    <row r="13" spans="1:8" x14ac:dyDescent="0.2">
      <c r="A13" s="10"/>
      <c r="B13" s="43"/>
      <c r="C13" s="30" t="s">
        <v>30</v>
      </c>
      <c r="D13" s="26"/>
      <c r="E13" s="26">
        <v>20000</v>
      </c>
      <c r="F13" s="26">
        <v>20000</v>
      </c>
      <c r="G13" s="27">
        <v>7</v>
      </c>
      <c r="H13" s="28"/>
    </row>
    <row r="14" spans="1:8" x14ac:dyDescent="0.2">
      <c r="A14" s="10"/>
      <c r="B14" s="43"/>
      <c r="C14" s="30" t="s">
        <v>31</v>
      </c>
      <c r="D14" s="26"/>
      <c r="E14" s="26">
        <v>10000</v>
      </c>
      <c r="F14" s="26">
        <v>10000</v>
      </c>
      <c r="G14" s="27">
        <v>7</v>
      </c>
      <c r="H14" s="28"/>
    </row>
    <row r="15" spans="1:8" x14ac:dyDescent="0.2">
      <c r="A15" s="10"/>
      <c r="B15" s="43"/>
      <c r="C15" s="30" t="s">
        <v>26</v>
      </c>
      <c r="D15" s="26">
        <v>1027000</v>
      </c>
      <c r="E15" s="26"/>
      <c r="F15" s="26">
        <v>1027000</v>
      </c>
      <c r="G15" s="27">
        <v>8</v>
      </c>
      <c r="H15" s="28"/>
    </row>
    <row r="16" spans="1:8" x14ac:dyDescent="0.2">
      <c r="A16" s="10"/>
      <c r="B16" s="43">
        <v>475000</v>
      </c>
      <c r="C16" s="30" t="s">
        <v>26</v>
      </c>
      <c r="D16" s="26"/>
      <c r="E16" s="26">
        <v>125000</v>
      </c>
      <c r="F16" s="26">
        <f>SUM(B16,E16)</f>
        <v>600000</v>
      </c>
      <c r="G16" s="27">
        <v>11</v>
      </c>
      <c r="H16" s="28"/>
    </row>
    <row r="17" spans="1:8" ht="13.5" thickBot="1" x14ac:dyDescent="0.25">
      <c r="A17" s="11" t="s">
        <v>11</v>
      </c>
      <c r="B17" s="40">
        <f>SUM(B3:B16)</f>
        <v>700000</v>
      </c>
      <c r="C17" s="79"/>
      <c r="D17" s="41">
        <f>SUM(D3:D16)</f>
        <v>1575800</v>
      </c>
      <c r="E17" s="41">
        <f>SUM(E3:E16)</f>
        <v>1648300</v>
      </c>
      <c r="F17" s="41">
        <f>SUM(F3:F16)</f>
        <v>3924100</v>
      </c>
      <c r="G17" s="83"/>
      <c r="H17" s="42">
        <f>SUM(H3:H16)</f>
        <v>0</v>
      </c>
    </row>
    <row r="18" spans="1:8" s="52" customFormat="1" ht="29.25" thickBot="1" x14ac:dyDescent="0.25">
      <c r="A18" s="5" t="s">
        <v>37</v>
      </c>
      <c r="B18" s="49">
        <v>700000</v>
      </c>
      <c r="C18" s="80"/>
      <c r="D18" s="50">
        <v>1575800</v>
      </c>
      <c r="E18" s="50">
        <v>1648300</v>
      </c>
      <c r="F18" s="50">
        <v>3924100</v>
      </c>
      <c r="G18" s="84"/>
      <c r="H18" s="51">
        <v>0</v>
      </c>
    </row>
    <row r="19" spans="1:8" x14ac:dyDescent="0.2">
      <c r="A19" s="2" t="s">
        <v>1</v>
      </c>
      <c r="B19" s="34">
        <v>200000</v>
      </c>
      <c r="C19" s="35" t="s">
        <v>26</v>
      </c>
      <c r="D19" s="36"/>
      <c r="E19" s="36">
        <v>300000</v>
      </c>
      <c r="F19" s="36">
        <f>SUM(B19,D19:E19)</f>
        <v>500000</v>
      </c>
      <c r="G19" s="85" t="s">
        <v>35</v>
      </c>
      <c r="H19" s="38"/>
    </row>
    <row r="20" spans="1:8" x14ac:dyDescent="0.2">
      <c r="A20" s="3"/>
      <c r="B20" s="39">
        <v>100000</v>
      </c>
      <c r="C20" s="29" t="s">
        <v>26</v>
      </c>
      <c r="D20" s="16"/>
      <c r="E20" s="16">
        <v>22000</v>
      </c>
      <c r="F20" s="45">
        <f>SUM(B20,D20:E20)</f>
        <v>122000</v>
      </c>
      <c r="G20" s="86" t="s">
        <v>35</v>
      </c>
      <c r="H20" s="18"/>
    </row>
    <row r="21" spans="1:8" x14ac:dyDescent="0.2">
      <c r="A21" s="3"/>
      <c r="B21" s="43"/>
      <c r="C21" s="30" t="s">
        <v>34</v>
      </c>
      <c r="D21" s="26"/>
      <c r="E21" s="26"/>
      <c r="F21" s="26"/>
      <c r="G21" s="86" t="s">
        <v>35</v>
      </c>
      <c r="H21" s="28">
        <v>50000</v>
      </c>
    </row>
    <row r="22" spans="1:8" ht="13.5" thickBot="1" x14ac:dyDescent="0.25">
      <c r="A22" s="4" t="s">
        <v>12</v>
      </c>
      <c r="B22" s="40">
        <f>SUM(B19:B21)</f>
        <v>300000</v>
      </c>
      <c r="C22" s="79"/>
      <c r="D22" s="41">
        <f>SUM(D19:D21)</f>
        <v>0</v>
      </c>
      <c r="E22" s="41">
        <f t="shared" ref="E22:F22" si="0">SUM(E19:E21)</f>
        <v>322000</v>
      </c>
      <c r="F22" s="41">
        <f t="shared" si="0"/>
        <v>622000</v>
      </c>
      <c r="G22" s="83"/>
      <c r="H22" s="42">
        <f>SUM(H19:H21)</f>
        <v>50000</v>
      </c>
    </row>
    <row r="23" spans="1:8" s="57" customFormat="1" ht="29.25" thickBot="1" x14ac:dyDescent="0.25">
      <c r="A23" s="53" t="s">
        <v>38</v>
      </c>
      <c r="B23" s="54">
        <f>SUM(B18,B22)</f>
        <v>1000000</v>
      </c>
      <c r="C23" s="81"/>
      <c r="D23" s="55">
        <f>SUM(D18,D22)</f>
        <v>1575800</v>
      </c>
      <c r="E23" s="55">
        <f t="shared" ref="E23:F23" si="1">SUM(E18,E22)</f>
        <v>1970300</v>
      </c>
      <c r="F23" s="55">
        <f t="shared" si="1"/>
        <v>4546100</v>
      </c>
      <c r="G23" s="87"/>
      <c r="H23" s="56">
        <f>SUM(H18,H22)</f>
        <v>50000</v>
      </c>
    </row>
    <row r="24" spans="1:8" ht="15.75" thickBot="1" x14ac:dyDescent="0.3">
      <c r="A24" s="6" t="s">
        <v>13</v>
      </c>
      <c r="B24" s="31">
        <v>0</v>
      </c>
      <c r="C24" s="63" t="s">
        <v>26</v>
      </c>
      <c r="D24" s="32">
        <v>0</v>
      </c>
      <c r="E24" s="32">
        <v>3000</v>
      </c>
      <c r="F24" s="32">
        <v>3000</v>
      </c>
      <c r="G24" s="88">
        <v>9</v>
      </c>
      <c r="H24" s="33">
        <v>0</v>
      </c>
    </row>
    <row r="25" spans="1:8" s="62" customFormat="1" ht="32.25" thickBot="1" x14ac:dyDescent="0.3">
      <c r="A25" s="58" t="s">
        <v>36</v>
      </c>
      <c r="B25" s="59">
        <f>SUM(B23:B24)</f>
        <v>1000000</v>
      </c>
      <c r="C25" s="82"/>
      <c r="D25" s="60">
        <f>SUM(D23:D24)</f>
        <v>1575800</v>
      </c>
      <c r="E25" s="60">
        <f t="shared" ref="E25:F25" si="2">SUM(E23:E24)</f>
        <v>1973300</v>
      </c>
      <c r="F25" s="60">
        <f t="shared" si="2"/>
        <v>4549100</v>
      </c>
      <c r="G25" s="89"/>
      <c r="H25" s="61">
        <f>SUM(H23:H24)</f>
        <v>50000</v>
      </c>
    </row>
    <row r="26" spans="1:8" x14ac:dyDescent="0.2">
      <c r="A26" s="77" t="s">
        <v>14</v>
      </c>
      <c r="B26" s="73" t="s">
        <v>4</v>
      </c>
      <c r="C26" s="74" t="s">
        <v>10</v>
      </c>
      <c r="D26" s="75"/>
      <c r="E26" s="75"/>
      <c r="F26" s="76"/>
      <c r="G26" s="64" t="s">
        <v>9</v>
      </c>
    </row>
    <row r="27" spans="1:8" ht="24" x14ac:dyDescent="0.2">
      <c r="A27" s="78"/>
      <c r="B27" s="70"/>
      <c r="C27" s="7" t="s">
        <v>6</v>
      </c>
      <c r="D27" s="7" t="s">
        <v>7</v>
      </c>
      <c r="E27" s="7" t="s">
        <v>8</v>
      </c>
      <c r="F27" s="15" t="s">
        <v>15</v>
      </c>
      <c r="G27" s="65"/>
    </row>
    <row r="28" spans="1:8" x14ac:dyDescent="0.2">
      <c r="A28" s="12" t="s">
        <v>17</v>
      </c>
      <c r="B28" s="16">
        <v>1000000</v>
      </c>
      <c r="C28" s="29" t="s">
        <v>26</v>
      </c>
      <c r="D28" s="16">
        <f>SUM(D15,D9)</f>
        <v>1502000</v>
      </c>
      <c r="E28" s="16">
        <f>SUM(E16,E19,E20,E24,E12)</f>
        <v>513000</v>
      </c>
      <c r="F28" s="17">
        <v>3015000</v>
      </c>
      <c r="G28" s="18"/>
    </row>
    <row r="29" spans="1:8" x14ac:dyDescent="0.2">
      <c r="A29" s="12" t="s">
        <v>18</v>
      </c>
      <c r="B29" s="16"/>
      <c r="C29" s="29" t="s">
        <v>27</v>
      </c>
      <c r="D29" s="16"/>
      <c r="E29" s="16">
        <v>620650</v>
      </c>
      <c r="F29" s="17">
        <v>620650</v>
      </c>
      <c r="G29" s="18"/>
    </row>
    <row r="30" spans="1:8" x14ac:dyDescent="0.2">
      <c r="A30" s="13" t="s">
        <v>19</v>
      </c>
      <c r="B30" s="16"/>
      <c r="C30" s="29" t="s">
        <v>28</v>
      </c>
      <c r="D30" s="16"/>
      <c r="E30" s="16">
        <f>SUM(E4,E7)</f>
        <v>789650</v>
      </c>
      <c r="F30" s="17">
        <v>789650</v>
      </c>
      <c r="G30" s="19"/>
    </row>
    <row r="31" spans="1:8" x14ac:dyDescent="0.2">
      <c r="A31" s="14" t="s">
        <v>20</v>
      </c>
      <c r="B31" s="26"/>
      <c r="C31" s="30" t="s">
        <v>29</v>
      </c>
      <c r="D31" s="26">
        <v>73800</v>
      </c>
      <c r="E31" s="26"/>
      <c r="F31" s="17">
        <v>73800</v>
      </c>
      <c r="G31" s="20"/>
    </row>
    <row r="32" spans="1:8" x14ac:dyDescent="0.2">
      <c r="A32" s="14" t="s">
        <v>21</v>
      </c>
      <c r="B32" s="26"/>
      <c r="C32" s="30" t="s">
        <v>30</v>
      </c>
      <c r="D32" s="26"/>
      <c r="E32" s="26">
        <v>20000</v>
      </c>
      <c r="F32" s="17">
        <v>20000</v>
      </c>
      <c r="G32" s="20"/>
    </row>
    <row r="33" spans="1:7" x14ac:dyDescent="0.2">
      <c r="A33" s="14" t="s">
        <v>22</v>
      </c>
      <c r="B33" s="26"/>
      <c r="C33" s="30" t="s">
        <v>31</v>
      </c>
      <c r="D33" s="26"/>
      <c r="E33" s="26">
        <v>10000</v>
      </c>
      <c r="F33" s="17">
        <v>10000</v>
      </c>
      <c r="G33" s="20"/>
    </row>
    <row r="34" spans="1:7" x14ac:dyDescent="0.2">
      <c r="A34" s="14" t="s">
        <v>23</v>
      </c>
      <c r="B34" s="26"/>
      <c r="C34" s="30" t="s">
        <v>32</v>
      </c>
      <c r="D34" s="26"/>
      <c r="E34" s="26">
        <v>10000</v>
      </c>
      <c r="F34" s="17">
        <v>10000</v>
      </c>
      <c r="G34" s="20"/>
    </row>
    <row r="35" spans="1:7" x14ac:dyDescent="0.2">
      <c r="A35" s="14" t="s">
        <v>24</v>
      </c>
      <c r="B35" s="26"/>
      <c r="C35" s="30" t="s">
        <v>33</v>
      </c>
      <c r="D35" s="26"/>
      <c r="E35" s="26">
        <v>10000</v>
      </c>
      <c r="F35" s="17">
        <v>10000</v>
      </c>
      <c r="G35" s="20"/>
    </row>
    <row r="36" spans="1:7" x14ac:dyDescent="0.2">
      <c r="A36" s="14" t="s">
        <v>25</v>
      </c>
      <c r="B36" s="26"/>
      <c r="C36" s="30" t="s">
        <v>34</v>
      </c>
      <c r="D36" s="26"/>
      <c r="E36" s="26"/>
      <c r="F36" s="25"/>
      <c r="G36" s="28">
        <v>50000</v>
      </c>
    </row>
    <row r="37" spans="1:7" ht="16.5" thickBot="1" x14ac:dyDescent="0.3">
      <c r="A37" s="21" t="s">
        <v>2</v>
      </c>
      <c r="B37" s="22">
        <v>1000000</v>
      </c>
      <c r="C37" s="90"/>
      <c r="D37" s="22">
        <f>SUM(D28:D36)</f>
        <v>1575800</v>
      </c>
      <c r="E37" s="22">
        <f>SUM(E28:E36)</f>
        <v>1973300</v>
      </c>
      <c r="F37" s="23">
        <v>4549100</v>
      </c>
      <c r="G37" s="24">
        <v>50000</v>
      </c>
    </row>
  </sheetData>
  <sortState ref="B4:H14">
    <sortCondition ref="G3:G14"/>
  </sortState>
  <mergeCells count="9">
    <mergeCell ref="G26:G27"/>
    <mergeCell ref="H1:H2"/>
    <mergeCell ref="A1:A2"/>
    <mergeCell ref="B1:B2"/>
    <mergeCell ref="C1:F1"/>
    <mergeCell ref="G1:G2"/>
    <mergeCell ref="B26:B27"/>
    <mergeCell ref="C26:F26"/>
    <mergeCell ref="A26:A27"/>
  </mergeCells>
  <phoneticPr fontId="3" type="noConversion"/>
  <pageMargins left="0.75" right="0.75" top="1" bottom="1" header="0.5" footer="0.5"/>
  <pageSetup orientation="portrait" horizontalDpi="200" verticalDpi="200" r:id="rId1"/>
  <headerFooter alignWithMargins="0"/>
  <ignoredErrors>
    <ignoredError sqref="H22 B22 D22:E2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Fish and Wildlife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Sanchez, Stacy M</cp:lastModifiedBy>
  <cp:lastPrinted>2014-12-18T13:56:25Z</cp:lastPrinted>
  <dcterms:created xsi:type="dcterms:W3CDTF">2009-11-19T12:19:19Z</dcterms:created>
  <dcterms:modified xsi:type="dcterms:W3CDTF">2016-12-21T20:05:56Z</dcterms:modified>
</cp:coreProperties>
</file>