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codeName="ThisWorkbook" defaultThemeVersion="124226"/>
  <mc:AlternateContent xmlns:mc="http://schemas.openxmlformats.org/markup-compatibility/2006">
    <mc:Choice Requires="x15">
      <x15ac:absPath xmlns:x15ac="http://schemas.microsoft.com/office/spreadsheetml/2010/11/ac" url="\\Aiznapdata\public\OAA\OAA Private\New Design Democracy and Governance\Civil Society\NOFO\NOFO to Post\"/>
    </mc:Choice>
  </mc:AlternateContent>
  <xr:revisionPtr revIDLastSave="0" documentId="13_ncr:1_{A1791AB6-57C5-47B9-BF47-F44A4380DDAD}" xr6:coauthVersionLast="47" xr6:coauthVersionMax="47" xr10:uidLastSave="{00000000-0000-0000-0000-000000000000}"/>
  <bookViews>
    <workbookView xWindow="-120" yWindow="-120" windowWidth="38640" windowHeight="21240" tabRatio="685" activeTab="1" xr2:uid="{00000000-000D-0000-FFFF-FFFF00000000}"/>
  </bookViews>
  <sheets>
    <sheet name="Instructions" sheetId="27" r:id="rId1"/>
    <sheet name="Detail" sheetId="7" r:id="rId2"/>
    <sheet name="Narrative" sheetId="29" r:id="rId3"/>
    <sheet name="Budget Summary" sheetId="5" r:id="rId4"/>
    <sheet name="Travel Table" sheetId="30" r:id="rId5"/>
    <sheet name="Formula Sheet" sheetId="32" state="hidden" r:id="rId6"/>
  </sheets>
  <externalReferences>
    <externalReference r:id="rId7"/>
  </externalReferences>
  <definedNames>
    <definedName name="_YR1">#REF!</definedName>
    <definedName name="_YR2">#REF!</definedName>
    <definedName name="Country">#REF!</definedName>
    <definedName name="Location">#REF!</definedName>
    <definedName name="PHCC">[1]Facilities!$H$10</definedName>
    <definedName name="PHCU">[1]Facilities!$G$10</definedName>
    <definedName name="_xlnm.Print_Area" localSheetId="3">'Budget Summary'!$A$1:$J$23</definedName>
    <definedName name="_xlnm.Print_Area" localSheetId="1">Detail!$A$1:$Y$304</definedName>
    <definedName name="_xlnm.Print_Area" localSheetId="0">Instructions!$A$1:$A$76</definedName>
    <definedName name="_xlnm.Print_Titles" localSheetId="1">Detail!$7:$10</definedName>
    <definedName name="_xlnm.Print_Titles" localSheetId="2">Narrative!$9:$9</definedName>
    <definedName name="Technical_Sector">#REF!</definedName>
    <definedName name="Unit">'Formula Sheet'!$A$4:$A$10</definedName>
    <definedName name="Year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38" i="7" l="1"/>
  <c r="L58" i="30" l="1"/>
  <c r="L54" i="30"/>
  <c r="L34" i="30"/>
  <c r="L30" i="30"/>
  <c r="X113" i="7"/>
  <c r="T113" i="7"/>
  <c r="P113" i="7"/>
  <c r="L113" i="7"/>
  <c r="Y298" i="7"/>
  <c r="V297" i="7"/>
  <c r="V296" i="7"/>
  <c r="R297" i="7"/>
  <c r="R296" i="7"/>
  <c r="N297" i="7"/>
  <c r="N296" i="7"/>
  <c r="J297" i="7"/>
  <c r="J296" i="7"/>
  <c r="K223" i="7"/>
  <c r="B199" i="29" l="1"/>
  <c r="B200" i="29"/>
  <c r="B201" i="29"/>
  <c r="B202" i="29"/>
  <c r="B203" i="29"/>
  <c r="B204" i="29"/>
  <c r="B205" i="29"/>
  <c r="B206" i="29"/>
  <c r="B207" i="29"/>
  <c r="B208" i="29"/>
  <c r="B209" i="29"/>
  <c r="B210" i="29"/>
  <c r="B211" i="29"/>
  <c r="B212" i="29"/>
  <c r="B213" i="29"/>
  <c r="B214" i="29"/>
  <c r="B215" i="29"/>
  <c r="B216" i="29"/>
  <c r="B217" i="29"/>
  <c r="B218" i="29"/>
  <c r="B219" i="29"/>
  <c r="B220" i="29"/>
  <c r="B221" i="29"/>
  <c r="B222" i="29"/>
  <c r="B223" i="29"/>
  <c r="B224" i="29"/>
  <c r="B225" i="29"/>
  <c r="B226" i="29"/>
  <c r="B227" i="29"/>
  <c r="B228" i="29"/>
  <c r="B164" i="29"/>
  <c r="B165" i="29"/>
  <c r="B166" i="29"/>
  <c r="B167" i="29"/>
  <c r="B168" i="29"/>
  <c r="B169" i="29"/>
  <c r="B170" i="29"/>
  <c r="B171" i="29"/>
  <c r="B172" i="29"/>
  <c r="B173" i="29"/>
  <c r="B174" i="29"/>
  <c r="B175" i="29"/>
  <c r="B176" i="29"/>
  <c r="B177" i="29"/>
  <c r="B178" i="29"/>
  <c r="B179" i="29"/>
  <c r="B180" i="29"/>
  <c r="B181" i="29"/>
  <c r="B182" i="29"/>
  <c r="B183" i="29"/>
  <c r="B184" i="29"/>
  <c r="B185" i="29"/>
  <c r="B186" i="29"/>
  <c r="B187" i="29"/>
  <c r="B188" i="29"/>
  <c r="B189" i="29"/>
  <c r="B190" i="29"/>
  <c r="B191" i="29"/>
  <c r="B192" i="29"/>
  <c r="B193" i="29"/>
  <c r="B194" i="29"/>
  <c r="B195" i="29"/>
  <c r="B196" i="29"/>
  <c r="B144" i="29"/>
  <c r="B145" i="29"/>
  <c r="B143" i="29"/>
  <c r="B140" i="29"/>
  <c r="B141" i="29"/>
  <c r="B139" i="29"/>
  <c r="B123" i="29"/>
  <c r="B122" i="29"/>
  <c r="B117" i="29"/>
  <c r="B118" i="29"/>
  <c r="B119" i="29"/>
  <c r="B120" i="29"/>
  <c r="B121" i="29"/>
  <c r="B104" i="29" l="1"/>
  <c r="B86" i="29"/>
  <c r="B87" i="29"/>
  <c r="B88" i="29"/>
  <c r="B89" i="29"/>
  <c r="B90" i="29"/>
  <c r="B91" i="29"/>
  <c r="B92" i="29"/>
  <c r="B93" i="29"/>
  <c r="B94" i="29"/>
  <c r="B95" i="29"/>
  <c r="B96" i="29"/>
  <c r="B97" i="29"/>
  <c r="B98" i="29"/>
  <c r="B65" i="29"/>
  <c r="B66" i="29"/>
  <c r="B67" i="29"/>
  <c r="B68" i="29"/>
  <c r="B69" i="29"/>
  <c r="B70" i="29"/>
  <c r="B71" i="29"/>
  <c r="B72" i="29"/>
  <c r="B73" i="29"/>
  <c r="B74" i="29"/>
  <c r="B75" i="29"/>
  <c r="B76" i="29"/>
  <c r="B77" i="29"/>
  <c r="B78" i="29"/>
  <c r="B79" i="29"/>
  <c r="B80" i="29"/>
  <c r="B81" i="29"/>
  <c r="B82" i="29"/>
  <c r="B58" i="29"/>
  <c r="B59" i="29"/>
  <c r="B60" i="29"/>
  <c r="B61" i="29"/>
  <c r="B62" i="29"/>
  <c r="B57" i="29"/>
  <c r="B38" i="29"/>
  <c r="B39" i="29"/>
  <c r="B40" i="29"/>
  <c r="B41" i="29"/>
  <c r="B42" i="29"/>
  <c r="B43" i="29"/>
  <c r="B44" i="29"/>
  <c r="B45" i="29"/>
  <c r="B46" i="29"/>
  <c r="B47" i="29"/>
  <c r="B48" i="29"/>
  <c r="B49" i="29"/>
  <c r="B50" i="29"/>
  <c r="B51" i="29"/>
  <c r="B52" i="29"/>
  <c r="B53" i="29"/>
  <c r="B54" i="29"/>
  <c r="B55" i="29"/>
  <c r="B31" i="29"/>
  <c r="B32" i="29"/>
  <c r="B33" i="29"/>
  <c r="B34" i="29"/>
  <c r="B35" i="29"/>
  <c r="B27" i="29"/>
  <c r="B28" i="29"/>
  <c r="B13" i="29"/>
  <c r="B14" i="29"/>
  <c r="B15" i="29"/>
  <c r="B16" i="29"/>
  <c r="B17" i="29"/>
  <c r="B18" i="29"/>
  <c r="B19" i="29"/>
  <c r="B20" i="29"/>
  <c r="B21" i="29"/>
  <c r="B22" i="29"/>
  <c r="B23" i="29"/>
  <c r="B24" i="29"/>
  <c r="L197" i="7"/>
  <c r="K260" i="7"/>
  <c r="L110" i="7"/>
  <c r="L108" i="7"/>
  <c r="K118" i="7"/>
  <c r="K117" i="7"/>
  <c r="K49" i="7" l="1"/>
  <c r="L49" i="7" s="1"/>
  <c r="H259" i="7"/>
  <c r="H260" i="7"/>
  <c r="H261" i="7"/>
  <c r="H262" i="7"/>
  <c r="H263" i="7"/>
  <c r="H264" i="7"/>
  <c r="H265" i="7"/>
  <c r="H266" i="7"/>
  <c r="H267" i="7"/>
  <c r="H268" i="7"/>
  <c r="H269" i="7"/>
  <c r="H270" i="7"/>
  <c r="H271" i="7"/>
  <c r="H272" i="7"/>
  <c r="H273" i="7"/>
  <c r="H274" i="7"/>
  <c r="H275" i="7"/>
  <c r="H276" i="7"/>
  <c r="H277" i="7"/>
  <c r="H278" i="7"/>
  <c r="H279" i="7"/>
  <c r="H280" i="7"/>
  <c r="H281" i="7"/>
  <c r="H282" i="7"/>
  <c r="H283" i="7"/>
  <c r="H284" i="7"/>
  <c r="H285" i="7"/>
  <c r="H286" i="7"/>
  <c r="H287" i="7"/>
  <c r="H288" i="7"/>
  <c r="H258" i="7"/>
  <c r="H223" i="7"/>
  <c r="H224" i="7"/>
  <c r="H225" i="7"/>
  <c r="H226" i="7"/>
  <c r="H227" i="7"/>
  <c r="H228" i="7"/>
  <c r="H229" i="7"/>
  <c r="H230" i="7"/>
  <c r="H231" i="7"/>
  <c r="H232" i="7"/>
  <c r="H233" i="7"/>
  <c r="H234" i="7"/>
  <c r="H235" i="7"/>
  <c r="H236" i="7"/>
  <c r="H237" i="7"/>
  <c r="H238" i="7"/>
  <c r="H239" i="7"/>
  <c r="H240" i="7"/>
  <c r="H241" i="7"/>
  <c r="H242" i="7"/>
  <c r="H243" i="7"/>
  <c r="H244" i="7"/>
  <c r="H245" i="7"/>
  <c r="H246" i="7"/>
  <c r="H247" i="7"/>
  <c r="H248" i="7"/>
  <c r="H249" i="7"/>
  <c r="H250" i="7"/>
  <c r="H251" i="7"/>
  <c r="H252" i="7"/>
  <c r="H253" i="7"/>
  <c r="H254" i="7"/>
  <c r="H255" i="7"/>
  <c r="H222" i="7"/>
  <c r="X215" i="7"/>
  <c r="X214" i="7"/>
  <c r="X213" i="7"/>
  <c r="T215" i="7"/>
  <c r="T214" i="7"/>
  <c r="T213" i="7"/>
  <c r="P215" i="7"/>
  <c r="P214" i="7"/>
  <c r="P213" i="7"/>
  <c r="L215" i="7"/>
  <c r="L214" i="7"/>
  <c r="L213" i="7"/>
  <c r="L217" i="7" s="1"/>
  <c r="D16" i="5" s="1"/>
  <c r="H214" i="7"/>
  <c r="H215" i="7"/>
  <c r="H213" i="7"/>
  <c r="X204" i="7"/>
  <c r="X203" i="7"/>
  <c r="X202" i="7"/>
  <c r="X199" i="7"/>
  <c r="X198" i="7"/>
  <c r="X197" i="7"/>
  <c r="T204" i="7"/>
  <c r="T203" i="7"/>
  <c r="T202" i="7"/>
  <c r="T199" i="7"/>
  <c r="T198" i="7"/>
  <c r="T197" i="7"/>
  <c r="P204" i="7"/>
  <c r="P203" i="7"/>
  <c r="P202" i="7"/>
  <c r="P199" i="7"/>
  <c r="P198" i="7"/>
  <c r="P197" i="7"/>
  <c r="L204" i="7"/>
  <c r="L203" i="7"/>
  <c r="L202" i="7"/>
  <c r="L199" i="7"/>
  <c r="L198" i="7"/>
  <c r="H203" i="7"/>
  <c r="H204" i="7"/>
  <c r="H202" i="7"/>
  <c r="H198" i="7"/>
  <c r="H199" i="7"/>
  <c r="H197" i="7"/>
  <c r="H206" i="7" s="1"/>
  <c r="X190" i="7"/>
  <c r="X189" i="7"/>
  <c r="X188" i="7"/>
  <c r="X186" i="7"/>
  <c r="X185" i="7"/>
  <c r="X184" i="7"/>
  <c r="X180" i="7"/>
  <c r="T190" i="7"/>
  <c r="T189" i="7"/>
  <c r="T188" i="7"/>
  <c r="T186" i="7"/>
  <c r="T185" i="7"/>
  <c r="T184" i="7"/>
  <c r="T180" i="7"/>
  <c r="P190" i="7"/>
  <c r="P189" i="7"/>
  <c r="P188" i="7"/>
  <c r="P186" i="7"/>
  <c r="Y186" i="7" s="1"/>
  <c r="P185" i="7"/>
  <c r="P184" i="7"/>
  <c r="P180" i="7"/>
  <c r="L190" i="7"/>
  <c r="L189" i="7"/>
  <c r="L188" i="7"/>
  <c r="L186" i="7"/>
  <c r="L185" i="7"/>
  <c r="L184" i="7"/>
  <c r="L180" i="7"/>
  <c r="H189" i="7"/>
  <c r="H190" i="7"/>
  <c r="H188" i="7"/>
  <c r="H185" i="7"/>
  <c r="Y185" i="7" s="1"/>
  <c r="H186" i="7"/>
  <c r="H184" i="7"/>
  <c r="Y184" i="7" s="1"/>
  <c r="H180" i="7"/>
  <c r="X173" i="7"/>
  <c r="X172" i="7"/>
  <c r="X171" i="7"/>
  <c r="X168" i="7"/>
  <c r="X167" i="7"/>
  <c r="X166" i="7"/>
  <c r="X165" i="7"/>
  <c r="X164" i="7"/>
  <c r="T173" i="7"/>
  <c r="T172" i="7"/>
  <c r="T171" i="7"/>
  <c r="T168" i="7"/>
  <c r="T167" i="7"/>
  <c r="T166" i="7"/>
  <c r="T165" i="7"/>
  <c r="T164" i="7"/>
  <c r="P173" i="7"/>
  <c r="P172" i="7"/>
  <c r="P171" i="7"/>
  <c r="P168" i="7"/>
  <c r="P167" i="7"/>
  <c r="P166" i="7"/>
  <c r="P165" i="7"/>
  <c r="P164" i="7"/>
  <c r="L173" i="7"/>
  <c r="L172" i="7"/>
  <c r="L171" i="7"/>
  <c r="L168" i="7"/>
  <c r="L167" i="7"/>
  <c r="L166" i="7"/>
  <c r="L165" i="7"/>
  <c r="Y165" i="7" s="1"/>
  <c r="L164" i="7"/>
  <c r="H172" i="7"/>
  <c r="H173" i="7"/>
  <c r="H171" i="7"/>
  <c r="H165" i="7"/>
  <c r="H166" i="7"/>
  <c r="H167" i="7"/>
  <c r="H168" i="7"/>
  <c r="H164" i="7"/>
  <c r="X155" i="7"/>
  <c r="X154" i="7"/>
  <c r="X153" i="7"/>
  <c r="X152" i="7"/>
  <c r="X151" i="7"/>
  <c r="X150" i="7"/>
  <c r="X149" i="7"/>
  <c r="X148" i="7"/>
  <c r="T155" i="7"/>
  <c r="T154" i="7"/>
  <c r="T153" i="7"/>
  <c r="T152" i="7"/>
  <c r="T151" i="7"/>
  <c r="T150" i="7"/>
  <c r="T149" i="7"/>
  <c r="T148" i="7"/>
  <c r="P155" i="7"/>
  <c r="P154" i="7"/>
  <c r="P153" i="7"/>
  <c r="P152" i="7"/>
  <c r="P151" i="7"/>
  <c r="P150" i="7"/>
  <c r="P149" i="7"/>
  <c r="P148" i="7"/>
  <c r="L155" i="7"/>
  <c r="L154" i="7"/>
  <c r="L153" i="7"/>
  <c r="L152" i="7"/>
  <c r="L151" i="7"/>
  <c r="Y151" i="7" s="1"/>
  <c r="L150" i="7"/>
  <c r="L149" i="7"/>
  <c r="L148" i="7"/>
  <c r="H152" i="7"/>
  <c r="H148" i="7"/>
  <c r="H153" i="7"/>
  <c r="H154" i="7"/>
  <c r="H155" i="7"/>
  <c r="Y155" i="7" s="1"/>
  <c r="H149" i="7"/>
  <c r="H150" i="7"/>
  <c r="H151" i="7"/>
  <c r="X132" i="7"/>
  <c r="X141" i="7"/>
  <c r="X140" i="7"/>
  <c r="X139" i="7"/>
  <c r="X138" i="7"/>
  <c r="X135" i="7"/>
  <c r="X134" i="7"/>
  <c r="X133" i="7"/>
  <c r="T141" i="7"/>
  <c r="T140" i="7"/>
  <c r="T139" i="7"/>
  <c r="T138" i="7"/>
  <c r="T135" i="7"/>
  <c r="T134" i="7"/>
  <c r="T133" i="7"/>
  <c r="T132" i="7"/>
  <c r="P141" i="7"/>
  <c r="P140" i="7"/>
  <c r="P139" i="7"/>
  <c r="P138" i="7"/>
  <c r="P135" i="7"/>
  <c r="P134" i="7"/>
  <c r="P133" i="7"/>
  <c r="P132" i="7"/>
  <c r="L139" i="7"/>
  <c r="L140" i="7"/>
  <c r="L141" i="7"/>
  <c r="L138" i="7"/>
  <c r="L133" i="7"/>
  <c r="L134" i="7"/>
  <c r="L135" i="7"/>
  <c r="L132" i="7"/>
  <c r="H139" i="7"/>
  <c r="H140" i="7"/>
  <c r="H141" i="7"/>
  <c r="H133" i="7"/>
  <c r="H134" i="7"/>
  <c r="H135" i="7"/>
  <c r="H132" i="7"/>
  <c r="Y132" i="7" s="1"/>
  <c r="L59" i="30"/>
  <c r="I59" i="30"/>
  <c r="M59" i="30" s="1"/>
  <c r="I58" i="30"/>
  <c r="M58" i="30" s="1"/>
  <c r="L57" i="30"/>
  <c r="I57" i="30"/>
  <c r="L55" i="30"/>
  <c r="I55" i="30"/>
  <c r="M55" i="30" s="1"/>
  <c r="I54" i="30"/>
  <c r="M54" i="30" s="1"/>
  <c r="L53" i="30"/>
  <c r="I53" i="30"/>
  <c r="M53" i="30" s="1"/>
  <c r="L51" i="30"/>
  <c r="I51" i="30"/>
  <c r="M51" i="30"/>
  <c r="L50" i="30"/>
  <c r="I50" i="30"/>
  <c r="L49" i="30"/>
  <c r="I49" i="30"/>
  <c r="M49" i="30" s="1"/>
  <c r="L47" i="30"/>
  <c r="I47" i="30"/>
  <c r="M47" i="30"/>
  <c r="L46" i="30"/>
  <c r="I46" i="30"/>
  <c r="L45" i="30"/>
  <c r="I45" i="30"/>
  <c r="L43" i="30"/>
  <c r="I43" i="30"/>
  <c r="M43" i="30"/>
  <c r="L42" i="30"/>
  <c r="I42" i="30"/>
  <c r="L41" i="30"/>
  <c r="I41" i="30"/>
  <c r="F6" i="30"/>
  <c r="F7" i="30"/>
  <c r="F8" i="30"/>
  <c r="F9" i="30"/>
  <c r="F10" i="30"/>
  <c r="F11" i="30"/>
  <c r="F12" i="30"/>
  <c r="F13" i="30"/>
  <c r="F5" i="30"/>
  <c r="H113" i="7"/>
  <c r="Y113" i="7" s="1"/>
  <c r="I34" i="30"/>
  <c r="M34" i="30" s="1"/>
  <c r="I35" i="30"/>
  <c r="I30" i="30"/>
  <c r="M30" i="30" s="1"/>
  <c r="I31" i="30"/>
  <c r="I26" i="30"/>
  <c r="I27" i="30"/>
  <c r="I22" i="30"/>
  <c r="M22" i="30" s="1"/>
  <c r="I23" i="30"/>
  <c r="M23" i="30" s="1"/>
  <c r="I19" i="30"/>
  <c r="I18" i="30"/>
  <c r="I33" i="30"/>
  <c r="I29" i="30"/>
  <c r="I25" i="30"/>
  <c r="I21" i="30"/>
  <c r="I17" i="30"/>
  <c r="L17" i="30"/>
  <c r="L18" i="30"/>
  <c r="L19" i="30"/>
  <c r="M19" i="30" s="1"/>
  <c r="L21" i="30"/>
  <c r="L22" i="30"/>
  <c r="L23" i="30"/>
  <c r="L25" i="30"/>
  <c r="M25" i="30" s="1"/>
  <c r="L26" i="30"/>
  <c r="L27" i="30"/>
  <c r="M27" i="30" s="1"/>
  <c r="L29" i="30"/>
  <c r="M29" i="30" s="1"/>
  <c r="L31" i="30"/>
  <c r="L33" i="30"/>
  <c r="L35" i="30"/>
  <c r="K79" i="7"/>
  <c r="L79" i="7" s="1"/>
  <c r="L109" i="7"/>
  <c r="L111" i="7"/>
  <c r="L112" i="7"/>
  <c r="L114" i="7"/>
  <c r="L115" i="7"/>
  <c r="L116" i="7"/>
  <c r="P108" i="7"/>
  <c r="P109" i="7"/>
  <c r="P110" i="7"/>
  <c r="P111" i="7"/>
  <c r="P112" i="7"/>
  <c r="P114" i="7"/>
  <c r="P115" i="7"/>
  <c r="P116" i="7"/>
  <c r="T108" i="7"/>
  <c r="T109" i="7"/>
  <c r="T110" i="7"/>
  <c r="T111" i="7"/>
  <c r="T112" i="7"/>
  <c r="T114" i="7"/>
  <c r="T115" i="7"/>
  <c r="T116" i="7"/>
  <c r="X108" i="7"/>
  <c r="X109" i="7"/>
  <c r="X110" i="7"/>
  <c r="X111" i="7"/>
  <c r="X112" i="7"/>
  <c r="X114" i="7"/>
  <c r="X115" i="7"/>
  <c r="X116" i="7"/>
  <c r="H108" i="7"/>
  <c r="Y108" i="7" s="1"/>
  <c r="H109" i="7"/>
  <c r="H110" i="7"/>
  <c r="Y110" i="7" s="1"/>
  <c r="H111" i="7"/>
  <c r="Y111" i="7" s="1"/>
  <c r="H112" i="7"/>
  <c r="Y112" i="7" s="1"/>
  <c r="H114" i="7"/>
  <c r="Y114" i="7" s="1"/>
  <c r="H115" i="7"/>
  <c r="Y115" i="7" s="1"/>
  <c r="H116" i="7"/>
  <c r="H117" i="7"/>
  <c r="H118" i="7"/>
  <c r="H80" i="7"/>
  <c r="H81" i="7"/>
  <c r="H82" i="7"/>
  <c r="H83" i="7"/>
  <c r="H84" i="7"/>
  <c r="H85" i="7"/>
  <c r="H86" i="7"/>
  <c r="H87" i="7"/>
  <c r="H88" i="7"/>
  <c r="H89" i="7"/>
  <c r="H90" i="7"/>
  <c r="H91" i="7"/>
  <c r="H92" i="7"/>
  <c r="H93" i="7"/>
  <c r="H94" i="7"/>
  <c r="H95" i="7"/>
  <c r="H96" i="7"/>
  <c r="H97" i="7"/>
  <c r="H79" i="7"/>
  <c r="H72" i="7"/>
  <c r="H73" i="7"/>
  <c r="H74" i="7"/>
  <c r="H75" i="7"/>
  <c r="H76" i="7"/>
  <c r="H71" i="7"/>
  <c r="H50" i="7"/>
  <c r="H51" i="7"/>
  <c r="H52" i="7"/>
  <c r="H53" i="7"/>
  <c r="H54" i="7"/>
  <c r="H55" i="7"/>
  <c r="H56" i="7"/>
  <c r="H57" i="7"/>
  <c r="H58" i="7"/>
  <c r="H59" i="7"/>
  <c r="H60" i="7"/>
  <c r="H61" i="7"/>
  <c r="H62" i="7"/>
  <c r="H63" i="7"/>
  <c r="H64" i="7"/>
  <c r="H65" i="7"/>
  <c r="H66" i="7"/>
  <c r="H67" i="7"/>
  <c r="H49" i="7"/>
  <c r="H42" i="7"/>
  <c r="H43" i="7"/>
  <c r="H44" i="7"/>
  <c r="H45" i="7"/>
  <c r="H46" i="7"/>
  <c r="H41" i="7"/>
  <c r="K31" i="7"/>
  <c r="O31" i="7" s="1"/>
  <c r="K17" i="7"/>
  <c r="K16" i="7"/>
  <c r="L16" i="7" s="1"/>
  <c r="H28" i="7"/>
  <c r="H31" i="7"/>
  <c r="H32" i="7"/>
  <c r="H33" i="7"/>
  <c r="H16" i="7"/>
  <c r="H17" i="7"/>
  <c r="H18" i="7"/>
  <c r="H19" i="7"/>
  <c r="H20" i="7"/>
  <c r="H21" i="7"/>
  <c r="H22" i="7"/>
  <c r="H23" i="7"/>
  <c r="H24" i="7"/>
  <c r="H25" i="7"/>
  <c r="H26" i="7"/>
  <c r="H27" i="7"/>
  <c r="B232" i="29"/>
  <c r="B233" i="29"/>
  <c r="B231" i="29"/>
  <c r="B198" i="29"/>
  <c r="B163" i="29"/>
  <c r="B152" i="29"/>
  <c r="B153" i="29"/>
  <c r="B148" i="29"/>
  <c r="B149" i="29"/>
  <c r="B137" i="29"/>
  <c r="B135" i="29"/>
  <c r="B134" i="29"/>
  <c r="B128" i="29"/>
  <c r="B129" i="29"/>
  <c r="B130" i="29"/>
  <c r="B131" i="29"/>
  <c r="B110" i="29"/>
  <c r="B111" i="29"/>
  <c r="B112" i="29"/>
  <c r="B107" i="29"/>
  <c r="B85" i="29"/>
  <c r="B64" i="29"/>
  <c r="B37" i="29"/>
  <c r="B30" i="29"/>
  <c r="B12" i="29"/>
  <c r="C5" i="29"/>
  <c r="A1" i="7"/>
  <c r="K231" i="7"/>
  <c r="L231" i="7" s="1"/>
  <c r="K287" i="7"/>
  <c r="L287" i="7" s="1"/>
  <c r="K254" i="7"/>
  <c r="L254" i="7" s="1"/>
  <c r="B63" i="29"/>
  <c r="B56" i="29"/>
  <c r="B36" i="29"/>
  <c r="B29" i="29"/>
  <c r="K274" i="7"/>
  <c r="L274" i="7" s="1"/>
  <c r="K275" i="7"/>
  <c r="K261" i="7"/>
  <c r="L261" i="7" s="1"/>
  <c r="K251" i="7"/>
  <c r="L251" i="7" s="1"/>
  <c r="K240" i="7"/>
  <c r="L240" i="7" s="1"/>
  <c r="K241" i="7"/>
  <c r="L241" i="7" s="1"/>
  <c r="K225" i="7"/>
  <c r="L225" i="7" s="1"/>
  <c r="L117" i="7"/>
  <c r="K18" i="7"/>
  <c r="L18" i="7" s="1"/>
  <c r="K19" i="7"/>
  <c r="L19" i="7" s="1"/>
  <c r="K20" i="7"/>
  <c r="L20" i="7" s="1"/>
  <c r="K21" i="7"/>
  <c r="L21" i="7" s="1"/>
  <c r="K22" i="7"/>
  <c r="K23" i="7"/>
  <c r="O23" i="7" s="1"/>
  <c r="P23" i="7" s="1"/>
  <c r="K24" i="7"/>
  <c r="L24" i="7" s="1"/>
  <c r="K25" i="7"/>
  <c r="L25" i="7" s="1"/>
  <c r="K26" i="7"/>
  <c r="O26" i="7" s="1"/>
  <c r="P26" i="7" s="1"/>
  <c r="K27" i="7"/>
  <c r="L27" i="7" s="1"/>
  <c r="K28" i="7"/>
  <c r="L28" i="7" s="1"/>
  <c r="K32" i="7"/>
  <c r="L32" i="7" s="1"/>
  <c r="K33" i="7"/>
  <c r="L33" i="7" s="1"/>
  <c r="O118" i="7"/>
  <c r="P118" i="7" s="1"/>
  <c r="A221" i="7"/>
  <c r="A257" i="7"/>
  <c r="K273" i="7"/>
  <c r="L273" i="7" s="1"/>
  <c r="B26" i="29"/>
  <c r="A78" i="7"/>
  <c r="A70" i="7"/>
  <c r="A48" i="7"/>
  <c r="A40" i="7"/>
  <c r="K41" i="7"/>
  <c r="L41" i="7" s="1"/>
  <c r="K42" i="7"/>
  <c r="O42" i="7" s="1"/>
  <c r="P42" i="7" s="1"/>
  <c r="K43" i="7"/>
  <c r="L43" i="7" s="1"/>
  <c r="K44" i="7"/>
  <c r="O44" i="7" s="1"/>
  <c r="K45" i="7"/>
  <c r="L45" i="7" s="1"/>
  <c r="K46" i="7"/>
  <c r="L46" i="7" s="1"/>
  <c r="K50" i="7"/>
  <c r="L50" i="7" s="1"/>
  <c r="K51" i="7"/>
  <c r="L51" i="7" s="1"/>
  <c r="K52" i="7"/>
  <c r="L52" i="7" s="1"/>
  <c r="K53" i="7"/>
  <c r="O53" i="7" s="1"/>
  <c r="P53" i="7" s="1"/>
  <c r="K54" i="7"/>
  <c r="L54" i="7" s="1"/>
  <c r="K55" i="7"/>
  <c r="L55" i="7" s="1"/>
  <c r="K56" i="7"/>
  <c r="L56" i="7" s="1"/>
  <c r="K57" i="7"/>
  <c r="L57" i="7" s="1"/>
  <c r="K58" i="7"/>
  <c r="O58" i="7" s="1"/>
  <c r="K59" i="7"/>
  <c r="L59" i="7" s="1"/>
  <c r="K60" i="7"/>
  <c r="L60" i="7" s="1"/>
  <c r="K61" i="7"/>
  <c r="L61" i="7" s="1"/>
  <c r="K62" i="7"/>
  <c r="O62" i="7" s="1"/>
  <c r="P62" i="7" s="1"/>
  <c r="K63" i="7"/>
  <c r="L63" i="7" s="1"/>
  <c r="K64" i="7"/>
  <c r="L64" i="7" s="1"/>
  <c r="K65" i="7"/>
  <c r="L65" i="7" s="1"/>
  <c r="K66" i="7"/>
  <c r="L66" i="7" s="1"/>
  <c r="K67" i="7"/>
  <c r="L67" i="7" s="1"/>
  <c r="K71" i="7"/>
  <c r="L71" i="7" s="1"/>
  <c r="K72" i="7"/>
  <c r="L72" i="7" s="1"/>
  <c r="K73" i="7"/>
  <c r="L73" i="7" s="1"/>
  <c r="K74" i="7"/>
  <c r="L74" i="7" s="1"/>
  <c r="K75" i="7"/>
  <c r="L75" i="7" s="1"/>
  <c r="K76" i="7"/>
  <c r="L76" i="7" s="1"/>
  <c r="K80" i="7"/>
  <c r="L80" i="7" s="1"/>
  <c r="K81" i="7"/>
  <c r="O81" i="7" s="1"/>
  <c r="P81" i="7" s="1"/>
  <c r="K82" i="7"/>
  <c r="L82" i="7" s="1"/>
  <c r="K83" i="7"/>
  <c r="L83" i="7" s="1"/>
  <c r="K84" i="7"/>
  <c r="L84" i="7" s="1"/>
  <c r="K85" i="7"/>
  <c r="L85" i="7" s="1"/>
  <c r="K86" i="7"/>
  <c r="L86" i="7" s="1"/>
  <c r="K87" i="7"/>
  <c r="L87" i="7" s="1"/>
  <c r="K88" i="7"/>
  <c r="L88" i="7" s="1"/>
  <c r="K89" i="7"/>
  <c r="O89" i="7" s="1"/>
  <c r="S89" i="7" s="1"/>
  <c r="T89" i="7" s="1"/>
  <c r="K90" i="7"/>
  <c r="L90" i="7" s="1"/>
  <c r="K91" i="7"/>
  <c r="L91" i="7" s="1"/>
  <c r="K92" i="7"/>
  <c r="L92" i="7" s="1"/>
  <c r="K93" i="7"/>
  <c r="L93" i="7" s="1"/>
  <c r="K94" i="7"/>
  <c r="L94" i="7" s="1"/>
  <c r="K95" i="7"/>
  <c r="L95" i="7" s="1"/>
  <c r="K96" i="7"/>
  <c r="L96" i="7" s="1"/>
  <c r="K97" i="7"/>
  <c r="L97" i="7" s="1"/>
  <c r="K222" i="7"/>
  <c r="L222" i="7" s="1"/>
  <c r="L223" i="7"/>
  <c r="K224" i="7"/>
  <c r="L224" i="7" s="1"/>
  <c r="K226" i="7"/>
  <c r="L226" i="7" s="1"/>
  <c r="K227" i="7"/>
  <c r="L227" i="7" s="1"/>
  <c r="K228" i="7"/>
  <c r="L228" i="7" s="1"/>
  <c r="K229" i="7"/>
  <c r="L229" i="7" s="1"/>
  <c r="K230" i="7"/>
  <c r="L230" i="7" s="1"/>
  <c r="K232" i="7"/>
  <c r="L232" i="7" s="1"/>
  <c r="K233" i="7"/>
  <c r="L233" i="7" s="1"/>
  <c r="K234" i="7"/>
  <c r="L234" i="7" s="1"/>
  <c r="K235" i="7"/>
  <c r="O235" i="7" s="1"/>
  <c r="P235" i="7" s="1"/>
  <c r="K236" i="7"/>
  <c r="L236" i="7" s="1"/>
  <c r="K237" i="7"/>
  <c r="L237" i="7" s="1"/>
  <c r="K238" i="7"/>
  <c r="K239" i="7"/>
  <c r="L239" i="7" s="1"/>
  <c r="K242" i="7"/>
  <c r="L242" i="7" s="1"/>
  <c r="K243" i="7"/>
  <c r="L243" i="7" s="1"/>
  <c r="K244" i="7"/>
  <c r="L244" i="7" s="1"/>
  <c r="K245" i="7"/>
  <c r="L245" i="7" s="1"/>
  <c r="K246" i="7"/>
  <c r="L246" i="7" s="1"/>
  <c r="K247" i="7"/>
  <c r="L247" i="7" s="1"/>
  <c r="K248" i="7"/>
  <c r="O248" i="7" s="1"/>
  <c r="P248" i="7" s="1"/>
  <c r="K249" i="7"/>
  <c r="L249" i="7" s="1"/>
  <c r="K250" i="7"/>
  <c r="L250" i="7" s="1"/>
  <c r="K252" i="7"/>
  <c r="L252" i="7" s="1"/>
  <c r="K253" i="7"/>
  <c r="L253" i="7" s="1"/>
  <c r="K255" i="7"/>
  <c r="L255" i="7" s="1"/>
  <c r="K258" i="7"/>
  <c r="L258" i="7" s="1"/>
  <c r="K259" i="7"/>
  <c r="L259" i="7" s="1"/>
  <c r="L260" i="7"/>
  <c r="K262" i="7"/>
  <c r="L262" i="7" s="1"/>
  <c r="K263" i="7"/>
  <c r="L263" i="7" s="1"/>
  <c r="K264" i="7"/>
  <c r="L264" i="7" s="1"/>
  <c r="K265" i="7"/>
  <c r="L265" i="7" s="1"/>
  <c r="K266" i="7"/>
  <c r="L266" i="7" s="1"/>
  <c r="K267" i="7"/>
  <c r="L267" i="7" s="1"/>
  <c r="K268" i="7"/>
  <c r="L268" i="7" s="1"/>
  <c r="K269" i="7"/>
  <c r="L269" i="7" s="1"/>
  <c r="K270" i="7"/>
  <c r="L270" i="7" s="1"/>
  <c r="K271" i="7"/>
  <c r="L271" i="7" s="1"/>
  <c r="K272" i="7"/>
  <c r="L272" i="7" s="1"/>
  <c r="K276" i="7"/>
  <c r="L276" i="7" s="1"/>
  <c r="K277" i="7"/>
  <c r="L277" i="7" s="1"/>
  <c r="K278" i="7"/>
  <c r="L278" i="7" s="1"/>
  <c r="K279" i="7"/>
  <c r="L279" i="7" s="1"/>
  <c r="K280" i="7"/>
  <c r="L280" i="7" s="1"/>
  <c r="K281" i="7"/>
  <c r="L281" i="7" s="1"/>
  <c r="K282" i="7"/>
  <c r="L282" i="7" s="1"/>
  <c r="K283" i="7"/>
  <c r="L283" i="7" s="1"/>
  <c r="K284" i="7"/>
  <c r="L284" i="7" s="1"/>
  <c r="K285" i="7"/>
  <c r="L285" i="7" s="1"/>
  <c r="K286" i="7"/>
  <c r="L286" i="7" s="1"/>
  <c r="K288" i="7"/>
  <c r="L288" i="7" s="1"/>
  <c r="O88" i="7"/>
  <c r="P88" i="7" s="1"/>
  <c r="O233" i="7"/>
  <c r="P233" i="7" s="1"/>
  <c r="O238" i="7"/>
  <c r="P238" i="7" s="1"/>
  <c r="O249" i="7"/>
  <c r="P249" i="7" s="1"/>
  <c r="O279" i="7"/>
  <c r="P279" i="7" s="1"/>
  <c r="Y141" i="7"/>
  <c r="Y153" i="7"/>
  <c r="C5" i="5"/>
  <c r="C6" i="5"/>
  <c r="C7" i="29"/>
  <c r="C6" i="29"/>
  <c r="B158" i="29"/>
  <c r="B157" i="29"/>
  <c r="B151" i="29"/>
  <c r="B147" i="29"/>
  <c r="B133" i="29"/>
  <c r="B127" i="29"/>
  <c r="B116" i="29"/>
  <c r="B109" i="29"/>
  <c r="B106" i="29"/>
  <c r="B105" i="29"/>
  <c r="C4" i="29"/>
  <c r="O16" i="7"/>
  <c r="P16" i="7" s="1"/>
  <c r="Y172" i="7"/>
  <c r="T206" i="7"/>
  <c r="O50" i="7"/>
  <c r="P50" i="7" s="1"/>
  <c r="Y116" i="7"/>
  <c r="O240" i="7"/>
  <c r="P240" i="7" s="1"/>
  <c r="O117" i="7"/>
  <c r="P117" i="7" s="1"/>
  <c r="M17" i="30"/>
  <c r="Y171" i="7"/>
  <c r="P217" i="7"/>
  <c r="O287" i="7"/>
  <c r="P287" i="7" s="1"/>
  <c r="O260" i="7"/>
  <c r="P260" i="7" s="1"/>
  <c r="O21" i="7"/>
  <c r="P21" i="7" s="1"/>
  <c r="O255" i="7"/>
  <c r="P255" i="7" s="1"/>
  <c r="S118" i="7"/>
  <c r="T118" i="7" s="1"/>
  <c r="O245" i="7"/>
  <c r="P245" i="7" s="1"/>
  <c r="O96" i="7"/>
  <c r="P96" i="7" s="1"/>
  <c r="O66" i="7"/>
  <c r="P66" i="7" s="1"/>
  <c r="O280" i="7"/>
  <c r="P280" i="7" s="1"/>
  <c r="S88" i="7"/>
  <c r="T88" i="7" s="1"/>
  <c r="O239" i="7"/>
  <c r="P239" i="7" s="1"/>
  <c r="O269" i="7"/>
  <c r="P269" i="7" s="1"/>
  <c r="O278" i="7"/>
  <c r="P278" i="7" s="1"/>
  <c r="S260" i="7"/>
  <c r="T260" i="7" s="1"/>
  <c r="O237" i="7"/>
  <c r="P237" i="7" s="1"/>
  <c r="O229" i="7"/>
  <c r="P229" i="7" s="1"/>
  <c r="S233" i="7"/>
  <c r="T233" i="7" s="1"/>
  <c r="O270" i="7"/>
  <c r="P270" i="7" s="1"/>
  <c r="L17" i="7"/>
  <c r="O17" i="7"/>
  <c r="P17" i="7" s="1"/>
  <c r="O80" i="7"/>
  <c r="P80" i="7" s="1"/>
  <c r="O22" i="7"/>
  <c r="P22" i="7" s="1"/>
  <c r="L22" i="7"/>
  <c r="O49" i="7"/>
  <c r="P49" i="7" s="1"/>
  <c r="L118" i="7"/>
  <c r="L89" i="7"/>
  <c r="L81" i="7"/>
  <c r="L58" i="7"/>
  <c r="L53" i="7"/>
  <c r="X217" i="7"/>
  <c r="G16" i="5" s="1"/>
  <c r="Y173" i="7"/>
  <c r="Y168" i="7"/>
  <c r="O281" i="7"/>
  <c r="P281" i="7" s="1"/>
  <c r="Y164" i="7"/>
  <c r="Y190" i="7"/>
  <c r="Y180" i="7"/>
  <c r="Y152" i="7"/>
  <c r="Y140" i="7"/>
  <c r="Y148" i="7"/>
  <c r="Y139" i="7"/>
  <c r="O262" i="7"/>
  <c r="P262" i="7" s="1"/>
  <c r="O259" i="7"/>
  <c r="P259" i="7" s="1"/>
  <c r="O243" i="7"/>
  <c r="P243" i="7" s="1"/>
  <c r="S248" i="7"/>
  <c r="T248" i="7" s="1"/>
  <c r="O25" i="7" l="1"/>
  <c r="P25" i="7" s="1"/>
  <c r="S117" i="7"/>
  <c r="T117" i="7" s="1"/>
  <c r="Y109" i="7"/>
  <c r="O19" i="7"/>
  <c r="P19" i="7" s="1"/>
  <c r="O91" i="7"/>
  <c r="P91" i="7" s="1"/>
  <c r="O93" i="7"/>
  <c r="P93" i="7" s="1"/>
  <c r="L44" i="7"/>
  <c r="S50" i="7"/>
  <c r="T50" i="7" s="1"/>
  <c r="O67" i="7"/>
  <c r="P67" i="7" s="1"/>
  <c r="O27" i="7"/>
  <c r="O41" i="7"/>
  <c r="P41" i="7" s="1"/>
  <c r="O92" i="7"/>
  <c r="P92" i="7" s="1"/>
  <c r="O24" i="7"/>
  <c r="S24" i="7" s="1"/>
  <c r="T24" i="7" s="1"/>
  <c r="S17" i="7"/>
  <c r="T17" i="7" s="1"/>
  <c r="O59" i="7"/>
  <c r="P59" i="7" s="1"/>
  <c r="Y133" i="7"/>
  <c r="X175" i="7"/>
  <c r="Y198" i="7"/>
  <c r="Y202" i="7"/>
  <c r="Y204" i="7"/>
  <c r="Y215" i="7"/>
  <c r="Y217" i="7" s="1"/>
  <c r="Y213" i="7"/>
  <c r="S62" i="7"/>
  <c r="T62" i="7" s="1"/>
  <c r="S93" i="7"/>
  <c r="T93" i="7" s="1"/>
  <c r="O73" i="7"/>
  <c r="P73" i="7" s="1"/>
  <c r="O224" i="7"/>
  <c r="S224" i="7" s="1"/>
  <c r="T224" i="7" s="1"/>
  <c r="Y167" i="7"/>
  <c r="Y166" i="7"/>
  <c r="Y175" i="7" s="1"/>
  <c r="Y154" i="7"/>
  <c r="O54" i="7"/>
  <c r="P54" i="7" s="1"/>
  <c r="L62" i="7"/>
  <c r="S96" i="7"/>
  <c r="T96" i="7" s="1"/>
  <c r="O272" i="7"/>
  <c r="P272" i="7" s="1"/>
  <c r="O284" i="7"/>
  <c r="O83" i="7"/>
  <c r="P83" i="7" s="1"/>
  <c r="O43" i="7"/>
  <c r="P43" i="7" s="1"/>
  <c r="O264" i="7"/>
  <c r="O79" i="7"/>
  <c r="P79" i="7" s="1"/>
  <c r="O253" i="7"/>
  <c r="P253" i="7" s="1"/>
  <c r="O72" i="7"/>
  <c r="O61" i="7"/>
  <c r="P61" i="7" s="1"/>
  <c r="W117" i="7"/>
  <c r="X117" i="7" s="1"/>
  <c r="O244" i="7"/>
  <c r="P244" i="7" s="1"/>
  <c r="O75" i="7"/>
  <c r="P75" i="7" s="1"/>
  <c r="S53" i="7"/>
  <c r="T53" i="7" s="1"/>
  <c r="O265" i="7"/>
  <c r="P265" i="7" s="1"/>
  <c r="O84" i="7"/>
  <c r="S84" i="7" s="1"/>
  <c r="T84" i="7" s="1"/>
  <c r="O273" i="7"/>
  <c r="P273" i="7" s="1"/>
  <c r="W260" i="7"/>
  <c r="X260" i="7" s="1"/>
  <c r="Y260" i="7" s="1"/>
  <c r="S255" i="7"/>
  <c r="T255" i="7" s="1"/>
  <c r="O286" i="7"/>
  <c r="S19" i="7"/>
  <c r="O251" i="7"/>
  <c r="O46" i="7"/>
  <c r="S46" i="7" s="1"/>
  <c r="T46" i="7" s="1"/>
  <c r="Y135" i="7"/>
  <c r="L143" i="7"/>
  <c r="D13" i="5" s="1"/>
  <c r="P143" i="7"/>
  <c r="E13" i="5" s="1"/>
  <c r="T143" i="7"/>
  <c r="F13" i="5" s="1"/>
  <c r="X143" i="7"/>
  <c r="Y149" i="7"/>
  <c r="Y150" i="7"/>
  <c r="P157" i="7"/>
  <c r="E14" i="5" s="1"/>
  <c r="T157" i="7"/>
  <c r="F14" i="5" s="1"/>
  <c r="X157" i="7"/>
  <c r="G14" i="5" s="1"/>
  <c r="P175" i="7"/>
  <c r="T175" i="7"/>
  <c r="H192" i="7"/>
  <c r="L192" i="7"/>
  <c r="Y188" i="7"/>
  <c r="T192" i="7"/>
  <c r="X192" i="7"/>
  <c r="L206" i="7"/>
  <c r="Y203" i="7"/>
  <c r="X206" i="7"/>
  <c r="Y214" i="7"/>
  <c r="T217" i="7"/>
  <c r="F16" i="5" s="1"/>
  <c r="S235" i="7"/>
  <c r="T235" i="7" s="1"/>
  <c r="S80" i="7"/>
  <c r="T80" i="7" s="1"/>
  <c r="S245" i="7"/>
  <c r="T245" i="7" s="1"/>
  <c r="S79" i="7"/>
  <c r="T79" i="7" s="1"/>
  <c r="O263" i="7"/>
  <c r="P263" i="7" s="1"/>
  <c r="O74" i="7"/>
  <c r="P74" i="7" s="1"/>
  <c r="O254" i="7"/>
  <c r="P254" i="7" s="1"/>
  <c r="O56" i="7"/>
  <c r="P56" i="7" s="1"/>
  <c r="O20" i="7"/>
  <c r="S20" i="7" s="1"/>
  <c r="T20" i="7" s="1"/>
  <c r="S280" i="7"/>
  <c r="T280" i="7" s="1"/>
  <c r="O246" i="7"/>
  <c r="P246" i="7" s="1"/>
  <c r="O32" i="7"/>
  <c r="P32" i="7" s="1"/>
  <c r="O85" i="7"/>
  <c r="O28" i="7"/>
  <c r="S28" i="7" s="1"/>
  <c r="O236" i="7"/>
  <c r="P236" i="7" s="1"/>
  <c r="O55" i="7"/>
  <c r="P55" i="7" s="1"/>
  <c r="O258" i="7"/>
  <c r="P258" i="7" s="1"/>
  <c r="S239" i="7"/>
  <c r="W239" i="7" s="1"/>
  <c r="X239" i="7" s="1"/>
  <c r="S278" i="7"/>
  <c r="T278" i="7" s="1"/>
  <c r="O234" i="7"/>
  <c r="O45" i="7"/>
  <c r="Y117" i="7"/>
  <c r="S287" i="7"/>
  <c r="O82" i="7"/>
  <c r="S82" i="7" s="1"/>
  <c r="T82" i="7" s="1"/>
  <c r="S229" i="7"/>
  <c r="T229" i="7" s="1"/>
  <c r="O63" i="7"/>
  <c r="O60" i="7"/>
  <c r="P60" i="7" s="1"/>
  <c r="O94" i="7"/>
  <c r="P94" i="7" s="1"/>
  <c r="H35" i="7"/>
  <c r="G107" i="7" s="1"/>
  <c r="H107" i="7" s="1"/>
  <c r="H99" i="7"/>
  <c r="G106" i="7" s="1"/>
  <c r="H106" i="7" s="1"/>
  <c r="M28" i="30"/>
  <c r="O124" i="7" s="1"/>
  <c r="P124" i="7" s="1"/>
  <c r="P31" i="7"/>
  <c r="S31" i="7"/>
  <c r="T31" i="7" s="1"/>
  <c r="M56" i="30"/>
  <c r="S125" i="7" s="1"/>
  <c r="T125" i="7" s="1"/>
  <c r="Y199" i="7"/>
  <c r="Y189" i="7"/>
  <c r="O95" i="7"/>
  <c r="P95" i="7" s="1"/>
  <c r="O247" i="7"/>
  <c r="P247" i="7" s="1"/>
  <c r="O282" i="7"/>
  <c r="L157" i="7"/>
  <c r="O274" i="7"/>
  <c r="P274" i="7" s="1"/>
  <c r="O222" i="7"/>
  <c r="O57" i="7"/>
  <c r="P192" i="7"/>
  <c r="S269" i="7"/>
  <c r="T269" i="7" s="1"/>
  <c r="S254" i="7"/>
  <c r="T254" i="7" s="1"/>
  <c r="O288" i="7"/>
  <c r="P288" i="7" s="1"/>
  <c r="Y197" i="7"/>
  <c r="H217" i="7"/>
  <c r="C16" i="5" s="1"/>
  <c r="L175" i="7"/>
  <c r="L208" i="7" s="1"/>
  <c r="D15" i="5" s="1"/>
  <c r="M18" i="30"/>
  <c r="M20" i="30" s="1"/>
  <c r="G124" i="7" s="1"/>
  <c r="H124" i="7" s="1"/>
  <c r="M57" i="30"/>
  <c r="O71" i="7"/>
  <c r="M35" i="30"/>
  <c r="M45" i="30"/>
  <c r="O18" i="7"/>
  <c r="S66" i="7"/>
  <c r="T66" i="7" s="1"/>
  <c r="W118" i="7"/>
  <c r="X118" i="7" s="1"/>
  <c r="Y118" i="7" s="1"/>
  <c r="S249" i="7"/>
  <c r="O87" i="7"/>
  <c r="P206" i="7"/>
  <c r="O230" i="7"/>
  <c r="L31" i="7"/>
  <c r="M33" i="30"/>
  <c r="S253" i="7"/>
  <c r="T253" i="7" s="1"/>
  <c r="O268" i="7"/>
  <c r="S268" i="7" s="1"/>
  <c r="T268" i="7" s="1"/>
  <c r="S26" i="7"/>
  <c r="T26" i="7" s="1"/>
  <c r="S270" i="7"/>
  <c r="T270" i="7" s="1"/>
  <c r="L23" i="7"/>
  <c r="S238" i="7"/>
  <c r="O241" i="7"/>
  <c r="O267" i="7"/>
  <c r="S267" i="7" s="1"/>
  <c r="W267" i="7" s="1"/>
  <c r="X267" i="7" s="1"/>
  <c r="O97" i="7"/>
  <c r="P97" i="7" s="1"/>
  <c r="S42" i="7"/>
  <c r="T42" i="7" s="1"/>
  <c r="S67" i="7"/>
  <c r="T67" i="7" s="1"/>
  <c r="S21" i="7"/>
  <c r="T21" i="7" s="1"/>
  <c r="O86" i="7"/>
  <c r="P86" i="7" s="1"/>
  <c r="O51" i="7"/>
  <c r="S272" i="7"/>
  <c r="O232" i="7"/>
  <c r="S232" i="7" s="1"/>
  <c r="T232" i="7" s="1"/>
  <c r="O33" i="7"/>
  <c r="P33" i="7" s="1"/>
  <c r="O231" i="7"/>
  <c r="O285" i="7"/>
  <c r="O252" i="7"/>
  <c r="O228" i="7"/>
  <c r="P228" i="7" s="1"/>
  <c r="O65" i="7"/>
  <c r="M31" i="30"/>
  <c r="M50" i="30"/>
  <c r="W224" i="7"/>
  <c r="X224" i="7" s="1"/>
  <c r="S25" i="7"/>
  <c r="T25" i="7" s="1"/>
  <c r="S23" i="7"/>
  <c r="T23" i="7" s="1"/>
  <c r="O76" i="7"/>
  <c r="P76" i="7" s="1"/>
  <c r="O242" i="7"/>
  <c r="P242" i="7" s="1"/>
  <c r="L42" i="7"/>
  <c r="P28" i="7"/>
  <c r="W88" i="7"/>
  <c r="X88" i="7" s="1"/>
  <c r="Y88" i="7" s="1"/>
  <c r="L26" i="7"/>
  <c r="O271" i="7"/>
  <c r="O52" i="7"/>
  <c r="P52" i="7" s="1"/>
  <c r="O250" i="7"/>
  <c r="S250" i="7" s="1"/>
  <c r="T250" i="7" s="1"/>
  <c r="O227" i="7"/>
  <c r="O64" i="7"/>
  <c r="P64" i="7" s="1"/>
  <c r="M32" i="30"/>
  <c r="S124" i="7" s="1"/>
  <c r="T124" i="7" s="1"/>
  <c r="M42" i="30"/>
  <c r="H143" i="7"/>
  <c r="C13" i="5" s="1"/>
  <c r="O276" i="7"/>
  <c r="P89" i="7"/>
  <c r="O90" i="7"/>
  <c r="T267" i="7"/>
  <c r="O223" i="7"/>
  <c r="S240" i="7"/>
  <c r="O283" i="7"/>
  <c r="S16" i="7"/>
  <c r="S81" i="7"/>
  <c r="T81" i="7" s="1"/>
  <c r="Y138" i="7"/>
  <c r="M41" i="30"/>
  <c r="M44" i="30" s="1"/>
  <c r="M26" i="30"/>
  <c r="M21" i="30"/>
  <c r="M24" i="30" s="1"/>
  <c r="P82" i="7"/>
  <c r="M52" i="30"/>
  <c r="O125" i="7" s="1"/>
  <c r="P125" i="7" s="1"/>
  <c r="W248" i="7"/>
  <c r="X248" i="7" s="1"/>
  <c r="S259" i="7"/>
  <c r="T259" i="7" s="1"/>
  <c r="S244" i="7"/>
  <c r="T244" i="7" s="1"/>
  <c r="S281" i="7"/>
  <c r="S262" i="7"/>
  <c r="S243" i="7"/>
  <c r="W89" i="7"/>
  <c r="X89" i="7" s="1"/>
  <c r="S258" i="7"/>
  <c r="T258" i="7" s="1"/>
  <c r="M46" i="30"/>
  <c r="K124" i="7"/>
  <c r="L124" i="7" s="1"/>
  <c r="S279" i="7"/>
  <c r="S246" i="7"/>
  <c r="H290" i="7"/>
  <c r="S236" i="7"/>
  <c r="H157" i="7"/>
  <c r="H175" i="7"/>
  <c r="O277" i="7"/>
  <c r="O266" i="7"/>
  <c r="O226" i="7"/>
  <c r="O261" i="7"/>
  <c r="Y157" i="7"/>
  <c r="S237" i="7"/>
  <c r="T237" i="7" s="1"/>
  <c r="T208" i="7"/>
  <c r="F15" i="5" s="1"/>
  <c r="W280" i="7"/>
  <c r="X280" i="7" s="1"/>
  <c r="Y280" i="7" s="1"/>
  <c r="W254" i="7"/>
  <c r="X254" i="7" s="1"/>
  <c r="Y254" i="7" s="1"/>
  <c r="W255" i="7"/>
  <c r="X255" i="7" s="1"/>
  <c r="W245" i="7"/>
  <c r="X245" i="7" s="1"/>
  <c r="Y245" i="7" s="1"/>
  <c r="S265" i="7"/>
  <c r="W233" i="7"/>
  <c r="X233" i="7" s="1"/>
  <c r="Y233" i="7" s="1"/>
  <c r="P44" i="7"/>
  <c r="S44" i="7"/>
  <c r="S286" i="7"/>
  <c r="P286" i="7"/>
  <c r="O275" i="7"/>
  <c r="L275" i="7"/>
  <c r="P250" i="7"/>
  <c r="W229" i="7"/>
  <c r="X229" i="7" s="1"/>
  <c r="Y229" i="7" s="1"/>
  <c r="W269" i="7"/>
  <c r="X269" i="7" s="1"/>
  <c r="S288" i="7"/>
  <c r="S22" i="7"/>
  <c r="O225" i="7"/>
  <c r="L235" i="7"/>
  <c r="L238" i="7"/>
  <c r="L248" i="7"/>
  <c r="P224" i="7"/>
  <c r="Y224" i="7" s="1"/>
  <c r="P232" i="7"/>
  <c r="G13" i="5"/>
  <c r="P58" i="7"/>
  <c r="S58" i="7"/>
  <c r="Y255" i="7"/>
  <c r="Y134" i="7"/>
  <c r="S49" i="7"/>
  <c r="E16" i="5"/>
  <c r="D14" i="5"/>
  <c r="S92" i="7" l="1"/>
  <c r="T92" i="7" s="1"/>
  <c r="S55" i="7"/>
  <c r="T55" i="7" s="1"/>
  <c r="S83" i="7"/>
  <c r="T83" i="7" s="1"/>
  <c r="W25" i="7"/>
  <c r="X25" i="7" s="1"/>
  <c r="Y25" i="7" s="1"/>
  <c r="L35" i="7"/>
  <c r="K107" i="7" s="1"/>
  <c r="L107" i="7" s="1"/>
  <c r="S91" i="7"/>
  <c r="W46" i="7"/>
  <c r="X46" i="7" s="1"/>
  <c r="W80" i="7"/>
  <c r="X80" i="7" s="1"/>
  <c r="Y80" i="7" s="1"/>
  <c r="S33" i="7"/>
  <c r="T33" i="7" s="1"/>
  <c r="P84" i="7"/>
  <c r="W17" i="7"/>
  <c r="X17" i="7" s="1"/>
  <c r="Y17" i="7" s="1"/>
  <c r="W82" i="7"/>
  <c r="X82" i="7" s="1"/>
  <c r="Y82" i="7" s="1"/>
  <c r="S60" i="7"/>
  <c r="W60" i="7" s="1"/>
  <c r="X60" i="7" s="1"/>
  <c r="W96" i="7"/>
  <c r="X96" i="7" s="1"/>
  <c r="Y96" i="7" s="1"/>
  <c r="S59" i="7"/>
  <c r="T59" i="7" s="1"/>
  <c r="W66" i="7"/>
  <c r="X66" i="7" s="1"/>
  <c r="Y66" i="7" s="1"/>
  <c r="Y89" i="7"/>
  <c r="W62" i="7"/>
  <c r="X62" i="7" s="1"/>
  <c r="Y62" i="7" s="1"/>
  <c r="S54" i="7"/>
  <c r="T54" i="7" s="1"/>
  <c r="S41" i="7"/>
  <c r="T41" i="7" s="1"/>
  <c r="W50" i="7"/>
  <c r="X50" i="7" s="1"/>
  <c r="Y50" i="7" s="1"/>
  <c r="W84" i="7"/>
  <c r="X84" i="7" s="1"/>
  <c r="P46" i="7"/>
  <c r="Y46" i="7" s="1"/>
  <c r="H101" i="7"/>
  <c r="C10" i="5" s="1"/>
  <c r="P27" i="7"/>
  <c r="S27" i="7"/>
  <c r="S61" i="7"/>
  <c r="T61" i="7" s="1"/>
  <c r="S73" i="7"/>
  <c r="T73" i="7" s="1"/>
  <c r="W24" i="7"/>
  <c r="X24" i="7" s="1"/>
  <c r="P24" i="7"/>
  <c r="P72" i="7"/>
  <c r="S72" i="7"/>
  <c r="S247" i="7"/>
  <c r="S76" i="7"/>
  <c r="T76" i="7" s="1"/>
  <c r="G105" i="7"/>
  <c r="H105" i="7" s="1"/>
  <c r="H120" i="7" s="1"/>
  <c r="C11" i="5" s="1"/>
  <c r="S75" i="7"/>
  <c r="W75" i="7" s="1"/>
  <c r="X75" i="7" s="1"/>
  <c r="W67" i="7"/>
  <c r="X67" i="7" s="1"/>
  <c r="Y67" i="7" s="1"/>
  <c r="W93" i="7"/>
  <c r="X93" i="7" s="1"/>
  <c r="Y93" i="7" s="1"/>
  <c r="P20" i="7"/>
  <c r="S56" i="7"/>
  <c r="T56" i="7" s="1"/>
  <c r="W53" i="7"/>
  <c r="X53" i="7" s="1"/>
  <c r="Y53" i="7" s="1"/>
  <c r="Y84" i="7"/>
  <c r="P264" i="7"/>
  <c r="S264" i="7"/>
  <c r="W23" i="7"/>
  <c r="X23" i="7" s="1"/>
  <c r="Y23" i="7" s="1"/>
  <c r="Y192" i="7"/>
  <c r="Z192" i="7" s="1"/>
  <c r="X208" i="7"/>
  <c r="G15" i="5" s="1"/>
  <c r="P284" i="7"/>
  <c r="S284" i="7"/>
  <c r="W235" i="7"/>
  <c r="X235" i="7" s="1"/>
  <c r="W20" i="7"/>
  <c r="X20" i="7" s="1"/>
  <c r="T239" i="7"/>
  <c r="Y239" i="7" s="1"/>
  <c r="S273" i="7"/>
  <c r="S43" i="7"/>
  <c r="T43" i="7" s="1"/>
  <c r="T60" i="7"/>
  <c r="Y60" i="7" s="1"/>
  <c r="W244" i="7"/>
  <c r="X244" i="7" s="1"/>
  <c r="Y244" i="7" s="1"/>
  <c r="S32" i="7"/>
  <c r="S263" i="7"/>
  <c r="P63" i="7"/>
  <c r="S63" i="7"/>
  <c r="W278" i="7"/>
  <c r="X278" i="7" s="1"/>
  <c r="Y278" i="7" s="1"/>
  <c r="W259" i="7"/>
  <c r="X259" i="7" s="1"/>
  <c r="Y259" i="7" s="1"/>
  <c r="W79" i="7"/>
  <c r="X79" i="7" s="1"/>
  <c r="Y79" i="7" s="1"/>
  <c r="W26" i="7"/>
  <c r="X26" i="7" s="1"/>
  <c r="Y26" i="7" s="1"/>
  <c r="T127" i="7"/>
  <c r="F12" i="5" s="1"/>
  <c r="S74" i="7"/>
  <c r="Y269" i="7"/>
  <c r="T287" i="7"/>
  <c r="W287" i="7"/>
  <c r="X287" i="7" s="1"/>
  <c r="P251" i="7"/>
  <c r="S251" i="7"/>
  <c r="S274" i="7"/>
  <c r="P208" i="7"/>
  <c r="E15" i="5" s="1"/>
  <c r="T28" i="7"/>
  <c r="W28" i="7"/>
  <c r="X28" i="7" s="1"/>
  <c r="W19" i="7"/>
  <c r="X19" i="7" s="1"/>
  <c r="T19" i="7"/>
  <c r="W232" i="7"/>
  <c r="X232" i="7" s="1"/>
  <c r="Y232" i="7" s="1"/>
  <c r="S94" i="7"/>
  <c r="W94" i="7" s="1"/>
  <c r="X94" i="7" s="1"/>
  <c r="W92" i="7"/>
  <c r="X92" i="7" s="1"/>
  <c r="Y92" i="7" s="1"/>
  <c r="Y206" i="7"/>
  <c r="Z206" i="7" s="1"/>
  <c r="P45" i="7"/>
  <c r="S45" i="7"/>
  <c r="P85" i="7"/>
  <c r="S85" i="7"/>
  <c r="P234" i="7"/>
  <c r="S234" i="7"/>
  <c r="H13" i="5"/>
  <c r="I13" i="5" s="1"/>
  <c r="P271" i="7"/>
  <c r="S271" i="7"/>
  <c r="P252" i="7"/>
  <c r="S252" i="7"/>
  <c r="M36" i="30"/>
  <c r="M37" i="30" s="1"/>
  <c r="P71" i="7"/>
  <c r="S71" i="7"/>
  <c r="T273" i="7"/>
  <c r="W273" i="7"/>
  <c r="X273" i="7" s="1"/>
  <c r="P222" i="7"/>
  <c r="S222" i="7"/>
  <c r="W250" i="7"/>
  <c r="X250" i="7" s="1"/>
  <c r="Y250" i="7" s="1"/>
  <c r="W270" i="7"/>
  <c r="X270" i="7" s="1"/>
  <c r="Y270" i="7" s="1"/>
  <c r="S52" i="7"/>
  <c r="W52" i="7" s="1"/>
  <c r="X52" i="7" s="1"/>
  <c r="W21" i="7"/>
  <c r="X21" i="7" s="1"/>
  <c r="Y21" i="7" s="1"/>
  <c r="P285" i="7"/>
  <c r="S285" i="7"/>
  <c r="P241" i="7"/>
  <c r="S241" i="7"/>
  <c r="Z217" i="7"/>
  <c r="W253" i="7"/>
  <c r="X253" i="7" s="1"/>
  <c r="Y253" i="7" s="1"/>
  <c r="W31" i="7"/>
  <c r="X31" i="7" s="1"/>
  <c r="Y31" i="7" s="1"/>
  <c r="P231" i="7"/>
  <c r="S231" i="7"/>
  <c r="T238" i="7"/>
  <c r="W238" i="7"/>
  <c r="X238" i="7" s="1"/>
  <c r="P230" i="7"/>
  <c r="S230" i="7"/>
  <c r="Y248" i="7"/>
  <c r="S86" i="7"/>
  <c r="T86" i="7" s="1"/>
  <c r="H16" i="5"/>
  <c r="J16" i="5" s="1"/>
  <c r="S242" i="7"/>
  <c r="W242" i="7" s="1"/>
  <c r="X242" i="7" s="1"/>
  <c r="M48" i="30"/>
  <c r="K125" i="7" s="1"/>
  <c r="L125" i="7" s="1"/>
  <c r="L127" i="7" s="1"/>
  <c r="D12" i="5" s="1"/>
  <c r="S64" i="7"/>
  <c r="T64" i="7" s="1"/>
  <c r="W125" i="7"/>
  <c r="X125" i="7" s="1"/>
  <c r="M60" i="30"/>
  <c r="T91" i="7"/>
  <c r="W91" i="7"/>
  <c r="X91" i="7" s="1"/>
  <c r="S95" i="7"/>
  <c r="T95" i="7" s="1"/>
  <c r="P57" i="7"/>
  <c r="S57" i="7"/>
  <c r="L99" i="7"/>
  <c r="K105" i="7" s="1"/>
  <c r="L105" i="7" s="1"/>
  <c r="S228" i="7"/>
  <c r="T228" i="7" s="1"/>
  <c r="P268" i="7"/>
  <c r="S97" i="7"/>
  <c r="W42" i="7"/>
  <c r="X42" i="7" s="1"/>
  <c r="Y42" i="7" s="1"/>
  <c r="G125" i="7"/>
  <c r="H125" i="7" s="1"/>
  <c r="H127" i="7" s="1"/>
  <c r="P87" i="7"/>
  <c r="S87" i="7"/>
  <c r="P282" i="7"/>
  <c r="S282" i="7"/>
  <c r="P267" i="7"/>
  <c r="Y267" i="7" s="1"/>
  <c r="W81" i="7"/>
  <c r="X81" i="7" s="1"/>
  <c r="Y81" i="7" s="1"/>
  <c r="P227" i="7"/>
  <c r="S227" i="7"/>
  <c r="T272" i="7"/>
  <c r="W272" i="7"/>
  <c r="X272" i="7" s="1"/>
  <c r="T249" i="7"/>
  <c r="W249" i="7"/>
  <c r="X249" i="7" s="1"/>
  <c r="S18" i="7"/>
  <c r="P18" i="7"/>
  <c r="P65" i="7"/>
  <c r="S65" i="7"/>
  <c r="P51" i="7"/>
  <c r="S51" i="7"/>
  <c r="P276" i="7"/>
  <c r="S276" i="7"/>
  <c r="P90" i="7"/>
  <c r="S90" i="7"/>
  <c r="P223" i="7"/>
  <c r="S223" i="7"/>
  <c r="T240" i="7"/>
  <c r="W240" i="7"/>
  <c r="X240" i="7" s="1"/>
  <c r="P283" i="7"/>
  <c r="S283" i="7"/>
  <c r="T274" i="7"/>
  <c r="W274" i="7"/>
  <c r="X274" i="7" s="1"/>
  <c r="I16" i="5"/>
  <c r="T16" i="7"/>
  <c r="W16" i="7"/>
  <c r="X16" i="7" s="1"/>
  <c r="C14" i="5"/>
  <c r="Z157" i="7"/>
  <c r="C17" i="5"/>
  <c r="H208" i="7"/>
  <c r="C15" i="5" s="1"/>
  <c r="Z175" i="7"/>
  <c r="P127" i="7"/>
  <c r="E12" i="5" s="1"/>
  <c r="W268" i="7"/>
  <c r="W55" i="7"/>
  <c r="X55" i="7" s="1"/>
  <c r="Y55" i="7" s="1"/>
  <c r="T97" i="7"/>
  <c r="W97" i="7"/>
  <c r="X97" i="7" s="1"/>
  <c r="T262" i="7"/>
  <c r="W262" i="7"/>
  <c r="X262" i="7" s="1"/>
  <c r="T243" i="7"/>
  <c r="W243" i="7"/>
  <c r="X243" i="7" s="1"/>
  <c r="T281" i="7"/>
  <c r="W281" i="7"/>
  <c r="X281" i="7" s="1"/>
  <c r="Y24" i="7"/>
  <c r="W258" i="7"/>
  <c r="X258" i="7" s="1"/>
  <c r="Y258" i="7" s="1"/>
  <c r="W237" i="7"/>
  <c r="X237" i="7" s="1"/>
  <c r="Y237" i="7" s="1"/>
  <c r="T279" i="7"/>
  <c r="W279" i="7"/>
  <c r="X279" i="7" s="1"/>
  <c r="T246" i="7"/>
  <c r="W246" i="7"/>
  <c r="X246" i="7" s="1"/>
  <c r="T242" i="7"/>
  <c r="T236" i="7"/>
  <c r="W236" i="7"/>
  <c r="X236" i="7" s="1"/>
  <c r="P266" i="7"/>
  <c r="S266" i="7"/>
  <c r="P277" i="7"/>
  <c r="S277" i="7"/>
  <c r="P226" i="7"/>
  <c r="S226" i="7"/>
  <c r="P261" i="7"/>
  <c r="S261" i="7"/>
  <c r="T265" i="7"/>
  <c r="W265" i="7"/>
  <c r="X265" i="7" s="1"/>
  <c r="T247" i="7"/>
  <c r="W247" i="7"/>
  <c r="X247" i="7" s="1"/>
  <c r="L290" i="7"/>
  <c r="D17" i="5" s="1"/>
  <c r="X268" i="7"/>
  <c r="T22" i="7"/>
  <c r="W22" i="7"/>
  <c r="X22" i="7" s="1"/>
  <c r="T288" i="7"/>
  <c r="W288" i="7"/>
  <c r="X288" i="7" s="1"/>
  <c r="T286" i="7"/>
  <c r="W286" i="7"/>
  <c r="Y235" i="7"/>
  <c r="Y143" i="7"/>
  <c r="Z143" i="7" s="1"/>
  <c r="S225" i="7"/>
  <c r="P225" i="7"/>
  <c r="P275" i="7"/>
  <c r="S275" i="7"/>
  <c r="T44" i="7"/>
  <c r="W44" i="7"/>
  <c r="X44" i="7" s="1"/>
  <c r="Y208" i="7"/>
  <c r="T58" i="7"/>
  <c r="W58" i="7"/>
  <c r="X58" i="7" s="1"/>
  <c r="T49" i="7"/>
  <c r="W49" i="7"/>
  <c r="X49" i="7" s="1"/>
  <c r="T75" i="7"/>
  <c r="W83" i="7" l="1"/>
  <c r="X83" i="7" s="1"/>
  <c r="Y83" i="7" s="1"/>
  <c r="Y19" i="7"/>
  <c r="W86" i="7"/>
  <c r="X86" i="7" s="1"/>
  <c r="W33" i="7"/>
  <c r="X33" i="7" s="1"/>
  <c r="W59" i="7"/>
  <c r="X59" i="7" s="1"/>
  <c r="Y59" i="7" s="1"/>
  <c r="T94" i="7"/>
  <c r="K106" i="7"/>
  <c r="L106" i="7" s="1"/>
  <c r="L120" i="7" s="1"/>
  <c r="W76" i="7"/>
  <c r="X76" i="7" s="1"/>
  <c r="Y76" i="7" s="1"/>
  <c r="W64" i="7"/>
  <c r="X64" i="7" s="1"/>
  <c r="Y64" i="7" s="1"/>
  <c r="W56" i="7"/>
  <c r="X56" i="7" s="1"/>
  <c r="Y56" i="7" s="1"/>
  <c r="W54" i="7"/>
  <c r="X54" i="7" s="1"/>
  <c r="L101" i="7"/>
  <c r="W41" i="7"/>
  <c r="X41" i="7" s="1"/>
  <c r="Y41" i="7" s="1"/>
  <c r="T52" i="7"/>
  <c r="Y52" i="7" s="1"/>
  <c r="W73" i="7"/>
  <c r="X73" i="7" s="1"/>
  <c r="Y73" i="7" s="1"/>
  <c r="W61" i="7"/>
  <c r="X61" i="7" s="1"/>
  <c r="Y61" i="7" s="1"/>
  <c r="T27" i="7"/>
  <c r="W27" i="7"/>
  <c r="X27" i="7" s="1"/>
  <c r="Y27" i="7" s="1"/>
  <c r="Y20" i="7"/>
  <c r="W43" i="7"/>
  <c r="X43" i="7" s="1"/>
  <c r="Y43" i="7" s="1"/>
  <c r="T264" i="7"/>
  <c r="W264" i="7"/>
  <c r="X264" i="7" s="1"/>
  <c r="Y264" i="7" s="1"/>
  <c r="Y28" i="7"/>
  <c r="P35" i="7"/>
  <c r="O107" i="7" s="1"/>
  <c r="P107" i="7" s="1"/>
  <c r="T284" i="7"/>
  <c r="W284" i="7"/>
  <c r="X284" i="7" s="1"/>
  <c r="Y268" i="7"/>
  <c r="T72" i="7"/>
  <c r="W72" i="7"/>
  <c r="X72" i="7" s="1"/>
  <c r="T85" i="7"/>
  <c r="W85" i="7"/>
  <c r="X85" i="7" s="1"/>
  <c r="Y85" i="7" s="1"/>
  <c r="W95" i="7"/>
  <c r="X95" i="7" s="1"/>
  <c r="Y95" i="7" s="1"/>
  <c r="P99" i="7"/>
  <c r="O106" i="7" s="1"/>
  <c r="P106" i="7" s="1"/>
  <c r="Y238" i="7"/>
  <c r="Y287" i="7"/>
  <c r="T251" i="7"/>
  <c r="W251" i="7"/>
  <c r="X251" i="7" s="1"/>
  <c r="T45" i="7"/>
  <c r="W45" i="7"/>
  <c r="X45" i="7" s="1"/>
  <c r="Y45" i="7" s="1"/>
  <c r="T63" i="7"/>
  <c r="W63" i="7"/>
  <c r="X63" i="7" s="1"/>
  <c r="T74" i="7"/>
  <c r="W74" i="7"/>
  <c r="X74" i="7" s="1"/>
  <c r="T263" i="7"/>
  <c r="W263" i="7"/>
  <c r="X263" i="7" s="1"/>
  <c r="Y91" i="7"/>
  <c r="T32" i="7"/>
  <c r="W32" i="7"/>
  <c r="X32" i="7" s="1"/>
  <c r="T234" i="7"/>
  <c r="W234" i="7"/>
  <c r="X234" i="7" s="1"/>
  <c r="T51" i="7"/>
  <c r="W51" i="7"/>
  <c r="X51" i="7" s="1"/>
  <c r="T87" i="7"/>
  <c r="W87" i="7"/>
  <c r="X87" i="7" s="1"/>
  <c r="Y87" i="7" s="1"/>
  <c r="T65" i="7"/>
  <c r="W65" i="7"/>
  <c r="X65" i="7" s="1"/>
  <c r="T227" i="7"/>
  <c r="W227" i="7"/>
  <c r="X227" i="7" s="1"/>
  <c r="W57" i="7"/>
  <c r="X57" i="7" s="1"/>
  <c r="T57" i="7"/>
  <c r="Y57" i="7" s="1"/>
  <c r="W241" i="7"/>
  <c r="X241" i="7" s="1"/>
  <c r="T241" i="7"/>
  <c r="W124" i="7"/>
  <c r="X124" i="7" s="1"/>
  <c r="M61" i="30"/>
  <c r="W231" i="7"/>
  <c r="X231" i="7" s="1"/>
  <c r="T231" i="7"/>
  <c r="T222" i="7"/>
  <c r="W222" i="7"/>
  <c r="X222" i="7" s="1"/>
  <c r="T252" i="7"/>
  <c r="W252" i="7"/>
  <c r="X252" i="7" s="1"/>
  <c r="Y125" i="7"/>
  <c r="T285" i="7"/>
  <c r="W285" i="7"/>
  <c r="X285" i="7" s="1"/>
  <c r="Y272" i="7"/>
  <c r="W18" i="7"/>
  <c r="X18" i="7" s="1"/>
  <c r="T18" i="7"/>
  <c r="Y273" i="7"/>
  <c r="T271" i="7"/>
  <c r="W271" i="7"/>
  <c r="X271" i="7" s="1"/>
  <c r="W228" i="7"/>
  <c r="X228" i="7" s="1"/>
  <c r="Y228" i="7" s="1"/>
  <c r="Y249" i="7"/>
  <c r="T282" i="7"/>
  <c r="W282" i="7"/>
  <c r="X282" i="7" s="1"/>
  <c r="Y282" i="7" s="1"/>
  <c r="W230" i="7"/>
  <c r="X230" i="7" s="1"/>
  <c r="T230" i="7"/>
  <c r="Y230" i="7" s="1"/>
  <c r="T71" i="7"/>
  <c r="W71" i="7"/>
  <c r="X71" i="7" s="1"/>
  <c r="T276" i="7"/>
  <c r="W276" i="7"/>
  <c r="X276" i="7" s="1"/>
  <c r="T90" i="7"/>
  <c r="W90" i="7"/>
  <c r="X90" i="7" s="1"/>
  <c r="T223" i="7"/>
  <c r="W223" i="7"/>
  <c r="X223" i="7" s="1"/>
  <c r="Y240" i="7"/>
  <c r="Y274" i="7"/>
  <c r="T283" i="7"/>
  <c r="W283" i="7"/>
  <c r="X283" i="7" s="1"/>
  <c r="H14" i="5"/>
  <c r="I14" i="5" s="1"/>
  <c r="Y281" i="7"/>
  <c r="Y16" i="7"/>
  <c r="G296" i="7"/>
  <c r="H296" i="7" s="1"/>
  <c r="C12" i="5"/>
  <c r="C18" i="5" s="1"/>
  <c r="Z208" i="7"/>
  <c r="H292" i="7"/>
  <c r="O105" i="7"/>
  <c r="P105" i="7" s="1"/>
  <c r="Y262" i="7"/>
  <c r="Y54" i="7"/>
  <c r="Y97" i="7"/>
  <c r="Y242" i="7"/>
  <c r="Y246" i="7"/>
  <c r="Y243" i="7"/>
  <c r="H15" i="5"/>
  <c r="I15" i="5" s="1"/>
  <c r="Y279" i="7"/>
  <c r="Y236" i="7"/>
  <c r="T277" i="7"/>
  <c r="W277" i="7"/>
  <c r="X277" i="7" s="1"/>
  <c r="T266" i="7"/>
  <c r="W266" i="7"/>
  <c r="X266" i="7" s="1"/>
  <c r="T226" i="7"/>
  <c r="W226" i="7"/>
  <c r="X226" i="7" s="1"/>
  <c r="Y288" i="7"/>
  <c r="Y22" i="7"/>
  <c r="T261" i="7"/>
  <c r="W261" i="7"/>
  <c r="X261" i="7" s="1"/>
  <c r="Y58" i="7"/>
  <c r="Y247" i="7"/>
  <c r="Y265" i="7"/>
  <c r="Y44" i="7"/>
  <c r="Y86" i="7"/>
  <c r="Y33" i="7"/>
  <c r="T225" i="7"/>
  <c r="W225" i="7"/>
  <c r="X225" i="7" s="1"/>
  <c r="X286" i="7"/>
  <c r="Y286" i="7" s="1"/>
  <c r="T275" i="7"/>
  <c r="W275" i="7"/>
  <c r="J13" i="5"/>
  <c r="P290" i="7"/>
  <c r="E17" i="5" s="1"/>
  <c r="Y94" i="7"/>
  <c r="Y75" i="7"/>
  <c r="Y49" i="7"/>
  <c r="K296" i="7" l="1"/>
  <c r="L296" i="7" s="1"/>
  <c r="Y90" i="7"/>
  <c r="D10" i="5"/>
  <c r="Y63" i="7"/>
  <c r="X35" i="7"/>
  <c r="W107" i="7" s="1"/>
  <c r="X107" i="7" s="1"/>
  <c r="Y222" i="7"/>
  <c r="Y276" i="7"/>
  <c r="Y234" i="7"/>
  <c r="Y284" i="7"/>
  <c r="P101" i="7"/>
  <c r="E10" i="5" s="1"/>
  <c r="Y252" i="7"/>
  <c r="Y251" i="7"/>
  <c r="Y72" i="7"/>
  <c r="T99" i="7"/>
  <c r="S105" i="7" s="1"/>
  <c r="T105" i="7" s="1"/>
  <c r="Y71" i="7"/>
  <c r="Y285" i="7"/>
  <c r="Y231" i="7"/>
  <c r="Y74" i="7"/>
  <c r="Y227" i="7"/>
  <c r="Y32" i="7"/>
  <c r="Y263" i="7"/>
  <c r="Y271" i="7"/>
  <c r="Y65" i="7"/>
  <c r="Y124" i="7"/>
  <c r="Y127" i="7" s="1"/>
  <c r="X127" i="7"/>
  <c r="G12" i="5" s="1"/>
  <c r="H12" i="5" s="1"/>
  <c r="J12" i="5" s="1"/>
  <c r="Y241" i="7"/>
  <c r="T35" i="7"/>
  <c r="S107" i="7" s="1"/>
  <c r="T107" i="7" s="1"/>
  <c r="Y18" i="7"/>
  <c r="Y35" i="7" s="1"/>
  <c r="Y51" i="7"/>
  <c r="J14" i="5"/>
  <c r="X99" i="7"/>
  <c r="W105" i="7" s="1"/>
  <c r="X105" i="7" s="1"/>
  <c r="Y223" i="7"/>
  <c r="Y283" i="7"/>
  <c r="I12" i="5"/>
  <c r="G297" i="7"/>
  <c r="H297" i="7" s="1"/>
  <c r="H300" i="7" s="1"/>
  <c r="G302" i="7" s="1"/>
  <c r="H302" i="7" s="1"/>
  <c r="J15" i="5"/>
  <c r="Y226" i="7"/>
  <c r="Y266" i="7"/>
  <c r="Y277" i="7"/>
  <c r="Y225" i="7"/>
  <c r="Y261" i="7"/>
  <c r="T290" i="7"/>
  <c r="F17" i="5" s="1"/>
  <c r="X275" i="7"/>
  <c r="Y275" i="7" s="1"/>
  <c r="D11" i="5"/>
  <c r="L292" i="7"/>
  <c r="P120" i="7"/>
  <c r="Y107" i="7" l="1"/>
  <c r="K297" i="7"/>
  <c r="L297" i="7" s="1"/>
  <c r="L300" i="7" s="1"/>
  <c r="D19" i="5" s="1"/>
  <c r="H304" i="7"/>
  <c r="S106" i="7"/>
  <c r="T106" i="7" s="1"/>
  <c r="T120" i="7" s="1"/>
  <c r="Y99" i="7"/>
  <c r="Z99" i="7" s="1"/>
  <c r="T101" i="7"/>
  <c r="F10" i="5" s="1"/>
  <c r="H10" i="5" s="1"/>
  <c r="Z35" i="7"/>
  <c r="Z127" i="7"/>
  <c r="Y290" i="7"/>
  <c r="Y105" i="7"/>
  <c r="W106" i="7"/>
  <c r="X106" i="7" s="1"/>
  <c r="X120" i="7" s="1"/>
  <c r="X101" i="7"/>
  <c r="G10" i="5" s="1"/>
  <c r="D18" i="5"/>
  <c r="P292" i="7"/>
  <c r="C19" i="5"/>
  <c r="O296" i="7"/>
  <c r="P296" i="7" s="1"/>
  <c r="X290" i="7"/>
  <c r="E11" i="5"/>
  <c r="E18" i="5" s="1"/>
  <c r="K302" i="7" l="1"/>
  <c r="L302" i="7" s="1"/>
  <c r="L304" i="7" s="1"/>
  <c r="S296" i="7"/>
  <c r="T296" i="7" s="1"/>
  <c r="O297" i="7"/>
  <c r="P297" i="7" s="1"/>
  <c r="P300" i="7" s="1"/>
  <c r="E19" i="5" s="1"/>
  <c r="Z290" i="7"/>
  <c r="Y101" i="7"/>
  <c r="Z101" i="7" s="1"/>
  <c r="W296" i="7"/>
  <c r="X296" i="7" s="1"/>
  <c r="Y296" i="7" s="1"/>
  <c r="G11" i="5"/>
  <c r="Y106" i="7"/>
  <c r="Y120" i="7" s="1"/>
  <c r="I10" i="5"/>
  <c r="C20" i="5"/>
  <c r="G17" i="5"/>
  <c r="X292" i="7"/>
  <c r="D20" i="5"/>
  <c r="F11" i="5"/>
  <c r="T292" i="7"/>
  <c r="W297" i="7" l="1"/>
  <c r="X297" i="7" s="1"/>
  <c r="X300" i="7" s="1"/>
  <c r="G19" i="5" s="1"/>
  <c r="O302" i="7"/>
  <c r="P302" i="7" s="1"/>
  <c r="J10" i="5"/>
  <c r="Y292" i="7"/>
  <c r="Z292" i="7" s="1"/>
  <c r="Z120" i="7"/>
  <c r="C23" i="5"/>
  <c r="S297" i="7"/>
  <c r="T297" i="7" s="1"/>
  <c r="T300" i="7" s="1"/>
  <c r="S302" i="7" s="1"/>
  <c r="T302" i="7" s="1"/>
  <c r="H17" i="5"/>
  <c r="I17" i="5" s="1"/>
  <c r="G18" i="5"/>
  <c r="D23" i="5"/>
  <c r="H11" i="5"/>
  <c r="F18" i="5"/>
  <c r="W302" i="7" l="1"/>
  <c r="X302" i="7" s="1"/>
  <c r="Y302" i="7" s="1"/>
  <c r="H18" i="5"/>
  <c r="I18" i="5" s="1"/>
  <c r="I11" i="5"/>
  <c r="F19" i="5"/>
  <c r="E20" i="5"/>
  <c r="P304" i="7"/>
  <c r="Y297" i="7"/>
  <c r="Y300" i="7" s="1"/>
  <c r="J17" i="5"/>
  <c r="G20" i="5"/>
  <c r="J11" i="5"/>
  <c r="X304" i="7" l="1"/>
  <c r="Z302" i="7"/>
  <c r="J18" i="5"/>
  <c r="H19" i="5"/>
  <c r="J19" i="5" s="1"/>
  <c r="E23" i="5"/>
  <c r="Z300" i="7"/>
  <c r="T304" i="7"/>
  <c r="I19" i="5" l="1"/>
  <c r="H20" i="5"/>
  <c r="F20" i="5"/>
  <c r="Y304" i="7"/>
  <c r="Z304" i="7" s="1"/>
  <c r="I20" i="5" l="1"/>
  <c r="H23" i="5"/>
  <c r="F23" i="5"/>
  <c r="J2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Ahmed, Mohib (M/OAA/OD)</author>
  </authors>
  <commentList>
    <comment ref="B137" authorId="0" shapeId="0" xr:uid="{00000000-0006-0000-0200-000001000000}">
      <text>
        <r>
          <rPr>
            <b/>
            <sz val="8"/>
            <color indexed="81"/>
            <rFont val="Tahoma"/>
            <family val="2"/>
          </rPr>
          <t>Ahmed, Mohib (M/OAA/OD):</t>
        </r>
        <r>
          <rPr>
            <sz val="8"/>
            <color indexed="81"/>
            <rFont val="Tahoma"/>
            <family val="2"/>
          </rPr>
          <t xml:space="preserve">
Agreement Officer Pre-Approval Required Prior to Award for Purchase if "Capital Equipment?"  Reference (2 CFR 230, 15 b [2]   
Unit Cost $5K&gt; &amp; 1 Year Life Expectancy or More) (22 CFR 226.25 [c] (6) &amp; 22 CFR 226.2)       </t>
        </r>
      </text>
    </comment>
  </commentList>
</comments>
</file>

<file path=xl/sharedStrings.xml><?xml version="1.0" encoding="utf-8"?>
<sst xmlns="http://schemas.openxmlformats.org/spreadsheetml/2006/main" count="1020" uniqueCount="578">
  <si>
    <t>Equipment Repairs and Maintenance</t>
  </si>
  <si>
    <t>Vehicle Rent/Lease</t>
  </si>
  <si>
    <t>Vehicle Fuel</t>
  </si>
  <si>
    <t>Vehicle Repairs and Maintenance</t>
  </si>
  <si>
    <t>Other Vehicle Expenses</t>
  </si>
  <si>
    <t>Advertising</t>
  </si>
  <si>
    <t>Office Rent</t>
  </si>
  <si>
    <t>Office Utilities</t>
  </si>
  <si>
    <t>Office Repairs and Maintenance</t>
  </si>
  <si>
    <t xml:space="preserve">&lt;Describe in one or two sentences the purpose and main responsibilities of this position.&gt;  </t>
  </si>
  <si>
    <t>Security Services</t>
  </si>
  <si>
    <t>Office Supplies</t>
  </si>
  <si>
    <t>Warehouse Supplies</t>
  </si>
  <si>
    <t>General Communications Expense</t>
  </si>
  <si>
    <t>Mobile/Cellular Communications</t>
  </si>
  <si>
    <t>Satellite Communications</t>
  </si>
  <si>
    <t>Internet Communications</t>
  </si>
  <si>
    <t>Printing and Photocopying</t>
  </si>
  <si>
    <t>Courier and Postage</t>
  </si>
  <si>
    <t>Dues, Subscriptions and References</t>
  </si>
  <si>
    <t>Banking and Cash Handling Fees</t>
  </si>
  <si>
    <t>Taxes, Filing and Registration Fees</t>
  </si>
  <si>
    <t>Design, Monitoring and Evaluation</t>
  </si>
  <si>
    <t>Description</t>
  </si>
  <si>
    <t>Chief of Party</t>
  </si>
  <si>
    <t>Deputy Chief of Party</t>
  </si>
  <si>
    <t>Finance &amp; Compliance Manager</t>
  </si>
  <si>
    <t>Office Manager</t>
  </si>
  <si>
    <t>Cashier</t>
  </si>
  <si>
    <t>Receptionist</t>
  </si>
  <si>
    <t>Senior Finance Officer</t>
  </si>
  <si>
    <t>Operations Officer</t>
  </si>
  <si>
    <t>Procurement Officer</t>
  </si>
  <si>
    <t>Procurement Assistant</t>
  </si>
  <si>
    <t>Logistics Officer</t>
  </si>
  <si>
    <t>Human Resources Manager</t>
  </si>
  <si>
    <t>Information Systems Officer</t>
  </si>
  <si>
    <t>Cleaner</t>
  </si>
  <si>
    <t>Driver</t>
  </si>
  <si>
    <t>Project Manager</t>
  </si>
  <si>
    <t>Project Officer</t>
  </si>
  <si>
    <t>Country Director</t>
  </si>
  <si>
    <t>Technical Advisor</t>
  </si>
  <si>
    <t>&lt;Expatriate position&gt;</t>
  </si>
  <si>
    <t>&lt;Program position&gt;</t>
  </si>
  <si>
    <t>&lt;Insert more Expatriate Staff lines here&gt;</t>
  </si>
  <si>
    <t>&lt;Insert more Program Staff lines here&gt;</t>
  </si>
  <si>
    <t>&lt;Insert more Finance Staff lines here&gt;</t>
  </si>
  <si>
    <t>&lt;Insert more Logistics Staff lines here&gt;</t>
  </si>
  <si>
    <t>&lt;Insert more Admin Staff lines here&gt;</t>
  </si>
  <si>
    <t>&lt;Insert more Other Staff lines here&gt;</t>
  </si>
  <si>
    <t>&lt;Specific vehicle type/model&gt;</t>
  </si>
  <si>
    <t>&lt;Insert more Vehicles lines here&gt;</t>
  </si>
  <si>
    <t>&lt;Insert more Capital Equipment lines here&gt;</t>
  </si>
  <si>
    <t>&lt;Specific capital equipment&gt;</t>
  </si>
  <si>
    <t>&lt;Specific general equipment&gt;</t>
  </si>
  <si>
    <t>&lt;Insert more Gen'l. Equipment lines here&gt;</t>
  </si>
  <si>
    <t>&lt;International consultant role&gt;</t>
  </si>
  <si>
    <t>&lt;National consultant role&gt;</t>
  </si>
  <si>
    <t>&lt;Insert more Int'l. Consultant lines here&gt;</t>
  </si>
  <si>
    <t>&lt;Insert more Nat'l. Consultant lines here&gt;</t>
  </si>
  <si>
    <t>&lt;Insert more Program Activity lines here&gt;</t>
  </si>
  <si>
    <t>&lt;Specific program activity&gt;</t>
  </si>
  <si>
    <t>&lt;Specific training activity&gt;</t>
  </si>
  <si>
    <t>&lt;Insert more Training lines here&gt;</t>
  </si>
  <si>
    <t>&lt;Specific construction activity&gt;</t>
  </si>
  <si>
    <t>&lt;Insert more Construction lines here&gt;</t>
  </si>
  <si>
    <t>&lt;Dates&gt;</t>
  </si>
  <si>
    <t>Program Name:</t>
  </si>
  <si>
    <t>Program Dates:</t>
  </si>
  <si>
    <t>Country/Region:</t>
  </si>
  <si>
    <t>Cost Category</t>
  </si>
  <si>
    <t xml:space="preserve"> Cost Inflation Factor:</t>
  </si>
  <si>
    <t>Detail Sheet - Rows:</t>
  </si>
  <si>
    <t>Bookkeeper</t>
  </si>
  <si>
    <t>Year 5</t>
  </si>
  <si>
    <t>Year 4</t>
  </si>
  <si>
    <t>Year 3</t>
  </si>
  <si>
    <t>Year 2</t>
  </si>
  <si>
    <t>Expatriate Salary Increase:</t>
  </si>
  <si>
    <t>National Salary Increase:</t>
  </si>
  <si>
    <t>Modifying the Worksheet</t>
  </si>
  <si>
    <t>FRINGE BENEFITS</t>
  </si>
  <si>
    <t>TRAVEL</t>
  </si>
  <si>
    <t>EQUIPMENT</t>
  </si>
  <si>
    <t>SUPPLIES</t>
  </si>
  <si>
    <t>CONTRACTUAL</t>
  </si>
  <si>
    <t>CONSTRUCTION</t>
  </si>
  <si>
    <t xml:space="preserve"> </t>
  </si>
  <si>
    <t>Guard</t>
  </si>
  <si>
    <t>Example:</t>
  </si>
  <si>
    <t>Entering Inflation Factors</t>
  </si>
  <si>
    <t>Labeling Column Sections for Year and Date</t>
  </si>
  <si>
    <t>Separating Costs by Office within the Worksheet</t>
  </si>
  <si>
    <t>Calculation Verification</t>
  </si>
  <si>
    <t>Out
Come</t>
  </si>
  <si>
    <t>Professional Fees - Other</t>
  </si>
  <si>
    <t>PERSONNEL</t>
  </si>
  <si>
    <t>HQ TECHNICAL STAFF</t>
  </si>
  <si>
    <t>&lt;HQ Technical position&gt;</t>
  </si>
  <si>
    <t>&lt;Insert more HQ Technical position lines here&gt;</t>
  </si>
  <si>
    <t>Storage Reimbursement - Expat Staff</t>
  </si>
  <si>
    <t>Other Benefits - Expatriate</t>
  </si>
  <si>
    <t>Housing - Individual and Shared</t>
  </si>
  <si>
    <t>Vehicle Insurance</t>
  </si>
  <si>
    <t>Warehouse Rent</t>
  </si>
  <si>
    <t>Warehouse Utilities</t>
  </si>
  <si>
    <t>Warehouse Repairs &amp; Maintenance</t>
  </si>
  <si>
    <t>DBA Insurance</t>
  </si>
  <si>
    <r>
      <t>Columns</t>
    </r>
    <r>
      <rPr>
        <sz val="10"/>
        <rFont val="Times New Roman"/>
        <family val="1"/>
      </rPr>
      <t xml:space="preserve"> for years that will not be used should be HIDDEN.  </t>
    </r>
    <r>
      <rPr>
        <sz val="10"/>
        <color indexed="10"/>
        <rFont val="Times New Roman"/>
        <family val="1"/>
      </rPr>
      <t>Do NOT delete any columns!</t>
    </r>
  </si>
  <si>
    <r>
      <t xml:space="preserve">In general, </t>
    </r>
    <r>
      <rPr>
        <b/>
        <sz val="10"/>
        <rFont val="Times New Roman"/>
        <family val="1"/>
      </rPr>
      <t>rows</t>
    </r>
    <r>
      <rPr>
        <sz val="10"/>
        <rFont val="Times New Roman"/>
        <family val="1"/>
      </rPr>
      <t xml:space="preserve"> can be added as needed.  It is better to HIDE unused rows rather than delete.  </t>
    </r>
    <r>
      <rPr>
        <sz val="10"/>
        <color indexed="10"/>
        <rFont val="Times New Roman"/>
        <family val="1"/>
      </rPr>
      <t>NEVER delete a shaded row</t>
    </r>
    <r>
      <rPr>
        <sz val="10"/>
        <rFont val="Times New Roman"/>
        <family val="1"/>
      </rPr>
      <t>, as these rows contain formulas or other required information!</t>
    </r>
  </si>
  <si>
    <r>
      <t xml:space="preserve">Expatriate Salary Increase: </t>
    </r>
    <r>
      <rPr>
        <sz val="10"/>
        <rFont val="Times New Roman"/>
        <family val="1"/>
      </rPr>
      <t xml:space="preserve"> Inflation Factor is applied to expatriate, regional and HQ salaries.</t>
    </r>
  </si>
  <si>
    <r>
      <t xml:space="preserve">National Salary Increase:    </t>
    </r>
    <r>
      <rPr>
        <sz val="10"/>
        <rFont val="Times New Roman"/>
        <family val="1"/>
      </rPr>
      <t xml:space="preserve"> Inflation Factor is applied to national staff salaries.</t>
    </r>
  </si>
  <si>
    <r>
      <t xml:space="preserve">Certain cells in </t>
    </r>
    <r>
      <rPr>
        <sz val="10"/>
        <color indexed="10"/>
        <rFont val="Times New Roman"/>
        <family val="1"/>
      </rPr>
      <t>red</t>
    </r>
    <r>
      <rPr>
        <sz val="10"/>
        <rFont val="Times New Roman"/>
        <family val="1"/>
      </rPr>
      <t xml:space="preserve"> indicate where to insert additional lines if needed.  Insert additional lines above these lines. </t>
    </r>
  </si>
  <si>
    <t>HQ Technical Staff</t>
  </si>
  <si>
    <t>Enter the expected year period in the space for &lt;Dates&gt;.</t>
  </si>
  <si>
    <t>Total All Years</t>
  </si>
  <si>
    <t>a.</t>
  </si>
  <si>
    <t>Personnel</t>
  </si>
  <si>
    <t>b.</t>
  </si>
  <si>
    <t>Fringe Benefits</t>
  </si>
  <si>
    <t>c.</t>
  </si>
  <si>
    <t xml:space="preserve">Travel </t>
  </si>
  <si>
    <t>d.</t>
  </si>
  <si>
    <t>Equipment</t>
  </si>
  <si>
    <t>e.</t>
  </si>
  <si>
    <t>Supplies</t>
  </si>
  <si>
    <t xml:space="preserve">f. </t>
  </si>
  <si>
    <t>Contractual</t>
  </si>
  <si>
    <t>g.</t>
  </si>
  <si>
    <t>Construction</t>
  </si>
  <si>
    <t>h.</t>
  </si>
  <si>
    <t>i.</t>
  </si>
  <si>
    <t>Total Direct Charges</t>
  </si>
  <si>
    <t>j.</t>
  </si>
  <si>
    <t>Indirect Charges</t>
  </si>
  <si>
    <t>TOTALS</t>
  </si>
  <si>
    <t>Obj.</t>
  </si>
  <si>
    <t>HEAD OFFICE COSTS</t>
  </si>
  <si>
    <t>FIELD OFFICE COSTS</t>
  </si>
  <si>
    <t>Host Country Taxes - Expatriate Staff</t>
  </si>
  <si>
    <t>Hardship Allowance - Expatriate Staff</t>
  </si>
  <si>
    <t>Dependent Education - Expatriate Staff</t>
  </si>
  <si>
    <t>R&amp;R Allowances - Expatriate Staff</t>
  </si>
  <si>
    <t xml:space="preserve">&lt;Describe in one or two sentences the purpose/how the equipment relates to the office function.&gt;  </t>
  </si>
  <si>
    <t xml:space="preserve">&lt;Describe in one or two sentences how the vehicle will be utilized. Include anticipated source/origin if not US.&gt;  </t>
  </si>
  <si>
    <t xml:space="preserve">&lt;Identify the program activity. Describe in one or two sentences the expense and how it relates to a program activity.&gt;  </t>
  </si>
  <si>
    <t xml:space="preserve">&lt;Describe in one or two sentences the purpose of the training and how it relates to the program activity.&gt;  </t>
  </si>
  <si>
    <t xml:space="preserve">&lt;Describe in one or two sentences the purpose of the consultancy and how it relates to the office function.&gt;  </t>
  </si>
  <si>
    <t xml:space="preserve">&lt;Describe in one or two sentences the purpose of the consultancy and how it relates to the program activity.&gt;  </t>
  </si>
  <si>
    <t>Deputy Country Director</t>
  </si>
  <si>
    <t>Operations Manager</t>
  </si>
  <si>
    <t>INTERNATIONAL STAFF</t>
  </si>
  <si>
    <t>Expatriate Staff</t>
  </si>
  <si>
    <t>SUBTOTAL INTERNATIONAL STAFF</t>
  </si>
  <si>
    <t>&lt;Head Office&gt;</t>
  </si>
  <si>
    <t>&lt;Field Office&gt;</t>
  </si>
  <si>
    <t>SUBTOTAL NATIONAL STAFF</t>
  </si>
  <si>
    <t>TOTAL PERSONNEL</t>
  </si>
  <si>
    <t>TOTAL FRINGE BENEFITS</t>
  </si>
  <si>
    <t>TOTAL TRAVEL</t>
  </si>
  <si>
    <t>TOTAL EQUIPMENT</t>
  </si>
  <si>
    <t>TOTAL SUPPLIES</t>
  </si>
  <si>
    <t>PROGRAM ACTIVITIES</t>
  </si>
  <si>
    <t>General Program Activities</t>
  </si>
  <si>
    <t>Training</t>
  </si>
  <si>
    <t>SUBTOTAL PROGRAM ACTIVITIES</t>
  </si>
  <si>
    <t>CONSULTANTS</t>
  </si>
  <si>
    <t>Consultants - Program</t>
  </si>
  <si>
    <t>SUBTOTAL CONSULTANTS</t>
  </si>
  <si>
    <t>SUBGRANTS</t>
  </si>
  <si>
    <t>SUBTOTAL SUBGRANTS</t>
  </si>
  <si>
    <t>TOTAL CONTRACTUAL</t>
  </si>
  <si>
    <t>Construction - Program</t>
  </si>
  <si>
    <t>TOTAL CONSTRUCTION</t>
  </si>
  <si>
    <t>TOTAL OTHER COSTS</t>
  </si>
  <si>
    <t xml:space="preserve">DIRECT COSTS </t>
  </si>
  <si>
    <t xml:space="preserve">TOTAL COSTS </t>
  </si>
  <si>
    <t>Pooled Benefits - Expatriates &amp; HQ Staff</t>
  </si>
  <si>
    <t>Monitoring and Evaluation Manager</t>
  </si>
  <si>
    <t>Shipping of Household Goods</t>
  </si>
  <si>
    <t>Relocation Allowances</t>
  </si>
  <si>
    <t>Temporary Labor</t>
  </si>
  <si>
    <t>Software Licenses</t>
  </si>
  <si>
    <t>Year 1</t>
  </si>
  <si>
    <t>Program Coordinator</t>
  </si>
  <si>
    <t>Inflation Factors</t>
  </si>
  <si>
    <t>COST DESCRIPTION</t>
  </si>
  <si>
    <t>BUDGET NARRATIVE</t>
  </si>
  <si>
    <t>Program Manager</t>
  </si>
  <si>
    <t>Translator/Interpreter</t>
  </si>
  <si>
    <t>EXPATRIATE STAFF</t>
  </si>
  <si>
    <t>VEHICLES</t>
  </si>
  <si>
    <t>CAPITAL EQUIPMENT (NON-PROGRAM)</t>
  </si>
  <si>
    <t>GENERAL EQUIPMENT</t>
  </si>
  <si>
    <t>GENERAL PROGRAM ACTIVITIES</t>
  </si>
  <si>
    <t>TRAINING</t>
  </si>
  <si>
    <t>DESIGN, MONITORING AND EVALUATION</t>
  </si>
  <si>
    <t>SUBGRANTS - LOCAL AGENCIES</t>
  </si>
  <si>
    <t>CONSTRUCTION - PROGRAM</t>
  </si>
  <si>
    <t xml:space="preserve">&lt;Identify the construction activity. Describe in one or two sentences the construction program activity.&gt;  </t>
  </si>
  <si>
    <t>Employee Training</t>
  </si>
  <si>
    <t>Professional Fees - Audit</t>
  </si>
  <si>
    <t>Professional Fees - Legal</t>
  </si>
  <si>
    <t>Equipment Rental</t>
  </si>
  <si>
    <t>Program Office:</t>
  </si>
  <si>
    <t>Vehicles (Restricted Item-Waivor Required)</t>
  </si>
  <si>
    <t>Year</t>
  </si>
  <si>
    <t>Origin</t>
  </si>
  <si>
    <t>Destination</t>
  </si>
  <si>
    <t># of Trips</t>
  </si>
  <si>
    <t># of Travelers per Trip</t>
  </si>
  <si>
    <t>Purpose</t>
  </si>
  <si>
    <t>Estimated Unit Cost - Airfare</t>
  </si>
  <si>
    <t>Total Cost - Airfare</t>
  </si>
  <si>
    <t># of Days</t>
  </si>
  <si>
    <t>Per Diem Rate</t>
  </si>
  <si>
    <t>Total Cost - Per Diem</t>
  </si>
  <si>
    <t>Total Trip Cost</t>
  </si>
  <si>
    <t>Lodging</t>
  </si>
  <si>
    <t>Shaded cells indicate special attention needs to be paid to that cell. Do not alter or change any formulas unless you are able to re-connect link(s) within the worksheets</t>
  </si>
  <si>
    <t>US Organization</t>
  </si>
  <si>
    <t>Local Organization</t>
  </si>
  <si>
    <t>&lt;Insert more ODC lines here&gt;</t>
  </si>
  <si>
    <t xml:space="preserve">Branding and Marking </t>
  </si>
  <si>
    <t>Branding and Marking</t>
  </si>
  <si>
    <t>INDIRECT COSTS</t>
  </si>
  <si>
    <t>Overhead</t>
  </si>
  <si>
    <t>G&amp;A</t>
  </si>
  <si>
    <t>&lt;Insert more Indirect Cost lines here&gt;</t>
  </si>
  <si>
    <t>TOTAL INDIRECT COSTS</t>
  </si>
  <si>
    <t>FEE-PROFIT (ACQ ONLY)</t>
  </si>
  <si>
    <t>Fee-Profit</t>
  </si>
  <si>
    <t>Other Direct Costs</t>
  </si>
  <si>
    <t>Enter the information for each header row in each yellow highlighted cell. Once an entry has been made, the cell will no longer be highlighted yellow.  Additionally the headers will show up on other sheets that have been linked</t>
  </si>
  <si>
    <t>Enter the estimated Inflation Factors for the type of expense in the appropriate yellow shaded cell.  The percentage will be applied to the unit cost for Years 2 to 5.  Some costs do not automatically receive an inflation adjustment.  Activity Managers should determine on a case by case basis for these costs whether increases in years 2 to 5 are necessary.  All inflation factors should be justified.</t>
  </si>
  <si>
    <t xml:space="preserve">There are 6 tabs at the bottom of this workbook.  </t>
  </si>
  <si>
    <t>DETAILED WORKSHEET</t>
  </si>
  <si>
    <r>
      <rPr>
        <b/>
        <sz val="10"/>
        <rFont val="Times New Roman"/>
        <family val="1"/>
      </rPr>
      <t>1.  Instructions</t>
    </r>
    <r>
      <rPr>
        <sz val="10"/>
        <rFont val="Times New Roman"/>
        <family val="1"/>
      </rPr>
      <t xml:space="preserve"> - Current Tab</t>
    </r>
  </si>
  <si>
    <r>
      <rPr>
        <b/>
        <sz val="10"/>
        <rFont val="Times New Roman"/>
        <family val="1"/>
      </rPr>
      <t xml:space="preserve">3.  Narrative </t>
    </r>
    <r>
      <rPr>
        <sz val="10"/>
        <rFont val="Times New Roman"/>
        <family val="1"/>
      </rPr>
      <t xml:space="preserve">- This Tab will allow you to explain each cost category in further detail.  This will be the basis the CO/AO and Activity Manager base their cost realism and cost reasonableness analysis on.  </t>
    </r>
  </si>
  <si>
    <t xml:space="preserve">Costs within each cost category should be shown separately for each office supporting and/or implementing the program.  The template is formatted for the country office and one field office.  Additional field offices can be inserted into the worksheet if there is more than one field office supporting or implementing the program.  </t>
  </si>
  <si>
    <t>DESCRIPTION</t>
  </si>
  <si>
    <t>QUALIFICATIONS</t>
  </si>
  <si>
    <t xml:space="preserve">&lt;Describe in one or two sentences the qulifications required for such position&gt;  </t>
  </si>
  <si>
    <t>ADDITIONAL INFO</t>
  </si>
  <si>
    <t xml:space="preserve">&lt;Describe in one or two sentences &gt;  </t>
  </si>
  <si>
    <t xml:space="preserve">&lt;Describe in one or two sentences the types of expenses included in the Design, Monitoring and Evaluation cost amount&gt;  </t>
  </si>
  <si>
    <t xml:space="preserve">&lt; Describe in one or two sentences the purpose of the subgrant.&gt;  </t>
  </si>
  <si>
    <t xml:space="preserve">&lt;Describe in one or two sentences the purpose of the subgrant.&gt;  </t>
  </si>
  <si>
    <t xml:space="preserve">&lt;Describe in one or two sentences the lease vs buy option, if applicable.&gt;  </t>
  </si>
  <si>
    <t xml:space="preserve">&lt;Estimated monthly cost&gt; </t>
  </si>
  <si>
    <t xml:space="preserve">INDIRECT COSTS </t>
  </si>
  <si>
    <t xml:space="preserve">&lt;Describe in one or two sentences the how this cost was estimated&gt;  </t>
  </si>
  <si>
    <t>FEE</t>
  </si>
  <si>
    <t xml:space="preserve">&lt;Reference Fee Calculation Tab&gt;  </t>
  </si>
  <si>
    <t>No. of Units</t>
  </si>
  <si>
    <t>Year 1   Estimate</t>
  </si>
  <si>
    <t>Day</t>
  </si>
  <si>
    <t>Month</t>
  </si>
  <si>
    <t>Each</t>
  </si>
  <si>
    <t>Indirect</t>
  </si>
  <si>
    <t xml:space="preserve">Unit </t>
  </si>
  <si>
    <t>Year 2   Estimate</t>
  </si>
  <si>
    <t>Year 3   Estimate</t>
  </si>
  <si>
    <t>Year 4   Estimate</t>
  </si>
  <si>
    <t>Year 5   Estimate</t>
  </si>
  <si>
    <t>Percent</t>
  </si>
  <si>
    <t>Total</t>
  </si>
  <si>
    <t>Year 1 Sub-Total</t>
  </si>
  <si>
    <t>Year 2 Sub-Total</t>
  </si>
  <si>
    <t>Year 4 Sub-Total</t>
  </si>
  <si>
    <t>Year 3 Sub-Total</t>
  </si>
  <si>
    <t>Year 5 Sub-Total</t>
  </si>
  <si>
    <t>TOTAL INTERNATIONAL TRAVEL</t>
  </si>
  <si>
    <t>TOTAL DOMESTIC TRAVEL</t>
  </si>
  <si>
    <t>International Travel</t>
  </si>
  <si>
    <t>Local &amp; Domestic Travel</t>
  </si>
  <si>
    <t>TRAVEL (SEE TRAVEL TABLE FOR ADDITIONAL INFO)</t>
  </si>
  <si>
    <t>Andorra</t>
  </si>
  <si>
    <t>Anguilla</t>
  </si>
  <si>
    <t>Aruba</t>
  </si>
  <si>
    <t>Bahrain</t>
  </si>
  <si>
    <t>Barbados</t>
  </si>
  <si>
    <t>Bermuda</t>
  </si>
  <si>
    <t>Bhutan</t>
  </si>
  <si>
    <t>Cayman Islands</t>
  </si>
  <si>
    <t>Christmas Island</t>
  </si>
  <si>
    <t>Dominica</t>
  </si>
  <si>
    <t>Faroe Islands</t>
  </si>
  <si>
    <t>French Guiana</t>
  </si>
  <si>
    <t>French Polynesia</t>
  </si>
  <si>
    <t>Gibraltar</t>
  </si>
  <si>
    <t>Grenada</t>
  </si>
  <si>
    <t>Hong Kong</t>
  </si>
  <si>
    <t>Liechtenstein</t>
  </si>
  <si>
    <t>Luxembourg</t>
  </si>
  <si>
    <t>Maldives</t>
  </si>
  <si>
    <t>Malta</t>
  </si>
  <si>
    <t>Martinique</t>
  </si>
  <si>
    <t>Mauritius</t>
  </si>
  <si>
    <t>Monaco</t>
  </si>
  <si>
    <t>Montserrat</t>
  </si>
  <si>
    <t>Nauru</t>
  </si>
  <si>
    <t>New Caledonia</t>
  </si>
  <si>
    <t>Niue</t>
  </si>
  <si>
    <t>Reunion</t>
  </si>
  <si>
    <t>Saint Helena</t>
  </si>
  <si>
    <t>Saint Lucia</t>
  </si>
  <si>
    <t>Samoa</t>
  </si>
  <si>
    <t>San Marino</t>
  </si>
  <si>
    <t>Seychelles</t>
  </si>
  <si>
    <t>Singapore</t>
  </si>
  <si>
    <t>Solomon Islands</t>
  </si>
  <si>
    <t>Tuvalu</t>
  </si>
  <si>
    <t>Virgin Islands, British</t>
  </si>
  <si>
    <t>Country Name</t>
  </si>
  <si>
    <t>Location Name</t>
  </si>
  <si>
    <t xml:space="preserve">Meals &amp; Incidentals </t>
  </si>
  <si>
    <t>Danger Pay - Expatriate Staff</t>
  </si>
  <si>
    <t>TOTAL PER DIEM</t>
  </si>
  <si>
    <t>International Per Diem</t>
  </si>
  <si>
    <t>US Per Diem</t>
  </si>
  <si>
    <t xml:space="preserve">PER DIEM </t>
  </si>
  <si>
    <t>(http://aoprals.state.gov/content.asp?content_id=184&amp;menu_id=78)</t>
  </si>
  <si>
    <t>(http://www.gsa.gov/portal/content/104877)</t>
  </si>
  <si>
    <t>Total Estimate</t>
  </si>
  <si>
    <t>INTERNATIONAL TRAVEL</t>
  </si>
  <si>
    <t>DOMESTIC TRAVEL</t>
  </si>
  <si>
    <t xml:space="preserve">Capital Equipment </t>
  </si>
  <si>
    <t>CountryName</t>
  </si>
  <si>
    <t>Afghanistan</t>
  </si>
  <si>
    <t>Aland Islands</t>
  </si>
  <si>
    <t>Albania</t>
  </si>
  <si>
    <t>Algeria</t>
  </si>
  <si>
    <t>American Samoa</t>
  </si>
  <si>
    <t>Angola</t>
  </si>
  <si>
    <t>Antarctica</t>
  </si>
  <si>
    <t>Antigua And Barbuda</t>
  </si>
  <si>
    <t>Argentina</t>
  </si>
  <si>
    <t>Armenia</t>
  </si>
  <si>
    <t>Australia</t>
  </si>
  <si>
    <t>Austria</t>
  </si>
  <si>
    <t>Azerbaijan</t>
  </si>
  <si>
    <t>Bahamas</t>
  </si>
  <si>
    <t>Bangladesh</t>
  </si>
  <si>
    <t>Belarus</t>
  </si>
  <si>
    <t>Belgium</t>
  </si>
  <si>
    <t>Belize</t>
  </si>
  <si>
    <t>Benin</t>
  </si>
  <si>
    <t>Bolivia</t>
  </si>
  <si>
    <t>Bosnia And Herzegovina</t>
  </si>
  <si>
    <t>Botswana</t>
  </si>
  <si>
    <t>Bouvet Island</t>
  </si>
  <si>
    <t>Brazil</t>
  </si>
  <si>
    <t>British Indian Ocean Territory</t>
  </si>
  <si>
    <t>Brunei Darussalam</t>
  </si>
  <si>
    <t>Bulgaria</t>
  </si>
  <si>
    <t>Burkina Faso</t>
  </si>
  <si>
    <t>Burundi</t>
  </si>
  <si>
    <t>Cambodia</t>
  </si>
  <si>
    <t>Cameroon</t>
  </si>
  <si>
    <t>Canada</t>
  </si>
  <si>
    <t>Cape Verde</t>
  </si>
  <si>
    <t>Central African Republic</t>
  </si>
  <si>
    <t>Chad</t>
  </si>
  <si>
    <t>Chile</t>
  </si>
  <si>
    <t>China</t>
  </si>
  <si>
    <t>Cocos (Keeling) Islands</t>
  </si>
  <si>
    <t>Colombia</t>
  </si>
  <si>
    <t>Comoros</t>
  </si>
  <si>
    <t>Congo</t>
  </si>
  <si>
    <t>Congo, The Democratic Republic Of The</t>
  </si>
  <si>
    <t>Cook Islands</t>
  </si>
  <si>
    <t>Costa Rica</t>
  </si>
  <si>
    <t>Cote D'Ivoire</t>
  </si>
  <si>
    <t>Croatia</t>
  </si>
  <si>
    <t>Cuba</t>
  </si>
  <si>
    <t>Cyprus</t>
  </si>
  <si>
    <t>Czech Republic</t>
  </si>
  <si>
    <t>Denmark</t>
  </si>
  <si>
    <t>Djibouti</t>
  </si>
  <si>
    <t>Dominican Republic</t>
  </si>
  <si>
    <t>Ecuador</t>
  </si>
  <si>
    <t>Egypt</t>
  </si>
  <si>
    <t>El Salvador</t>
  </si>
  <si>
    <t>Equatorial Guinea</t>
  </si>
  <si>
    <t>Eritrea</t>
  </si>
  <si>
    <t>Estonia</t>
  </si>
  <si>
    <t>Ethiopia</t>
  </si>
  <si>
    <t>Falkland Islands (Malvinas)</t>
  </si>
  <si>
    <t>Fiji</t>
  </si>
  <si>
    <t>Finland</t>
  </si>
  <si>
    <t>France</t>
  </si>
  <si>
    <t>French Southern Territories</t>
  </si>
  <si>
    <t>Gabon</t>
  </si>
  <si>
    <t>Gambia</t>
  </si>
  <si>
    <t>Georgia</t>
  </si>
  <si>
    <t>Germany</t>
  </si>
  <si>
    <t>Ghana</t>
  </si>
  <si>
    <t>Greece</t>
  </si>
  <si>
    <t>Greenland</t>
  </si>
  <si>
    <t>Guadeloupe</t>
  </si>
  <si>
    <t>Guam</t>
  </si>
  <si>
    <t>Guatemala</t>
  </si>
  <si>
    <t>Guernsey</t>
  </si>
  <si>
    <t>Guinea</t>
  </si>
  <si>
    <t>Guinea-Bissau</t>
  </si>
  <si>
    <t>Guyana</t>
  </si>
  <si>
    <t>Haiti</t>
  </si>
  <si>
    <t>Heard Island And Mcdonald Islands</t>
  </si>
  <si>
    <t>Holy See (Vatican City State)</t>
  </si>
  <si>
    <t>Honduras</t>
  </si>
  <si>
    <t>Hungary</t>
  </si>
  <si>
    <t>Iceland</t>
  </si>
  <si>
    <t>India</t>
  </si>
  <si>
    <t>Indonesia</t>
  </si>
  <si>
    <t>Iran, Islamic Republic Of</t>
  </si>
  <si>
    <t>Iraq</t>
  </si>
  <si>
    <t>Ireland</t>
  </si>
  <si>
    <t>Isle Of Man</t>
  </si>
  <si>
    <t>Israel</t>
  </si>
  <si>
    <t>Italy</t>
  </si>
  <si>
    <t>Jamaica</t>
  </si>
  <si>
    <t>Japan</t>
  </si>
  <si>
    <t>Jersey</t>
  </si>
  <si>
    <t>Jordan</t>
  </si>
  <si>
    <t>Kazakhstan</t>
  </si>
  <si>
    <t>Kenya</t>
  </si>
  <si>
    <t>Kiribati</t>
  </si>
  <si>
    <t>Korea, Democratic People'S Republic Of</t>
  </si>
  <si>
    <t>Korea, Republic Of</t>
  </si>
  <si>
    <t>Kuwait</t>
  </si>
  <si>
    <t>Kyrgyzstan</t>
  </si>
  <si>
    <t>Lao People'S Democratic Republic</t>
  </si>
  <si>
    <t>Latvia</t>
  </si>
  <si>
    <t>Lebanon</t>
  </si>
  <si>
    <t>Lesotho</t>
  </si>
  <si>
    <t>Liberia</t>
  </si>
  <si>
    <t>Libyan Arab Jamahiriya</t>
  </si>
  <si>
    <t>Lithuania</t>
  </si>
  <si>
    <t>Macao</t>
  </si>
  <si>
    <t>Macedonia, The Former Yugoslav Republic Of</t>
  </si>
  <si>
    <t>Madagascar</t>
  </si>
  <si>
    <t>Malawi</t>
  </si>
  <si>
    <t>Malaysia</t>
  </si>
  <si>
    <t>Mali</t>
  </si>
  <si>
    <t>Marshall Islands</t>
  </si>
  <si>
    <t>Mauritania</t>
  </si>
  <si>
    <t>Mayotte</t>
  </si>
  <si>
    <t>Mexico</t>
  </si>
  <si>
    <t>Micronesia, Federated States Of</t>
  </si>
  <si>
    <t>Moldova, Republic Of</t>
  </si>
  <si>
    <t>Mongolia</t>
  </si>
  <si>
    <t>Morocco</t>
  </si>
  <si>
    <t>Mozambique</t>
  </si>
  <si>
    <t>Myanmar</t>
  </si>
  <si>
    <t>Namibia</t>
  </si>
  <si>
    <t>Nepal</t>
  </si>
  <si>
    <t>Netherlands</t>
  </si>
  <si>
    <t>Netherlands Antilles</t>
  </si>
  <si>
    <t>New Zealand</t>
  </si>
  <si>
    <t>Nicaragua</t>
  </si>
  <si>
    <t>Niger</t>
  </si>
  <si>
    <t>Nigeria</t>
  </si>
  <si>
    <t>Norfolk Island</t>
  </si>
  <si>
    <t>Northern Mariana Islands</t>
  </si>
  <si>
    <t>Norway</t>
  </si>
  <si>
    <t>Oman</t>
  </si>
  <si>
    <t>Pakistan</t>
  </si>
  <si>
    <t>Palau</t>
  </si>
  <si>
    <t>Palestinian Territory, Occupied</t>
  </si>
  <si>
    <t>Panama</t>
  </si>
  <si>
    <t>Papua New Guinea</t>
  </si>
  <si>
    <t>Paraguay</t>
  </si>
  <si>
    <t>Peru</t>
  </si>
  <si>
    <t>Philippines</t>
  </si>
  <si>
    <t>Pitcairn</t>
  </si>
  <si>
    <t>Poland</t>
  </si>
  <si>
    <t>Portugal</t>
  </si>
  <si>
    <t>Puerto Rico</t>
  </si>
  <si>
    <t>Qatar</t>
  </si>
  <si>
    <t>Romania</t>
  </si>
  <si>
    <t>Russian Federation</t>
  </si>
  <si>
    <t>Rwanda</t>
  </si>
  <si>
    <t>Saint Kitts And Nevis</t>
  </si>
  <si>
    <t>Saint Pierre And Miquelon</t>
  </si>
  <si>
    <t>Saint Vincent And The Grenadines</t>
  </si>
  <si>
    <t>Sao Tome And Principe</t>
  </si>
  <si>
    <t>Saudi Arabia</t>
  </si>
  <si>
    <t>Senegal</t>
  </si>
  <si>
    <t>Serbia And Montenegro</t>
  </si>
  <si>
    <t>Sierra Leone</t>
  </si>
  <si>
    <t>Slovakia</t>
  </si>
  <si>
    <t>Slovenia</t>
  </si>
  <si>
    <t>Somalia</t>
  </si>
  <si>
    <t>South Africa</t>
  </si>
  <si>
    <t>South Georgia And The South Sandwich Islands</t>
  </si>
  <si>
    <t>Spain</t>
  </si>
  <si>
    <t>Sri Lanka</t>
  </si>
  <si>
    <t>Sudan</t>
  </si>
  <si>
    <t>Suriname</t>
  </si>
  <si>
    <t>Svalbard And Jan Mayen</t>
  </si>
  <si>
    <t>Swaziland</t>
  </si>
  <si>
    <t>Sweden</t>
  </si>
  <si>
    <t>Switzerland</t>
  </si>
  <si>
    <t>Syrian Arab Republic</t>
  </si>
  <si>
    <t>Taiwan, Province Of China</t>
  </si>
  <si>
    <t>Tajikistan</t>
  </si>
  <si>
    <t>Tanzania, United Republic Of</t>
  </si>
  <si>
    <t>Thailand</t>
  </si>
  <si>
    <t>Timor-Leste</t>
  </si>
  <si>
    <t>Togo</t>
  </si>
  <si>
    <t>Tokelau</t>
  </si>
  <si>
    <t>Tonga</t>
  </si>
  <si>
    <t>Trinidad And Tobago</t>
  </si>
  <si>
    <t>Tunisia</t>
  </si>
  <si>
    <t>Turkey</t>
  </si>
  <si>
    <t>Turkmenistan</t>
  </si>
  <si>
    <t>Turks And Caicos Islands</t>
  </si>
  <si>
    <t>Uganda</t>
  </si>
  <si>
    <t>Ukraine</t>
  </si>
  <si>
    <t>United Arab Emirates</t>
  </si>
  <si>
    <t>United Kingdom</t>
  </si>
  <si>
    <t>United States</t>
  </si>
  <si>
    <t>United States Minor Outlying Islands</t>
  </si>
  <si>
    <t>Uruguay</t>
  </si>
  <si>
    <t>Uzbekistan</t>
  </si>
  <si>
    <t>Vanuatu</t>
  </si>
  <si>
    <t>Venezuela</t>
  </si>
  <si>
    <t>Viet Nam</t>
  </si>
  <si>
    <t>Virgin Islands, U.S.</t>
  </si>
  <si>
    <t>Wallis And Futuna</t>
  </si>
  <si>
    <t>Western Sahara</t>
  </si>
  <si>
    <t>Yemen</t>
  </si>
  <si>
    <t>Zambia</t>
  </si>
  <si>
    <t>Zimbabwe</t>
  </si>
  <si>
    <t>(Not Specified)</t>
  </si>
  <si>
    <t>Fee</t>
  </si>
  <si>
    <t>&lt;Specific subgrant activity&gt;</t>
  </si>
  <si>
    <t>&lt;Specific local subgrant activity&gt;</t>
  </si>
  <si>
    <t>N/A</t>
  </si>
  <si>
    <t>Local Consultant</t>
  </si>
  <si>
    <t>Expatriate Consultant</t>
  </si>
  <si>
    <t>LOCAL IN-COUNTRY STAFF</t>
  </si>
  <si>
    <t>Benefits - Local Staff</t>
  </si>
  <si>
    <t>Severance Pay - Local Staff</t>
  </si>
  <si>
    <r>
      <rPr>
        <b/>
        <sz val="10"/>
        <rFont val="Times New Roman"/>
        <family val="1"/>
      </rPr>
      <t>5.  Travel Table-</t>
    </r>
    <r>
      <rPr>
        <sz val="10"/>
        <rFont val="Times New Roman"/>
        <family val="1"/>
      </rPr>
      <t xml:space="preserve"> This Tab will allow you to list out expected travel for the requirement.  </t>
    </r>
  </si>
  <si>
    <r>
      <rPr>
        <b/>
        <sz val="10"/>
        <rFont val="Times New Roman"/>
        <family val="1"/>
      </rPr>
      <t>6.  Fee Calculatio</t>
    </r>
    <r>
      <rPr>
        <sz val="10"/>
        <rFont val="Times New Roman"/>
        <family val="1"/>
      </rPr>
      <t xml:space="preserve">n - For contracts only.  This tab has separate instructions and help you calculate fee using the DoD Weighted Guidelines Approach.  </t>
    </r>
  </si>
  <si>
    <t>Each row that includes a total calculation has a formula to check the total in the column at the end of the row.  If a cost is not calculated correctly, it will say "ERROR."</t>
  </si>
  <si>
    <t>SEE TRAVEL TABLE</t>
  </si>
  <si>
    <t>General Equipment ($1 to $4999)</t>
  </si>
  <si>
    <t>General equipment a unit price greater than $0 but less than $5,000</t>
  </si>
  <si>
    <t xml:space="preserve">EXPATRIATE CONSULTANT </t>
  </si>
  <si>
    <t>LOCAL CONSULTANTS</t>
  </si>
  <si>
    <t xml:space="preserve">SUBGRANTS - US ORGANIZATIONS </t>
  </si>
  <si>
    <t>Note - For costs that are first incured in year two or later, an initial unit cost needs to be included in year one for the inflation factor to be automatically calculated.</t>
  </si>
  <si>
    <t>ASSUMPTIONS</t>
  </si>
  <si>
    <t>OTHER DIRECT COSTS</t>
  </si>
  <si>
    <t>Assumptions for Inflation and salary</t>
  </si>
  <si>
    <t>Unit Cost (USD)</t>
  </si>
  <si>
    <t xml:space="preserve">General Assumptions for Inflation Only </t>
  </si>
  <si>
    <t>INSTRUCTIONS</t>
  </si>
  <si>
    <t>You must save this Budget as .xlsx file, or it will lose some of the formulas.</t>
  </si>
  <si>
    <t>You should always use a blank template when creating a new Budget.  Do not reuse a template used for a previous program.  The most current version of the template is available on the USAID Templates Website.</t>
  </si>
  <si>
    <t xml:space="preserve">Do not delete sheets, rows or columns while preparing the Budget!  Columns and Rows that are not used for the Budget should always be hidden, NOT deleted. </t>
  </si>
  <si>
    <t>Completing the Budget Header</t>
  </si>
  <si>
    <t>Cost Inflation Factor:            Inflation Factor is applied to certain expense categories.  Other categories do not automatically calculate an increased unit cost for inflation.  Care should be taken when preparing the Budget to ensure that cost inflation is applied to each applicable cost.</t>
  </si>
  <si>
    <t>The Budget template is separated into column sections by year.</t>
  </si>
  <si>
    <t xml:space="preserve">Cells in red have been provided in the Description column for additional entries.  Enter a description of the cost item in the space provided.  Budget line descriptions are limited to the column width provided.  Descriptions longer than the column width will be cut off.  If more detail is needed, include that information in the Narrative Tab.  </t>
  </si>
  <si>
    <t>There are several formulas built into the worksheets to assist with verifying that the spreadsheet is calculating totals correctly.  These aids will not identify all the possible calculation errors and are meant only to assist the preparer in identifying and correcting errors.  A thorough mathematical review should always be done by the Activity Manager prior to the Budget being submitted to the CO/AO.</t>
  </si>
  <si>
    <t xml:space="preserve">Note - The calculation verification formulas do not verify individual Budget line calculations.  If an individual Budget line calculation formula has been altered or deleted, the Budget line calculation may be incorrect.  Each individual Budget line should be recalculated manually when checking the overall Budget.  </t>
  </si>
  <si>
    <t>Budget NARRATIVE</t>
  </si>
  <si>
    <t>Care should be exercised to ensure the Budget line descriptions in Column A match the descriptions in the Budget Detail worksheet.</t>
  </si>
  <si>
    <t>The Budget Narrative is intended to assist the preparer, and should be modified, edited or deleted as needed.</t>
  </si>
  <si>
    <t>Budget SUMMARY</t>
  </si>
  <si>
    <r>
      <rPr>
        <b/>
        <sz val="10"/>
        <rFont val="Times New Roman"/>
        <family val="1"/>
      </rPr>
      <t>4.  Budget Summary</t>
    </r>
    <r>
      <rPr>
        <sz val="10"/>
        <rFont val="Times New Roman"/>
        <family val="1"/>
      </rPr>
      <t xml:space="preserve"> - This Tab is an overall snapshot of what was entered into the Detail Tab.</t>
    </r>
  </si>
  <si>
    <r>
      <rPr>
        <b/>
        <sz val="10"/>
        <rFont val="Times New Roman"/>
        <family val="1"/>
      </rPr>
      <t>2.  Detail</t>
    </r>
    <r>
      <rPr>
        <sz val="10"/>
        <rFont val="Times New Roman"/>
        <family val="1"/>
      </rPr>
      <t xml:space="preserve"> - This Tab will have the detailed Budget with cost categories </t>
    </r>
  </si>
  <si>
    <t>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</si>
</sst>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3" formatCode="_(* #,##0.00_);_(* \(#,##0.00\);_(* &quot;-&quot;??_);_(@_)"/>
    <numFmt numFmtId="164" formatCode="_(* #,##0_);_(* \(#,##0\);_(* &quot;-&quot;??_);_(@_)"/>
    <numFmt numFmtId="165" formatCode="0.0%"/>
    <numFmt numFmtId="166" formatCode="m/d/yy;@"/>
    <numFmt numFmtId="167" formatCode="_(* #,##0.00_);_(* \(#,##0.00\);_(* &quot;-&quot;_);_(@_)"/>
  </numFmts>
  <fonts count="30" x14ac:knownFonts="1">
    <font>
      <sz val="10"/>
      <name val="Arial"/>
    </font>
    <font>
      <sz val="10"/>
      <name val="Arial"/>
      <family val="2"/>
    </font>
    <font>
      <sz val="10"/>
      <name val="Times New Roman"/>
      <family val="1"/>
    </font>
    <font>
      <b/>
      <sz val="10"/>
      <name val="Arial"/>
      <family val="2"/>
    </font>
    <font>
      <sz val="10"/>
      <name val="Arial"/>
      <family val="2"/>
    </font>
    <font>
      <b/>
      <sz val="11"/>
      <name val="Arial"/>
      <family val="2"/>
    </font>
    <font>
      <b/>
      <i/>
      <sz val="10"/>
      <name val="Arial"/>
      <family val="2"/>
    </font>
    <font>
      <i/>
      <sz val="10"/>
      <name val="Times New Roman"/>
      <family val="1"/>
    </font>
    <font>
      <b/>
      <i/>
      <sz val="10"/>
      <color indexed="10"/>
      <name val="Arial"/>
      <family val="2"/>
    </font>
    <font>
      <sz val="8"/>
      <name val="Arial"/>
      <family val="2"/>
    </font>
    <font>
      <i/>
      <sz val="10"/>
      <name val="Arial"/>
      <family val="2"/>
    </font>
    <font>
      <i/>
      <sz val="10"/>
      <color indexed="48"/>
      <name val="Arial"/>
      <family val="2"/>
    </font>
    <font>
      <sz val="11"/>
      <name val="Arial"/>
      <family val="2"/>
    </font>
    <font>
      <b/>
      <sz val="10"/>
      <name val="Times New Roman"/>
      <family val="1"/>
    </font>
    <font>
      <sz val="10"/>
      <color indexed="10"/>
      <name val="Times New Roman"/>
      <family val="1"/>
    </font>
    <font>
      <b/>
      <sz val="10"/>
      <color indexed="27"/>
      <name val="Arial"/>
      <family val="2"/>
    </font>
    <font>
      <b/>
      <sz val="10"/>
      <color indexed="9"/>
      <name val="Arial"/>
      <family val="2"/>
    </font>
    <font>
      <sz val="10"/>
      <color indexed="9"/>
      <name val="Arial"/>
      <family val="2"/>
    </font>
    <font>
      <i/>
      <sz val="10"/>
      <color indexed="10"/>
      <name val="Arial"/>
      <family val="2"/>
    </font>
    <font>
      <sz val="8"/>
      <color indexed="81"/>
      <name val="Tahoma"/>
      <family val="2"/>
    </font>
    <font>
      <b/>
      <sz val="11"/>
      <color indexed="18"/>
      <name val="Arial"/>
      <family val="2"/>
    </font>
    <font>
      <b/>
      <sz val="10"/>
      <color indexed="18"/>
      <name val="Arial"/>
      <family val="2"/>
    </font>
    <font>
      <b/>
      <sz val="12"/>
      <color indexed="18"/>
      <name val="Arial"/>
      <family val="2"/>
    </font>
    <font>
      <b/>
      <sz val="8"/>
      <color indexed="81"/>
      <name val="Tahoma"/>
      <family val="2"/>
    </font>
    <font>
      <i/>
      <sz val="12"/>
      <color indexed="10"/>
      <name val="Arial"/>
      <family val="2"/>
    </font>
    <font>
      <b/>
      <sz val="11"/>
      <color theme="1"/>
      <name val="Calibri"/>
      <family val="2"/>
      <scheme val="minor"/>
    </font>
    <font>
      <sz val="10"/>
      <color rgb="FFFF0000"/>
      <name val="Arial"/>
      <family val="2"/>
    </font>
    <font>
      <i/>
      <sz val="10"/>
      <color rgb="FFFF0000"/>
      <name val="Arial"/>
      <family val="2"/>
    </font>
    <font>
      <b/>
      <i/>
      <sz val="10"/>
      <color theme="0"/>
      <name val="Arial"/>
      <family val="2"/>
    </font>
    <font>
      <b/>
      <i/>
      <u/>
      <sz val="10"/>
      <name val="Arial"/>
      <family val="2"/>
    </font>
  </fonts>
  <fills count="17">
    <fill>
      <patternFill patternType="none"/>
    </fill>
    <fill>
      <patternFill patternType="gray125"/>
    </fill>
    <fill>
      <patternFill patternType="solid">
        <fgColor indexed="10"/>
        <bgColor indexed="64"/>
      </patternFill>
    </fill>
    <fill>
      <patternFill patternType="solid">
        <fgColor indexed="26"/>
        <bgColor indexed="64"/>
      </patternFill>
    </fill>
    <fill>
      <patternFill patternType="solid">
        <fgColor indexed="28"/>
        <bgColor indexed="64"/>
      </patternFill>
    </fill>
    <fill>
      <patternFill patternType="solid">
        <fgColor indexed="38"/>
        <bgColor indexed="64"/>
      </patternFill>
    </fill>
    <fill>
      <patternFill patternType="solid">
        <fgColor indexed="25"/>
        <bgColor indexed="64"/>
      </patternFill>
    </fill>
    <fill>
      <patternFill patternType="solid">
        <fgColor indexed="13"/>
        <bgColor indexed="64"/>
      </patternFill>
    </fill>
    <fill>
      <patternFill patternType="solid">
        <fgColor indexed="9"/>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rgb="FFFFC000"/>
        <bgColor indexed="64"/>
      </patternFill>
    </fill>
    <fill>
      <patternFill patternType="solid">
        <fgColor theme="2" tint="-0.749992370372631"/>
        <bgColor indexed="64"/>
      </patternFill>
    </fill>
    <fill>
      <patternFill patternType="solid">
        <fgColor theme="2"/>
        <bgColor indexed="64"/>
      </patternFill>
    </fill>
    <fill>
      <patternFill patternType="solid">
        <fgColor theme="0" tint="-0.499984740745262"/>
        <bgColor indexed="64"/>
      </patternFill>
    </fill>
  </fills>
  <borders count="96">
    <border>
      <left/>
      <right/>
      <top/>
      <bottom/>
      <diagonal/>
    </border>
    <border>
      <left/>
      <right/>
      <top/>
      <bottom style="thin">
        <color indexed="64"/>
      </bottom>
      <diagonal/>
    </border>
    <border>
      <left/>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thin">
        <color indexed="39"/>
      </bottom>
      <diagonal/>
    </border>
    <border>
      <left/>
      <right/>
      <top style="thin">
        <color indexed="39"/>
      </top>
      <bottom style="thin">
        <color indexed="39"/>
      </bottom>
      <diagonal/>
    </border>
    <border>
      <left style="thin">
        <color indexed="64"/>
      </left>
      <right/>
      <top style="thin">
        <color indexed="39"/>
      </top>
      <bottom style="thin">
        <color indexed="39"/>
      </bottom>
      <diagonal/>
    </border>
    <border>
      <left/>
      <right/>
      <top style="thin">
        <color indexed="39"/>
      </top>
      <bottom style="thin">
        <color indexed="64"/>
      </bottom>
      <diagonal/>
    </border>
    <border>
      <left style="thin">
        <color indexed="64"/>
      </left>
      <right/>
      <top style="thin">
        <color indexed="39"/>
      </top>
      <bottom style="thin">
        <color indexed="64"/>
      </bottom>
      <diagonal/>
    </border>
    <border>
      <left style="thin">
        <color indexed="64"/>
      </left>
      <right/>
      <top style="thin">
        <color indexed="64"/>
      </top>
      <bottom style="thin">
        <color indexed="39"/>
      </bottom>
      <diagonal/>
    </border>
    <border>
      <left/>
      <right/>
      <top/>
      <bottom style="thin">
        <color indexed="39"/>
      </bottom>
      <diagonal/>
    </border>
    <border>
      <left/>
      <right style="medium">
        <color indexed="64"/>
      </right>
      <top style="thin">
        <color indexed="64"/>
      </top>
      <bottom style="thin">
        <color indexed="64"/>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39"/>
      </bottom>
      <diagonal/>
    </border>
    <border>
      <left style="medium">
        <color indexed="64"/>
      </left>
      <right style="medium">
        <color indexed="64"/>
      </right>
      <top style="thin">
        <color indexed="39"/>
      </top>
      <bottom style="thin">
        <color indexed="39"/>
      </bottom>
      <diagonal/>
    </border>
    <border>
      <left style="medium">
        <color indexed="64"/>
      </left>
      <right style="medium">
        <color indexed="64"/>
      </right>
      <top style="thin">
        <color indexed="39"/>
      </top>
      <bottom style="thin">
        <color indexed="64"/>
      </bottom>
      <diagonal/>
    </border>
    <border>
      <left style="medium">
        <color indexed="64"/>
      </left>
      <right style="medium">
        <color indexed="64"/>
      </right>
      <top/>
      <bottom style="thin">
        <color indexed="39"/>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39"/>
      </bottom>
      <diagonal/>
    </border>
    <border>
      <left/>
      <right style="thin">
        <color indexed="64"/>
      </right>
      <top style="thin">
        <color indexed="39"/>
      </top>
      <bottom style="thin">
        <color indexed="39"/>
      </bottom>
      <diagonal/>
    </border>
    <border>
      <left/>
      <right style="thin">
        <color indexed="64"/>
      </right>
      <top style="thin">
        <color indexed="39"/>
      </top>
      <bottom style="thin">
        <color indexed="64"/>
      </bottom>
      <diagonal/>
    </border>
    <border>
      <left/>
      <right style="thin">
        <color indexed="64"/>
      </right>
      <top style="thin">
        <color indexed="64"/>
      </top>
      <bottom style="medium">
        <color indexed="64"/>
      </bottom>
      <diagonal/>
    </border>
    <border>
      <left style="thin">
        <color indexed="64"/>
      </left>
      <right/>
      <top/>
      <bottom style="thin">
        <color indexed="39"/>
      </bottom>
      <diagonal/>
    </border>
    <border>
      <left/>
      <right style="thin">
        <color indexed="64"/>
      </right>
      <top/>
      <bottom style="thin">
        <color indexed="39"/>
      </bottom>
      <diagonal/>
    </border>
    <border>
      <left/>
      <right style="thin">
        <color indexed="64"/>
      </right>
      <top/>
      <bottom/>
      <diagonal/>
    </border>
    <border>
      <left style="medium">
        <color indexed="64"/>
      </left>
      <right/>
      <top/>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10"/>
      </right>
      <top/>
      <bottom/>
      <diagonal/>
    </border>
    <border>
      <left style="thin">
        <color indexed="64"/>
      </left>
      <right/>
      <top style="thin">
        <color indexed="64"/>
      </top>
      <bottom/>
      <diagonal/>
    </border>
    <border>
      <left/>
      <right/>
      <top style="thin">
        <color indexed="64"/>
      </top>
      <bottom/>
      <diagonal/>
    </border>
    <border>
      <left/>
      <right style="thin">
        <color indexed="10"/>
      </right>
      <top style="thin">
        <color indexed="64"/>
      </top>
      <bottom/>
      <diagonal/>
    </border>
    <border>
      <left/>
      <right style="thin">
        <color indexed="10"/>
      </right>
      <top/>
      <bottom style="thin">
        <color indexed="64"/>
      </bottom>
      <diagonal/>
    </border>
    <border>
      <left/>
      <right/>
      <top style="thin">
        <color indexed="39"/>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right style="medium">
        <color indexed="64"/>
      </right>
      <top style="thin">
        <color indexed="64"/>
      </top>
      <bottom style="thin">
        <color indexed="39"/>
      </bottom>
      <diagonal/>
    </border>
    <border>
      <left/>
      <right style="medium">
        <color indexed="64"/>
      </right>
      <top style="thin">
        <color indexed="39"/>
      </top>
      <bottom style="thin">
        <color indexed="39"/>
      </bottom>
      <diagonal/>
    </border>
    <border>
      <left/>
      <right style="medium">
        <color indexed="64"/>
      </right>
      <top style="thin">
        <color indexed="39"/>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39"/>
      </top>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10"/>
      </left>
      <right/>
      <top style="thin">
        <color indexed="64"/>
      </top>
      <bottom style="thin">
        <color indexed="10"/>
      </bottom>
      <diagonal/>
    </border>
    <border>
      <left style="thin">
        <color indexed="10"/>
      </left>
      <right/>
      <top style="thin">
        <color indexed="10"/>
      </top>
      <bottom style="thin">
        <color indexed="64"/>
      </bottom>
      <diagonal/>
    </border>
    <border>
      <left style="thin">
        <color indexed="10"/>
      </left>
      <right/>
      <top/>
      <bottom style="thin">
        <color indexed="64"/>
      </bottom>
      <diagonal/>
    </border>
    <border>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0" fontId="4" fillId="0" borderId="0"/>
    <xf numFmtId="9" fontId="1" fillId="0" borderId="0" applyFont="0" applyFill="0" applyBorder="0" applyAlignment="0" applyProtection="0"/>
  </cellStyleXfs>
  <cellXfs count="521">
    <xf numFmtId="0" fontId="0" fillId="0" borderId="0" xfId="0"/>
    <xf numFmtId="0" fontId="1" fillId="0" borderId="0" xfId="0" applyFont="1"/>
    <xf numFmtId="0" fontId="3" fillId="0" borderId="0" xfId="0" applyFont="1"/>
    <xf numFmtId="0" fontId="1" fillId="0" borderId="0" xfId="0" applyFont="1" applyFill="1"/>
    <xf numFmtId="0" fontId="4" fillId="0" borderId="0" xfId="0" applyFont="1"/>
    <xf numFmtId="0" fontId="5" fillId="0" borderId="0" xfId="0" applyFont="1" applyFill="1"/>
    <xf numFmtId="0" fontId="0" fillId="0" borderId="0" xfId="0" applyFill="1"/>
    <xf numFmtId="0" fontId="1" fillId="0" borderId="0" xfId="0" applyFont="1" applyBorder="1" applyAlignment="1">
      <alignment wrapText="1"/>
    </xf>
    <xf numFmtId="41" fontId="0" fillId="0" borderId="0" xfId="0" applyNumberFormat="1"/>
    <xf numFmtId="43" fontId="1" fillId="0" borderId="0" xfId="1"/>
    <xf numFmtId="0" fontId="2" fillId="0" borderId="0" xfId="0" applyFont="1" applyFill="1" applyBorder="1" applyAlignment="1">
      <alignment vertical="top" wrapText="1"/>
    </xf>
    <xf numFmtId="0" fontId="1" fillId="0" borderId="0" xfId="0" applyFont="1" applyFill="1" applyBorder="1" applyAlignment="1">
      <alignment wrapText="1"/>
    </xf>
    <xf numFmtId="0" fontId="0" fillId="0" borderId="0" xfId="0" applyBorder="1"/>
    <xf numFmtId="0" fontId="0" fillId="0" borderId="0" xfId="0" applyAlignment="1">
      <alignment vertical="center"/>
    </xf>
    <xf numFmtId="0" fontId="10" fillId="0" borderId="0" xfId="0" applyFont="1" applyFill="1"/>
    <xf numFmtId="43" fontId="1" fillId="0" borderId="0" xfId="1" applyAlignment="1">
      <alignment horizontal="center" wrapText="1"/>
    </xf>
    <xf numFmtId="0" fontId="0" fillId="0" borderId="0" xfId="0" applyAlignment="1">
      <alignment wrapText="1"/>
    </xf>
    <xf numFmtId="0" fontId="5" fillId="0" borderId="0" xfId="3" applyNumberFormat="1" applyFont="1" applyFill="1"/>
    <xf numFmtId="0" fontId="3" fillId="0" borderId="0" xfId="0" applyFont="1" applyFill="1" applyBorder="1" applyAlignment="1">
      <alignment wrapText="1"/>
    </xf>
    <xf numFmtId="41" fontId="1" fillId="0" borderId="0" xfId="1" applyNumberFormat="1" applyFill="1" applyBorder="1"/>
    <xf numFmtId="0" fontId="0" fillId="0" borderId="0" xfId="0" applyFill="1" applyBorder="1" applyAlignment="1">
      <alignment wrapText="1"/>
    </xf>
    <xf numFmtId="0" fontId="11" fillId="0" borderId="0" xfId="0" applyFont="1" applyFill="1" applyBorder="1" applyAlignment="1">
      <alignment wrapText="1"/>
    </xf>
    <xf numFmtId="41" fontId="0" fillId="0" borderId="0" xfId="0" applyNumberFormat="1" applyFill="1" applyBorder="1" applyAlignment="1">
      <alignment horizontal="left"/>
    </xf>
    <xf numFmtId="0" fontId="4" fillId="0" borderId="0" xfId="0" applyFont="1" applyFill="1" applyBorder="1" applyAlignment="1">
      <alignment wrapText="1"/>
    </xf>
    <xf numFmtId="0" fontId="1" fillId="0" borderId="0" xfId="0" applyFont="1" applyFill="1" applyBorder="1"/>
    <xf numFmtId="0" fontId="3" fillId="0" borderId="1" xfId="0" applyFont="1" applyFill="1" applyBorder="1" applyAlignment="1"/>
    <xf numFmtId="9" fontId="4" fillId="0" borderId="2" xfId="3" applyFont="1" applyBorder="1" applyAlignment="1"/>
    <xf numFmtId="0" fontId="4" fillId="0" borderId="2" xfId="0" applyFont="1" applyBorder="1"/>
    <xf numFmtId="41" fontId="4" fillId="0" borderId="2" xfId="1" applyNumberFormat="1" applyFont="1" applyBorder="1"/>
    <xf numFmtId="41" fontId="4" fillId="0" borderId="2" xfId="1" applyNumberFormat="1" applyFont="1" applyFill="1" applyBorder="1"/>
    <xf numFmtId="9" fontId="16" fillId="3" borderId="3" xfId="3" applyFont="1" applyFill="1" applyBorder="1" applyAlignment="1">
      <alignment wrapText="1"/>
    </xf>
    <xf numFmtId="4" fontId="16" fillId="3" borderId="3" xfId="0" applyNumberFormat="1" applyFont="1" applyFill="1" applyBorder="1" applyAlignment="1">
      <alignment wrapText="1"/>
    </xf>
    <xf numFmtId="41" fontId="16" fillId="3" borderId="3" xfId="0" applyNumberFormat="1" applyFont="1" applyFill="1" applyBorder="1"/>
    <xf numFmtId="41" fontId="16" fillId="3" borderId="3" xfId="0" applyNumberFormat="1" applyFont="1" applyFill="1" applyBorder="1" applyAlignment="1">
      <alignment wrapText="1"/>
    </xf>
    <xf numFmtId="9" fontId="4" fillId="0" borderId="1" xfId="3" applyFont="1" applyFill="1" applyBorder="1" applyAlignment="1"/>
    <xf numFmtId="4" fontId="4" fillId="0" borderId="1" xfId="0" applyNumberFormat="1" applyFont="1" applyFill="1" applyBorder="1"/>
    <xf numFmtId="0" fontId="4" fillId="0" borderId="1" xfId="0" applyFont="1" applyFill="1" applyBorder="1"/>
    <xf numFmtId="41" fontId="4" fillId="0" borderId="1" xfId="0" applyNumberFormat="1" applyFont="1" applyFill="1" applyBorder="1"/>
    <xf numFmtId="41" fontId="4" fillId="2" borderId="1" xfId="0" applyNumberFormat="1" applyFont="1" applyFill="1" applyBorder="1" applyAlignment="1">
      <alignment horizontal="center"/>
    </xf>
    <xf numFmtId="0" fontId="4" fillId="0" borderId="2" xfId="0" applyFont="1" applyBorder="1" applyAlignment="1"/>
    <xf numFmtId="0" fontId="4" fillId="0" borderId="2" xfId="0" applyFont="1" applyFill="1" applyBorder="1" applyAlignment="1">
      <alignment horizontal="center" vertical="top" wrapText="1"/>
    </xf>
    <xf numFmtId="0" fontId="17" fillId="3" borderId="3" xfId="0" applyFont="1" applyFill="1" applyBorder="1"/>
    <xf numFmtId="0" fontId="16" fillId="3" borderId="3" xfId="0" applyFont="1" applyFill="1" applyBorder="1" applyAlignment="1"/>
    <xf numFmtId="0" fontId="4" fillId="0" borderId="0" xfId="0" applyFont="1" applyFill="1" applyBorder="1"/>
    <xf numFmtId="4" fontId="4" fillId="0" borderId="0" xfId="0" applyNumberFormat="1" applyFont="1" applyFill="1" applyBorder="1"/>
    <xf numFmtId="0" fontId="3" fillId="4" borderId="4" xfId="0" applyFont="1" applyFill="1" applyBorder="1" applyAlignment="1"/>
    <xf numFmtId="4" fontId="4" fillId="4" borderId="4" xfId="0" applyNumberFormat="1" applyFont="1" applyFill="1" applyBorder="1"/>
    <xf numFmtId="41" fontId="4" fillId="4" borderId="4" xfId="0" applyNumberFormat="1" applyFont="1" applyFill="1" applyBorder="1"/>
    <xf numFmtId="41" fontId="3" fillId="4" borderId="4" xfId="1" applyNumberFormat="1" applyFont="1" applyFill="1" applyBorder="1"/>
    <xf numFmtId="9" fontId="4" fillId="4" borderId="5" xfId="3" applyFont="1" applyFill="1" applyBorder="1" applyAlignment="1"/>
    <xf numFmtId="0" fontId="3" fillId="0" borderId="0" xfId="0" applyFont="1" applyFill="1" applyBorder="1" applyAlignment="1"/>
    <xf numFmtId="41" fontId="4" fillId="0" borderId="0" xfId="0" applyNumberFormat="1" applyFont="1" applyFill="1" applyBorder="1"/>
    <xf numFmtId="9" fontId="4" fillId="0" borderId="0" xfId="3" applyFont="1" applyFill="1" applyBorder="1" applyAlignment="1"/>
    <xf numFmtId="0" fontId="3" fillId="4" borderId="6" xfId="0" applyFont="1" applyFill="1" applyBorder="1" applyAlignment="1"/>
    <xf numFmtId="4" fontId="4" fillId="4" borderId="6" xfId="0" applyNumberFormat="1" applyFont="1" applyFill="1" applyBorder="1"/>
    <xf numFmtId="41" fontId="4" fillId="4" borderId="6" xfId="0" applyNumberFormat="1" applyFont="1" applyFill="1" applyBorder="1"/>
    <xf numFmtId="41" fontId="3" fillId="4" borderId="6" xfId="1" applyNumberFormat="1" applyFont="1" applyFill="1" applyBorder="1"/>
    <xf numFmtId="9" fontId="4" fillId="4" borderId="7" xfId="3" applyFont="1" applyFill="1" applyBorder="1" applyAlignment="1"/>
    <xf numFmtId="0" fontId="3" fillId="0" borderId="2" xfId="0" applyFont="1" applyFill="1" applyBorder="1" applyAlignment="1"/>
    <xf numFmtId="0" fontId="4" fillId="0" borderId="2" xfId="0" applyFont="1" applyFill="1" applyBorder="1"/>
    <xf numFmtId="9" fontId="4" fillId="0" borderId="2" xfId="3" applyFont="1" applyFill="1" applyBorder="1" applyAlignment="1"/>
    <xf numFmtId="4" fontId="4" fillId="0" borderId="2" xfId="0" applyNumberFormat="1" applyFont="1" applyFill="1" applyBorder="1"/>
    <xf numFmtId="41" fontId="4" fillId="0" borderId="2" xfId="0" applyNumberFormat="1" applyFont="1" applyFill="1" applyBorder="1"/>
    <xf numFmtId="0" fontId="3" fillId="0" borderId="0" xfId="0" applyFont="1" applyBorder="1"/>
    <xf numFmtId="0" fontId="6" fillId="0" borderId="8" xfId="0" applyFont="1" applyFill="1" applyBorder="1" applyAlignment="1"/>
    <xf numFmtId="4" fontId="3" fillId="0" borderId="8" xfId="0" applyNumberFormat="1" applyFont="1" applyFill="1" applyBorder="1"/>
    <xf numFmtId="41" fontId="3" fillId="0" borderId="8" xfId="0" applyNumberFormat="1" applyFont="1" applyFill="1" applyBorder="1"/>
    <xf numFmtId="0" fontId="3" fillId="0" borderId="9" xfId="0" applyFont="1" applyFill="1" applyBorder="1" applyAlignment="1"/>
    <xf numFmtId="0" fontId="6" fillId="0" borderId="9" xfId="0" applyFont="1" applyFill="1" applyBorder="1" applyAlignment="1"/>
    <xf numFmtId="4" fontId="3" fillId="0" borderId="9" xfId="0" applyNumberFormat="1" applyFont="1" applyFill="1" applyBorder="1"/>
    <xf numFmtId="41" fontId="3" fillId="0" borderId="9" xfId="0" applyNumberFormat="1" applyFont="1" applyFill="1" applyBorder="1"/>
    <xf numFmtId="0" fontId="4" fillId="0" borderId="9" xfId="0" applyFont="1" applyBorder="1"/>
    <xf numFmtId="4" fontId="4" fillId="0" borderId="9" xfId="0" applyNumberFormat="1" applyFont="1" applyFill="1" applyBorder="1"/>
    <xf numFmtId="0" fontId="4" fillId="0" borderId="9" xfId="0" applyFont="1" applyFill="1" applyBorder="1"/>
    <xf numFmtId="41" fontId="4" fillId="0" borderId="9" xfId="1" applyNumberFormat="1" applyFont="1" applyFill="1" applyBorder="1"/>
    <xf numFmtId="9" fontId="4" fillId="0" borderId="10" xfId="3" applyFont="1" applyFill="1" applyBorder="1" applyAlignment="1"/>
    <xf numFmtId="0" fontId="0" fillId="0" borderId="9" xfId="0" applyBorder="1"/>
    <xf numFmtId="0" fontId="4" fillId="0" borderId="9" xfId="0" applyFont="1" applyFill="1" applyBorder="1" applyAlignment="1"/>
    <xf numFmtId="41" fontId="4" fillId="0" borderId="9" xfId="1" applyNumberFormat="1" applyFont="1" applyBorder="1"/>
    <xf numFmtId="41" fontId="4" fillId="5" borderId="9" xfId="1" applyNumberFormat="1" applyFont="1" applyFill="1" applyBorder="1"/>
    <xf numFmtId="9" fontId="4" fillId="0" borderId="10" xfId="3" applyFont="1" applyBorder="1" applyAlignment="1"/>
    <xf numFmtId="0" fontId="4" fillId="0" borderId="9" xfId="0" applyFont="1" applyBorder="1" applyAlignment="1"/>
    <xf numFmtId="0" fontId="18" fillId="0" borderId="9" xfId="0" applyFont="1" applyFill="1" applyBorder="1" applyAlignment="1"/>
    <xf numFmtId="0" fontId="8" fillId="0" borderId="9" xfId="0" applyFont="1" applyFill="1" applyBorder="1" applyAlignment="1">
      <alignment horizontal="center"/>
    </xf>
    <xf numFmtId="0" fontId="18" fillId="0" borderId="9" xfId="0" applyFont="1" applyBorder="1" applyAlignment="1"/>
    <xf numFmtId="0" fontId="4" fillId="0" borderId="11" xfId="0" applyFont="1" applyBorder="1" applyAlignment="1"/>
    <xf numFmtId="0" fontId="4" fillId="0" borderId="11" xfId="0" applyFont="1" applyBorder="1"/>
    <xf numFmtId="41" fontId="4" fillId="0" borderId="11" xfId="0" applyNumberFormat="1" applyFont="1" applyBorder="1"/>
    <xf numFmtId="41" fontId="4" fillId="0" borderId="11" xfId="0" applyNumberFormat="1" applyFont="1" applyFill="1" applyBorder="1" applyAlignment="1">
      <alignment horizontal="center"/>
    </xf>
    <xf numFmtId="9" fontId="4" fillId="0" borderId="12" xfId="3" applyFont="1" applyBorder="1" applyAlignment="1"/>
    <xf numFmtId="0" fontId="4" fillId="0" borderId="8" xfId="0" applyFont="1" applyBorder="1" applyAlignment="1"/>
    <xf numFmtId="0" fontId="4" fillId="0" borderId="8" xfId="0" applyFont="1" applyBorder="1"/>
    <xf numFmtId="41" fontId="4" fillId="0" borderId="8" xfId="0" applyNumberFormat="1" applyFont="1" applyBorder="1"/>
    <xf numFmtId="9" fontId="4" fillId="0" borderId="13" xfId="3" applyFont="1" applyBorder="1" applyAlignment="1"/>
    <xf numFmtId="0" fontId="4" fillId="5" borderId="9" xfId="0" applyFont="1" applyFill="1" applyBorder="1"/>
    <xf numFmtId="0" fontId="0" fillId="0" borderId="9" xfId="0" applyFill="1" applyBorder="1"/>
    <xf numFmtId="41" fontId="4" fillId="0" borderId="9" xfId="0" applyNumberFormat="1" applyFont="1" applyBorder="1"/>
    <xf numFmtId="41" fontId="4" fillId="0" borderId="11" xfId="1" applyNumberFormat="1" applyFont="1" applyBorder="1"/>
    <xf numFmtId="0" fontId="3" fillId="0" borderId="9" xfId="0" applyFont="1" applyBorder="1" applyAlignment="1"/>
    <xf numFmtId="41" fontId="4" fillId="0" borderId="9" xfId="0" applyNumberFormat="1" applyFont="1" applyFill="1" applyBorder="1"/>
    <xf numFmtId="0" fontId="1" fillId="0" borderId="9" xfId="0" applyFont="1" applyFill="1" applyBorder="1"/>
    <xf numFmtId="9" fontId="4" fillId="0" borderId="10" xfId="3" applyFont="1" applyFill="1" applyBorder="1"/>
    <xf numFmtId="9" fontId="4" fillId="0" borderId="10" xfId="3" applyFont="1" applyBorder="1"/>
    <xf numFmtId="41" fontId="4" fillId="0" borderId="9" xfId="0" applyNumberFormat="1" applyFont="1" applyFill="1" applyBorder="1" applyAlignment="1">
      <alignment horizontal="center"/>
    </xf>
    <xf numFmtId="0" fontId="10" fillId="0" borderId="9" xfId="0" applyFont="1" applyBorder="1" applyAlignment="1"/>
    <xf numFmtId="4" fontId="10" fillId="0" borderId="9" xfId="0" applyNumberFormat="1" applyFont="1" applyFill="1" applyBorder="1"/>
    <xf numFmtId="41" fontId="10" fillId="0" borderId="9" xfId="0" applyNumberFormat="1" applyFont="1" applyFill="1" applyBorder="1"/>
    <xf numFmtId="9" fontId="10" fillId="0" borderId="10" xfId="3" applyFont="1" applyFill="1" applyBorder="1"/>
    <xf numFmtId="9" fontId="4" fillId="0" borderId="12" xfId="3" applyFont="1" applyBorder="1"/>
    <xf numFmtId="0" fontId="4" fillId="0" borderId="14" xfId="0" applyFont="1" applyBorder="1" applyAlignment="1"/>
    <xf numFmtId="0" fontId="4" fillId="0" borderId="14" xfId="0" applyFont="1" applyBorder="1"/>
    <xf numFmtId="41" fontId="4" fillId="0" borderId="14" xfId="1" applyNumberFormat="1" applyFont="1" applyBorder="1"/>
    <xf numFmtId="0" fontId="6" fillId="6" borderId="11" xfId="0" applyFont="1" applyFill="1" applyBorder="1" applyAlignment="1"/>
    <xf numFmtId="4" fontId="4" fillId="6" borderId="11" xfId="0" applyNumberFormat="1" applyFont="1" applyFill="1" applyBorder="1"/>
    <xf numFmtId="41" fontId="4" fillId="6" borderId="11" xfId="0" applyNumberFormat="1" applyFont="1" applyFill="1" applyBorder="1"/>
    <xf numFmtId="41" fontId="3" fillId="6" borderId="11" xfId="1" applyNumberFormat="1" applyFont="1" applyFill="1" applyBorder="1"/>
    <xf numFmtId="9" fontId="4" fillId="6" borderId="12" xfId="3" applyFont="1" applyFill="1" applyBorder="1" applyAlignment="1"/>
    <xf numFmtId="0" fontId="5" fillId="0" borderId="0" xfId="0" applyFont="1" applyFill="1" applyAlignment="1">
      <alignment horizontal="right"/>
    </xf>
    <xf numFmtId="0" fontId="3" fillId="4" borderId="15" xfId="0" applyFont="1" applyFill="1" applyBorder="1" applyAlignment="1">
      <alignment horizontal="center"/>
    </xf>
    <xf numFmtId="0" fontId="5" fillId="0" borderId="0" xfId="0" applyFont="1" applyFill="1" applyAlignment="1">
      <alignment horizontal="left" indent="2"/>
    </xf>
    <xf numFmtId="0" fontId="0" fillId="0" borderId="0" xfId="0" applyAlignment="1">
      <alignment horizontal="left" indent="2"/>
    </xf>
    <xf numFmtId="49" fontId="12" fillId="7" borderId="16" xfId="3" applyNumberFormat="1" applyFont="1" applyFill="1" applyBorder="1"/>
    <xf numFmtId="49" fontId="0" fillId="7" borderId="18" xfId="0" applyNumberFormat="1" applyFill="1" applyBorder="1"/>
    <xf numFmtId="0" fontId="4" fillId="0" borderId="19" xfId="0" applyFont="1" applyBorder="1" applyAlignment="1">
      <alignment vertical="top" wrapText="1"/>
    </xf>
    <xf numFmtId="0" fontId="18" fillId="0" borderId="20" xfId="0" applyFont="1" applyBorder="1" applyAlignment="1">
      <alignment vertical="top" wrapText="1"/>
    </xf>
    <xf numFmtId="0" fontId="6" fillId="4" borderId="21" xfId="0" applyFont="1" applyFill="1" applyBorder="1" applyAlignment="1">
      <alignment horizontal="left" vertical="top"/>
    </xf>
    <xf numFmtId="0" fontId="3" fillId="4" borderId="15" xfId="0" applyFont="1" applyFill="1" applyBorder="1" applyAlignment="1">
      <alignment horizontal="center" vertical="top"/>
    </xf>
    <xf numFmtId="0" fontId="16" fillId="0" borderId="3" xfId="0" applyFont="1" applyFill="1" applyBorder="1" applyAlignment="1">
      <alignment horizontal="left" vertical="top"/>
    </xf>
    <xf numFmtId="0" fontId="16" fillId="0" borderId="3" xfId="0" applyFont="1" applyFill="1" applyBorder="1" applyAlignment="1">
      <alignment horizontal="centerContinuous" vertical="top" wrapText="1"/>
    </xf>
    <xf numFmtId="0" fontId="16" fillId="3" borderId="21" xfId="0" applyFont="1" applyFill="1" applyBorder="1" applyAlignment="1">
      <alignment horizontal="left" vertical="top"/>
    </xf>
    <xf numFmtId="0" fontId="4" fillId="4" borderId="15" xfId="0" applyFont="1" applyFill="1" applyBorder="1" applyAlignment="1">
      <alignment horizontal="left" vertical="top" wrapText="1"/>
    </xf>
    <xf numFmtId="0" fontId="4" fillId="0" borderId="19" xfId="0" applyFont="1" applyBorder="1" applyAlignment="1">
      <alignment vertical="top"/>
    </xf>
    <xf numFmtId="0" fontId="0" fillId="0" borderId="0" xfId="0" applyNumberFormat="1" applyFill="1" applyAlignment="1">
      <alignment horizontal="left" indent="2"/>
    </xf>
    <xf numFmtId="43" fontId="1" fillId="0" borderId="0" xfId="1" applyAlignment="1">
      <alignment vertical="center"/>
    </xf>
    <xf numFmtId="43" fontId="1" fillId="0" borderId="0" xfId="1" applyAlignment="1">
      <alignment horizontal="center" vertical="center" wrapText="1"/>
    </xf>
    <xf numFmtId="0" fontId="4" fillId="8" borderId="22" xfId="0" applyFont="1" applyFill="1" applyBorder="1" applyAlignment="1">
      <alignment vertical="center"/>
    </xf>
    <xf numFmtId="164" fontId="1" fillId="8" borderId="22" xfId="1" applyNumberFormat="1" applyFill="1" applyBorder="1" applyAlignment="1">
      <alignment vertical="center"/>
    </xf>
    <xf numFmtId="0" fontId="4" fillId="8" borderId="21" xfId="0" applyFont="1" applyFill="1" applyBorder="1" applyAlignment="1">
      <alignment vertical="center"/>
    </xf>
    <xf numFmtId="164" fontId="1" fillId="8" borderId="21" xfId="1" applyNumberFormat="1" applyFill="1" applyBorder="1" applyAlignment="1">
      <alignment vertical="center"/>
    </xf>
    <xf numFmtId="0" fontId="4" fillId="8" borderId="23" xfId="0" applyFont="1" applyFill="1" applyBorder="1" applyAlignment="1">
      <alignment vertical="center"/>
    </xf>
    <xf numFmtId="164" fontId="1" fillId="8" borderId="23" xfId="1" applyNumberFormat="1" applyFill="1" applyBorder="1" applyAlignment="1">
      <alignment vertical="center"/>
    </xf>
    <xf numFmtId="164" fontId="3" fillId="8" borderId="22" xfId="1" applyNumberFormat="1" applyFont="1" applyFill="1" applyBorder="1" applyAlignment="1">
      <alignment vertical="center"/>
    </xf>
    <xf numFmtId="164" fontId="3" fillId="8" borderId="24" xfId="1" applyNumberFormat="1" applyFont="1" applyFill="1" applyBorder="1" applyAlignment="1">
      <alignment vertical="center"/>
    </xf>
    <xf numFmtId="0" fontId="3" fillId="8" borderId="25" xfId="0" applyFont="1" applyFill="1" applyBorder="1" applyAlignment="1">
      <alignment vertical="center"/>
    </xf>
    <xf numFmtId="164" fontId="3" fillId="8" borderId="26" xfId="1" applyNumberFormat="1" applyFont="1" applyFill="1" applyBorder="1" applyAlignment="1">
      <alignment vertical="center"/>
    </xf>
    <xf numFmtId="0" fontId="4" fillId="8" borderId="27" xfId="0" applyFont="1" applyFill="1" applyBorder="1" applyAlignment="1">
      <alignment vertical="center"/>
    </xf>
    <xf numFmtId="164" fontId="1" fillId="8" borderId="27" xfId="1" applyNumberFormat="1" applyFill="1" applyBorder="1" applyAlignment="1">
      <alignment vertical="center"/>
    </xf>
    <xf numFmtId="0" fontId="0" fillId="8" borderId="0" xfId="0" applyFill="1" applyAlignment="1">
      <alignment wrapText="1"/>
    </xf>
    <xf numFmtId="0" fontId="0" fillId="0" borderId="0" xfId="0" applyAlignment="1">
      <alignment horizontal="center"/>
    </xf>
    <xf numFmtId="41" fontId="3" fillId="0" borderId="28" xfId="0" applyNumberFormat="1" applyFont="1" applyFill="1" applyBorder="1"/>
    <xf numFmtId="41" fontId="3" fillId="0" borderId="29" xfId="0" applyNumberFormat="1" applyFont="1" applyFill="1" applyBorder="1"/>
    <xf numFmtId="41" fontId="4" fillId="0" borderId="29" xfId="1" applyNumberFormat="1" applyFont="1" applyFill="1" applyBorder="1"/>
    <xf numFmtId="41" fontId="4" fillId="5" borderId="29" xfId="1" applyNumberFormat="1" applyFont="1" applyFill="1" applyBorder="1"/>
    <xf numFmtId="41" fontId="3" fillId="6" borderId="30" xfId="1" applyNumberFormat="1" applyFont="1" applyFill="1" applyBorder="1"/>
    <xf numFmtId="41" fontId="4" fillId="0" borderId="31" xfId="1" applyNumberFormat="1" applyFont="1" applyBorder="1"/>
    <xf numFmtId="41" fontId="4" fillId="0" borderId="30" xfId="0" applyNumberFormat="1" applyFont="1" applyFill="1" applyBorder="1" applyAlignment="1">
      <alignment horizontal="center"/>
    </xf>
    <xf numFmtId="41" fontId="3" fillId="4" borderId="32" xfId="1" applyNumberFormat="1" applyFont="1" applyFill="1" applyBorder="1"/>
    <xf numFmtId="41" fontId="4" fillId="0" borderId="28" xfId="0" applyNumberFormat="1" applyFont="1" applyBorder="1"/>
    <xf numFmtId="41" fontId="4" fillId="0" borderId="30" xfId="0" applyNumberFormat="1" applyFont="1" applyBorder="1"/>
    <xf numFmtId="41" fontId="4" fillId="0" borderId="30" xfId="1" applyNumberFormat="1" applyFont="1" applyBorder="1"/>
    <xf numFmtId="41" fontId="4" fillId="0" borderId="29" xfId="0" applyNumberFormat="1" applyFont="1" applyFill="1" applyBorder="1"/>
    <xf numFmtId="164" fontId="4" fillId="0" borderId="29" xfId="1" applyNumberFormat="1" applyFont="1" applyFill="1" applyBorder="1"/>
    <xf numFmtId="41" fontId="4" fillId="0" borderId="29" xfId="0" applyNumberFormat="1" applyFont="1" applyFill="1" applyBorder="1" applyAlignment="1">
      <alignment horizontal="center"/>
    </xf>
    <xf numFmtId="164" fontId="10" fillId="0" borderId="29" xfId="1" applyNumberFormat="1" applyFont="1" applyFill="1" applyBorder="1"/>
    <xf numFmtId="41" fontId="3" fillId="4" borderId="33" xfId="1" applyNumberFormat="1" applyFont="1" applyFill="1" applyBorder="1"/>
    <xf numFmtId="164" fontId="1" fillId="8" borderId="34" xfId="1" applyNumberFormat="1" applyFill="1" applyBorder="1" applyAlignment="1">
      <alignment vertical="center"/>
    </xf>
    <xf numFmtId="164" fontId="1" fillId="8" borderId="35" xfId="1" applyNumberFormat="1" applyFill="1" applyBorder="1" applyAlignment="1">
      <alignment vertical="center"/>
    </xf>
    <xf numFmtId="164" fontId="1" fillId="8" borderId="36" xfId="1" applyNumberFormat="1" applyFill="1" applyBorder="1" applyAlignment="1">
      <alignment vertical="center"/>
    </xf>
    <xf numFmtId="164" fontId="3" fillId="8" borderId="34" xfId="1" applyNumberFormat="1" applyFont="1" applyFill="1" applyBorder="1" applyAlignment="1">
      <alignment vertical="center"/>
    </xf>
    <xf numFmtId="164" fontId="1" fillId="8" borderId="32" xfId="1" applyNumberFormat="1" applyFill="1" applyBorder="1" applyAlignment="1">
      <alignment vertical="center"/>
    </xf>
    <xf numFmtId="164" fontId="3" fillId="8" borderId="37" xfId="1" applyNumberFormat="1" applyFont="1" applyFill="1" applyBorder="1" applyAlignment="1">
      <alignment vertical="center"/>
    </xf>
    <xf numFmtId="43" fontId="3" fillId="0" borderId="0" xfId="1" applyFont="1" applyAlignment="1">
      <alignment horizontal="center"/>
    </xf>
    <xf numFmtId="9" fontId="4" fillId="4" borderId="6" xfId="3" applyFont="1" applyFill="1" applyBorder="1" applyAlignment="1"/>
    <xf numFmtId="0" fontId="4" fillId="4" borderId="7" xfId="0" applyFont="1" applyFill="1" applyBorder="1"/>
    <xf numFmtId="0" fontId="4" fillId="4" borderId="38" xfId="0" applyFont="1" applyFill="1" applyBorder="1"/>
    <xf numFmtId="9" fontId="4" fillId="0" borderId="8" xfId="3" applyFont="1" applyBorder="1" applyAlignment="1"/>
    <xf numFmtId="9" fontId="4" fillId="0" borderId="9" xfId="3" applyFont="1" applyFill="1" applyBorder="1" applyAlignment="1"/>
    <xf numFmtId="9" fontId="4" fillId="0" borderId="9" xfId="3" applyFont="1" applyBorder="1" applyAlignment="1"/>
    <xf numFmtId="9" fontId="4" fillId="0" borderId="11" xfId="3" applyFont="1" applyBorder="1" applyAlignment="1"/>
    <xf numFmtId="9" fontId="4" fillId="4" borderId="4" xfId="3" applyFont="1" applyFill="1" applyBorder="1" applyAlignment="1"/>
    <xf numFmtId="0" fontId="4" fillId="0" borderId="13" xfId="0" applyFont="1" applyBorder="1" applyAlignment="1">
      <alignment horizontal="center" vertical="top" wrapText="1"/>
    </xf>
    <xf numFmtId="0" fontId="4" fillId="0" borderId="39" xfId="0" applyFont="1" applyBorder="1" applyAlignment="1">
      <alignment horizontal="center" vertical="top" wrapText="1"/>
    </xf>
    <xf numFmtId="0" fontId="4" fillId="0" borderId="10" xfId="0" applyFont="1" applyFill="1" applyBorder="1"/>
    <xf numFmtId="0" fontId="4" fillId="0" borderId="40" xfId="0" applyFont="1" applyFill="1" applyBorder="1"/>
    <xf numFmtId="0" fontId="4" fillId="0" borderId="10" xfId="0" applyFont="1" applyBorder="1" applyAlignment="1"/>
    <xf numFmtId="0" fontId="4" fillId="0" borderId="40" xfId="0" applyFont="1" applyFill="1" applyBorder="1" applyAlignment="1">
      <alignment horizontal="center" vertical="top" wrapText="1"/>
    </xf>
    <xf numFmtId="0" fontId="4" fillId="0" borderId="10" xfId="0" applyFont="1" applyFill="1" applyBorder="1" applyAlignment="1">
      <alignment horizontal="center" vertical="top" wrapText="1"/>
    </xf>
    <xf numFmtId="0" fontId="4" fillId="0" borderId="12" xfId="0" applyFont="1" applyBorder="1" applyAlignment="1">
      <alignment horizontal="center" vertical="top" wrapText="1"/>
    </xf>
    <xf numFmtId="0" fontId="4" fillId="0" borderId="41" xfId="0" applyFont="1" applyBorder="1" applyAlignment="1">
      <alignment horizontal="center" vertical="top" wrapText="1"/>
    </xf>
    <xf numFmtId="0" fontId="4" fillId="4" borderId="5" xfId="0" applyFont="1" applyFill="1" applyBorder="1"/>
    <xf numFmtId="0" fontId="4" fillId="4" borderId="42" xfId="0" applyFont="1" applyFill="1" applyBorder="1"/>
    <xf numFmtId="9" fontId="10" fillId="0" borderId="9" xfId="3" applyFont="1" applyFill="1" applyBorder="1"/>
    <xf numFmtId="9" fontId="4" fillId="0" borderId="9" xfId="3" applyFont="1" applyBorder="1"/>
    <xf numFmtId="9" fontId="4" fillId="0" borderId="11" xfId="3" applyFont="1" applyBorder="1"/>
    <xf numFmtId="0" fontId="4" fillId="0" borderId="10" xfId="0" applyFont="1" applyBorder="1" applyAlignment="1">
      <alignment horizontal="center" vertical="top" wrapText="1"/>
    </xf>
    <xf numFmtId="0" fontId="4" fillId="0" borderId="40" xfId="0" applyFont="1" applyBorder="1" applyAlignment="1">
      <alignment horizontal="center" vertical="top" wrapText="1"/>
    </xf>
    <xf numFmtId="0" fontId="6" fillId="0" borderId="10" xfId="0" applyFont="1" applyFill="1" applyBorder="1" applyAlignment="1"/>
    <xf numFmtId="0" fontId="6" fillId="0" borderId="40" xfId="0" applyFont="1" applyFill="1" applyBorder="1" applyAlignment="1"/>
    <xf numFmtId="0" fontId="4" fillId="0" borderId="10" xfId="0" applyFont="1" applyBorder="1" applyAlignment="1">
      <alignment wrapText="1"/>
    </xf>
    <xf numFmtId="0" fontId="4" fillId="0" borderId="40" xfId="0" applyFont="1" applyBorder="1" applyAlignment="1">
      <alignment wrapText="1"/>
    </xf>
    <xf numFmtId="0" fontId="4" fillId="0" borderId="12" xfId="0" applyFont="1" applyBorder="1" applyAlignment="1">
      <alignment wrapText="1"/>
    </xf>
    <xf numFmtId="0" fontId="4" fillId="0" borderId="41" xfId="0" applyFont="1" applyBorder="1" applyAlignment="1">
      <alignment wrapText="1"/>
    </xf>
    <xf numFmtId="9" fontId="4" fillId="0" borderId="9" xfId="3" applyFont="1" applyFill="1" applyBorder="1"/>
    <xf numFmtId="9" fontId="4" fillId="6" borderId="11" xfId="3" applyFont="1" applyFill="1" applyBorder="1" applyAlignment="1"/>
    <xf numFmtId="0" fontId="3" fillId="0" borderId="40" xfId="0" applyFont="1" applyFill="1" applyBorder="1" applyAlignment="1"/>
    <xf numFmtId="0" fontId="18" fillId="0" borderId="10" xfId="0" applyFont="1" applyBorder="1" applyAlignment="1"/>
    <xf numFmtId="0" fontId="18" fillId="0" borderId="10" xfId="0" applyFont="1" applyFill="1" applyBorder="1" applyAlignment="1"/>
    <xf numFmtId="0" fontId="4" fillId="0" borderId="40" xfId="0" applyFont="1" applyFill="1" applyBorder="1" applyAlignment="1">
      <alignment wrapText="1"/>
    </xf>
    <xf numFmtId="0" fontId="4" fillId="6" borderId="12" xfId="0" applyFont="1" applyFill="1" applyBorder="1"/>
    <xf numFmtId="0" fontId="4" fillId="6" borderId="41" xfId="0" applyFont="1" applyFill="1" applyBorder="1"/>
    <xf numFmtId="0" fontId="3" fillId="0" borderId="10" xfId="0" applyFont="1" applyFill="1" applyBorder="1" applyAlignment="1"/>
    <xf numFmtId="9" fontId="3" fillId="0" borderId="8" xfId="3" applyFont="1" applyFill="1" applyBorder="1" applyAlignment="1"/>
    <xf numFmtId="9" fontId="3" fillId="0" borderId="9" xfId="3" applyFont="1" applyFill="1" applyBorder="1" applyAlignment="1"/>
    <xf numFmtId="9" fontId="4" fillId="0" borderId="14" xfId="3" applyFont="1" applyBorder="1" applyAlignment="1"/>
    <xf numFmtId="0" fontId="3" fillId="0" borderId="13" xfId="0" applyFont="1" applyFill="1" applyBorder="1"/>
    <xf numFmtId="0" fontId="3" fillId="0" borderId="39" xfId="0" applyFont="1" applyFill="1" applyBorder="1"/>
    <xf numFmtId="0" fontId="3" fillId="0" borderId="10" xfId="0" applyFont="1" applyFill="1" applyBorder="1"/>
    <xf numFmtId="0" fontId="3" fillId="0" borderId="40" xfId="0" applyFont="1" applyFill="1" applyBorder="1"/>
    <xf numFmtId="0" fontId="4" fillId="0" borderId="10" xfId="0" applyFont="1" applyFill="1" applyBorder="1" applyAlignment="1"/>
    <xf numFmtId="0" fontId="4" fillId="0" borderId="43" xfId="0" applyFont="1" applyBorder="1" applyAlignment="1">
      <alignment horizontal="center" vertical="top" wrapText="1"/>
    </xf>
    <xf numFmtId="0" fontId="4" fillId="0" borderId="44" xfId="0" applyFont="1" applyBorder="1" applyAlignment="1">
      <alignment horizontal="center" vertical="top" wrapText="1"/>
    </xf>
    <xf numFmtId="0" fontId="8" fillId="0" borderId="10" xfId="0" applyFont="1" applyFill="1" applyBorder="1" applyAlignment="1">
      <alignment horizontal="center"/>
    </xf>
    <xf numFmtId="0" fontId="6" fillId="0" borderId="10" xfId="0" applyFont="1" applyFill="1" applyBorder="1" applyAlignment="1">
      <alignment horizontal="center"/>
    </xf>
    <xf numFmtId="0" fontId="0" fillId="0" borderId="45" xfId="0" applyBorder="1"/>
    <xf numFmtId="41" fontId="4" fillId="5" borderId="40" xfId="1" applyNumberFormat="1" applyFont="1" applyFill="1" applyBorder="1"/>
    <xf numFmtId="166" fontId="4" fillId="0" borderId="46" xfId="2" applyNumberFormat="1" applyFont="1" applyBorder="1" applyAlignment="1">
      <alignment wrapText="1"/>
    </xf>
    <xf numFmtId="0" fontId="26" fillId="0" borderId="0" xfId="2" applyFont="1" applyAlignment="1">
      <alignment wrapText="1"/>
    </xf>
    <xf numFmtId="0" fontId="26" fillId="0" borderId="0" xfId="2" applyFont="1" applyAlignment="1">
      <alignment horizontal="center" wrapText="1"/>
    </xf>
    <xf numFmtId="0" fontId="4" fillId="0" borderId="0" xfId="2" applyAlignment="1">
      <alignment wrapText="1"/>
    </xf>
    <xf numFmtId="0" fontId="4" fillId="0" borderId="0" xfId="2" applyFont="1" applyAlignment="1">
      <alignment wrapText="1"/>
    </xf>
    <xf numFmtId="166" fontId="4" fillId="0" borderId="0" xfId="2" applyNumberFormat="1" applyFont="1" applyAlignment="1">
      <alignment wrapText="1"/>
    </xf>
    <xf numFmtId="0" fontId="4" fillId="0" borderId="34" xfId="2" applyFont="1" applyBorder="1" applyAlignment="1">
      <alignment wrapText="1"/>
    </xf>
    <xf numFmtId="0" fontId="4" fillId="0" borderId="35" xfId="2" applyFont="1" applyBorder="1" applyAlignment="1">
      <alignment wrapText="1"/>
    </xf>
    <xf numFmtId="164" fontId="4" fillId="0" borderId="35" xfId="1" applyNumberFormat="1" applyFont="1" applyFill="1" applyBorder="1" applyAlignment="1">
      <alignment wrapText="1"/>
    </xf>
    <xf numFmtId="164" fontId="4" fillId="0" borderId="47" xfId="1" applyNumberFormat="1" applyFont="1" applyFill="1" applyBorder="1" applyAlignment="1">
      <alignment wrapText="1"/>
    </xf>
    <xf numFmtId="0" fontId="4" fillId="9" borderId="35" xfId="2" applyFont="1" applyFill="1" applyBorder="1" applyAlignment="1">
      <alignment wrapText="1"/>
    </xf>
    <xf numFmtId="164" fontId="4" fillId="9" borderId="35" xfId="1" applyNumberFormat="1" applyFont="1" applyFill="1" applyBorder="1" applyAlignment="1">
      <alignment wrapText="1"/>
    </xf>
    <xf numFmtId="164" fontId="4" fillId="9" borderId="47" xfId="1" applyNumberFormat="1" applyFont="1" applyFill="1" applyBorder="1" applyAlignment="1">
      <alignment wrapText="1"/>
    </xf>
    <xf numFmtId="0" fontId="4" fillId="0" borderId="47" xfId="2" applyFont="1" applyFill="1" applyBorder="1" applyAlignment="1">
      <alignment wrapText="1"/>
    </xf>
    <xf numFmtId="0" fontId="4" fillId="0" borderId="35" xfId="2" applyFont="1" applyFill="1" applyBorder="1" applyAlignment="1">
      <alignment wrapText="1"/>
    </xf>
    <xf numFmtId="166" fontId="4" fillId="0" borderId="0" xfId="2" applyNumberFormat="1" applyFont="1" applyFill="1" applyAlignment="1">
      <alignment wrapText="1"/>
    </xf>
    <xf numFmtId="0" fontId="4" fillId="0" borderId="0" xfId="2" applyFont="1" applyFill="1" applyAlignment="1">
      <alignment wrapText="1"/>
    </xf>
    <xf numFmtId="0" fontId="4" fillId="9" borderId="36" xfId="2" applyFont="1" applyFill="1" applyBorder="1" applyAlignment="1">
      <alignment wrapText="1"/>
    </xf>
    <xf numFmtId="0" fontId="4" fillId="9" borderId="47" xfId="2" applyFont="1" applyFill="1" applyBorder="1" applyAlignment="1">
      <alignment wrapText="1"/>
    </xf>
    <xf numFmtId="164" fontId="3" fillId="10" borderId="33" xfId="1" applyNumberFormat="1" applyFont="1" applyFill="1" applyBorder="1" applyAlignment="1">
      <alignment wrapText="1"/>
    </xf>
    <xf numFmtId="166" fontId="3" fillId="0" borderId="0" xfId="2" applyNumberFormat="1" applyFont="1" applyAlignment="1">
      <alignment wrapText="1"/>
    </xf>
    <xf numFmtId="0" fontId="3" fillId="0" borderId="0" xfId="2" applyFont="1" applyAlignment="1">
      <alignment wrapText="1"/>
    </xf>
    <xf numFmtId="0" fontId="4" fillId="0" borderId="36" xfId="2" applyFont="1" applyBorder="1" applyAlignment="1">
      <alignment wrapText="1"/>
    </xf>
    <xf numFmtId="0" fontId="26" fillId="0" borderId="9" xfId="0" applyFont="1" applyBorder="1" applyAlignment="1"/>
    <xf numFmtId="0" fontId="1" fillId="11" borderId="0" xfId="0" applyFont="1" applyFill="1"/>
    <xf numFmtId="0" fontId="1" fillId="11" borderId="45" xfId="0" applyFont="1" applyFill="1" applyBorder="1"/>
    <xf numFmtId="4" fontId="16" fillId="11" borderId="1" xfId="0" applyNumberFormat="1" applyFont="1" applyFill="1" applyBorder="1" applyAlignment="1">
      <alignment horizontal="centerContinuous" wrapText="1"/>
    </xf>
    <xf numFmtId="4" fontId="15" fillId="11" borderId="1" xfId="0" applyNumberFormat="1" applyFont="1" applyFill="1" applyBorder="1" applyAlignment="1">
      <alignment horizontal="centerContinuous"/>
    </xf>
    <xf numFmtId="4" fontId="16" fillId="11" borderId="48" xfId="0" applyNumberFormat="1" applyFont="1" applyFill="1" applyBorder="1" applyAlignment="1">
      <alignment horizontal="centerContinuous" wrapText="1"/>
    </xf>
    <xf numFmtId="4" fontId="15" fillId="11" borderId="48" xfId="0" applyNumberFormat="1" applyFont="1" applyFill="1" applyBorder="1" applyAlignment="1">
      <alignment horizontal="centerContinuous"/>
    </xf>
    <xf numFmtId="4" fontId="16" fillId="11" borderId="49" xfId="0" applyNumberFormat="1" applyFont="1" applyFill="1" applyBorder="1" applyAlignment="1">
      <alignment horizontal="centerContinuous"/>
    </xf>
    <xf numFmtId="4" fontId="15" fillId="11" borderId="50" xfId="0" applyNumberFormat="1" applyFont="1" applyFill="1" applyBorder="1" applyAlignment="1">
      <alignment horizontal="centerContinuous"/>
    </xf>
    <xf numFmtId="0" fontId="15" fillId="11" borderId="51" xfId="0" applyFont="1" applyFill="1" applyBorder="1"/>
    <xf numFmtId="0" fontId="15" fillId="11" borderId="51" xfId="0" applyFont="1" applyFill="1" applyBorder="1" applyAlignment="1">
      <alignment wrapText="1"/>
    </xf>
    <xf numFmtId="0" fontId="15" fillId="11" borderId="52" xfId="0" applyFont="1" applyFill="1" applyBorder="1" applyAlignment="1">
      <alignment wrapText="1"/>
    </xf>
    <xf numFmtId="0" fontId="15" fillId="11" borderId="53" xfId="0" applyFont="1" applyFill="1" applyBorder="1" applyAlignment="1">
      <alignment horizontal="center" wrapText="1"/>
    </xf>
    <xf numFmtId="164" fontId="15" fillId="11" borderId="54" xfId="1" applyNumberFormat="1" applyFont="1" applyFill="1" applyBorder="1" applyAlignment="1">
      <alignment horizontal="center" wrapText="1"/>
    </xf>
    <xf numFmtId="41" fontId="15" fillId="11" borderId="54" xfId="0" applyNumberFormat="1" applyFont="1" applyFill="1" applyBorder="1" applyAlignment="1">
      <alignment horizontal="center" wrapText="1"/>
    </xf>
    <xf numFmtId="0" fontId="15" fillId="11" borderId="51" xfId="0" applyFont="1" applyFill="1" applyBorder="1" applyAlignment="1">
      <alignment horizontal="centerContinuous"/>
    </xf>
    <xf numFmtId="0" fontId="15" fillId="11" borderId="2" xfId="0" applyFont="1" applyFill="1" applyBorder="1" applyAlignment="1">
      <alignment horizontal="centerContinuous"/>
    </xf>
    <xf numFmtId="41" fontId="15" fillId="11" borderId="51" xfId="0" applyNumberFormat="1" applyFont="1" applyFill="1" applyBorder="1" applyAlignment="1">
      <alignment horizontal="centerContinuous"/>
    </xf>
    <xf numFmtId="0" fontId="15" fillId="11" borderId="55" xfId="0" applyFont="1" applyFill="1" applyBorder="1" applyAlignment="1">
      <alignment horizontal="centerContinuous"/>
    </xf>
    <xf numFmtId="41" fontId="15" fillId="11" borderId="2" xfId="0" applyNumberFormat="1" applyFont="1" applyFill="1" applyBorder="1" applyAlignment="1">
      <alignment horizontal="centerContinuous"/>
    </xf>
    <xf numFmtId="41" fontId="15" fillId="11" borderId="56" xfId="0" applyNumberFormat="1" applyFont="1" applyFill="1" applyBorder="1" applyAlignment="1">
      <alignment horizontal="centerContinuous"/>
    </xf>
    <xf numFmtId="41" fontId="4" fillId="0" borderId="0" xfId="0" applyNumberFormat="1" applyFont="1" applyFill="1" applyBorder="1" applyAlignment="1">
      <alignment horizontal="center"/>
    </xf>
    <xf numFmtId="0" fontId="16" fillId="12" borderId="33" xfId="0" applyFont="1" applyFill="1" applyBorder="1" applyAlignment="1">
      <alignment horizontal="center"/>
    </xf>
    <xf numFmtId="0" fontId="16" fillId="12" borderId="57" xfId="0" applyFont="1" applyFill="1" applyBorder="1" applyAlignment="1"/>
    <xf numFmtId="41" fontId="16" fillId="12" borderId="33" xfId="0" applyNumberFormat="1" applyFont="1" applyFill="1" applyBorder="1" applyAlignment="1">
      <alignment horizontal="center" wrapText="1"/>
    </xf>
    <xf numFmtId="41" fontId="3" fillId="4" borderId="38" xfId="1" applyNumberFormat="1" applyFont="1" applyFill="1" applyBorder="1"/>
    <xf numFmtId="41" fontId="4" fillId="0" borderId="39" xfId="0" applyNumberFormat="1" applyFont="1" applyBorder="1"/>
    <xf numFmtId="41" fontId="4" fillId="0" borderId="41" xfId="0" applyNumberFormat="1" applyFont="1" applyBorder="1"/>
    <xf numFmtId="41" fontId="3" fillId="4" borderId="42" xfId="1" applyNumberFormat="1" applyFont="1" applyFill="1" applyBorder="1"/>
    <xf numFmtId="0" fontId="16" fillId="11" borderId="62" xfId="0" applyFont="1" applyFill="1" applyBorder="1" applyAlignment="1">
      <alignment horizontal="center" wrapText="1"/>
    </xf>
    <xf numFmtId="0" fontId="16" fillId="11" borderId="63" xfId="0" applyFont="1" applyFill="1" applyBorder="1" applyAlignment="1">
      <alignment horizontal="center" wrapText="1"/>
    </xf>
    <xf numFmtId="0" fontId="3" fillId="12" borderId="33" xfId="2" applyFont="1" applyFill="1" applyBorder="1" applyAlignment="1">
      <alignment wrapText="1"/>
    </xf>
    <xf numFmtId="41" fontId="16" fillId="12" borderId="62" xfId="0" applyNumberFormat="1" applyFont="1" applyFill="1" applyBorder="1" applyAlignment="1">
      <alignment horizontal="center" wrapText="1"/>
    </xf>
    <xf numFmtId="0" fontId="4" fillId="8" borderId="34" xfId="0" applyFont="1" applyFill="1" applyBorder="1" applyAlignment="1">
      <alignment vertical="center"/>
    </xf>
    <xf numFmtId="0" fontId="4" fillId="8" borderId="35" xfId="0" applyFont="1" applyFill="1" applyBorder="1" applyAlignment="1">
      <alignment vertical="center"/>
    </xf>
    <xf numFmtId="0" fontId="4" fillId="8" borderId="36" xfId="0" applyFont="1" applyFill="1" applyBorder="1" applyAlignment="1">
      <alignment vertical="center"/>
    </xf>
    <xf numFmtId="0" fontId="4" fillId="8" borderId="32" xfId="0" applyFont="1" applyFill="1" applyBorder="1" applyAlignment="1">
      <alignment vertical="center"/>
    </xf>
    <xf numFmtId="0" fontId="3" fillId="8" borderId="37" xfId="0" applyFont="1" applyFill="1" applyBorder="1" applyAlignment="1">
      <alignment vertical="center"/>
    </xf>
    <xf numFmtId="0" fontId="27" fillId="0" borderId="20" xfId="0" applyFont="1" applyBorder="1" applyAlignment="1">
      <alignment vertical="top" wrapText="1"/>
    </xf>
    <xf numFmtId="0" fontId="16" fillId="0" borderId="1" xfId="0" applyFont="1" applyFill="1" applyBorder="1" applyAlignment="1">
      <alignment horizontal="left" vertical="top"/>
    </xf>
    <xf numFmtId="0" fontId="16" fillId="0" borderId="1" xfId="0" applyFont="1" applyFill="1" applyBorder="1" applyAlignment="1">
      <alignment horizontal="centerContinuous" vertical="top" wrapText="1"/>
    </xf>
    <xf numFmtId="0" fontId="18" fillId="0" borderId="64" xfId="0" applyFont="1" applyBorder="1" applyAlignment="1">
      <alignment vertical="top" wrapText="1"/>
    </xf>
    <xf numFmtId="0" fontId="18" fillId="0" borderId="65" xfId="0" applyFont="1" applyBorder="1" applyAlignment="1">
      <alignment vertical="top" wrapText="1"/>
    </xf>
    <xf numFmtId="0" fontId="18" fillId="0" borderId="66" xfId="0" applyFont="1" applyBorder="1" applyAlignment="1">
      <alignment vertical="top" wrapText="1"/>
    </xf>
    <xf numFmtId="0" fontId="3" fillId="13" borderId="64" xfId="0" applyFont="1" applyFill="1" applyBorder="1" applyAlignment="1">
      <alignment horizontal="center"/>
    </xf>
    <xf numFmtId="0" fontId="6" fillId="13" borderId="19" xfId="0" applyFont="1" applyFill="1" applyBorder="1" applyAlignment="1">
      <alignment horizontal="left"/>
    </xf>
    <xf numFmtId="0" fontId="3" fillId="13" borderId="20" xfId="0" applyFont="1" applyFill="1" applyBorder="1" applyAlignment="1">
      <alignment horizontal="center"/>
    </xf>
    <xf numFmtId="0" fontId="6" fillId="13" borderId="19" xfId="0" applyFont="1" applyFill="1" applyBorder="1" applyAlignment="1">
      <alignment horizontal="left" vertical="top"/>
    </xf>
    <xf numFmtId="0" fontId="28" fillId="14" borderId="21" xfId="0" applyFont="1" applyFill="1" applyBorder="1" applyAlignment="1">
      <alignment horizontal="left" vertical="top"/>
    </xf>
    <xf numFmtId="9" fontId="4" fillId="0" borderId="9" xfId="1" applyNumberFormat="1" applyFont="1" applyBorder="1"/>
    <xf numFmtId="41" fontId="3" fillId="0" borderId="39" xfId="0" applyNumberFormat="1" applyFont="1" applyFill="1" applyBorder="1"/>
    <xf numFmtId="41" fontId="3" fillId="0" borderId="40" xfId="0" applyNumberFormat="1" applyFont="1" applyFill="1" applyBorder="1"/>
    <xf numFmtId="41" fontId="4" fillId="0" borderId="40" xfId="1" applyNumberFormat="1" applyFont="1" applyFill="1" applyBorder="1"/>
    <xf numFmtId="41" fontId="3" fillId="6" borderId="41" xfId="1" applyNumberFormat="1" applyFont="1" applyFill="1" applyBorder="1"/>
    <xf numFmtId="9" fontId="3" fillId="0" borderId="8" xfId="3" applyFont="1" applyFill="1" applyBorder="1"/>
    <xf numFmtId="9" fontId="3" fillId="0" borderId="9" xfId="3" applyFont="1" applyFill="1" applyBorder="1"/>
    <xf numFmtId="41" fontId="4" fillId="0" borderId="8" xfId="1" applyNumberFormat="1" applyFont="1" applyBorder="1"/>
    <xf numFmtId="41" fontId="4" fillId="0" borderId="39" xfId="1" applyNumberFormat="1" applyFont="1" applyBorder="1"/>
    <xf numFmtId="41" fontId="4" fillId="0" borderId="41" xfId="0" applyNumberFormat="1" applyFont="1" applyFill="1" applyBorder="1" applyAlignment="1">
      <alignment horizontal="center"/>
    </xf>
    <xf numFmtId="0" fontId="4" fillId="0" borderId="9" xfId="0" applyFont="1" applyFill="1" applyBorder="1" applyAlignment="1">
      <alignment horizontal="center" vertical="top" wrapText="1"/>
    </xf>
    <xf numFmtId="9" fontId="4" fillId="0" borderId="74" xfId="3" applyFont="1" applyBorder="1" applyAlignment="1"/>
    <xf numFmtId="0" fontId="4" fillId="0" borderId="74" xfId="0" applyFont="1" applyBorder="1"/>
    <xf numFmtId="9" fontId="4" fillId="0" borderId="0" xfId="3" applyFont="1" applyBorder="1" applyAlignment="1"/>
    <xf numFmtId="0" fontId="4" fillId="0" borderId="0" xfId="0" applyFont="1" applyBorder="1"/>
    <xf numFmtId="9" fontId="4" fillId="0" borderId="0" xfId="3" applyFont="1" applyFill="1" applyBorder="1"/>
    <xf numFmtId="0" fontId="4" fillId="0" borderId="11" xfId="0" applyFont="1" applyBorder="1" applyAlignment="1">
      <alignment horizontal="center" vertical="top" wrapText="1"/>
    </xf>
    <xf numFmtId="41" fontId="4" fillId="5" borderId="77" xfId="1" applyNumberFormat="1" applyFont="1" applyFill="1" applyBorder="1"/>
    <xf numFmtId="9" fontId="4" fillId="4" borderId="60" xfId="3" applyFont="1" applyFill="1" applyBorder="1" applyAlignment="1"/>
    <xf numFmtId="4" fontId="4" fillId="4" borderId="60" xfId="0" applyNumberFormat="1" applyFont="1" applyFill="1" applyBorder="1"/>
    <xf numFmtId="41" fontId="4" fillId="4" borderId="60" xfId="0" applyNumberFormat="1" applyFont="1" applyFill="1" applyBorder="1"/>
    <xf numFmtId="41" fontId="4" fillId="0" borderId="0" xfId="1" applyNumberFormat="1" applyFont="1" applyBorder="1"/>
    <xf numFmtId="41" fontId="4" fillId="0" borderId="0" xfId="1" applyNumberFormat="1" applyFont="1" applyFill="1" applyBorder="1"/>
    <xf numFmtId="41" fontId="4" fillId="5" borderId="14" xfId="1" applyNumberFormat="1" applyFont="1" applyFill="1" applyBorder="1"/>
    <xf numFmtId="1" fontId="4" fillId="0" borderId="0" xfId="3" applyNumberFormat="1" applyFont="1" applyFill="1" applyBorder="1"/>
    <xf numFmtId="41" fontId="3" fillId="4" borderId="60" xfId="1" applyNumberFormat="1" applyFont="1" applyFill="1" applyBorder="1"/>
    <xf numFmtId="9" fontId="4" fillId="4" borderId="78" xfId="3" applyFont="1" applyFill="1" applyBorder="1" applyAlignment="1"/>
    <xf numFmtId="41" fontId="3" fillId="4" borderId="79" xfId="1" applyNumberFormat="1" applyFont="1" applyFill="1" applyBorder="1"/>
    <xf numFmtId="41" fontId="3" fillId="4" borderId="37" xfId="1" applyNumberFormat="1" applyFont="1" applyFill="1" applyBorder="1"/>
    <xf numFmtId="9" fontId="4" fillId="0" borderId="1" xfId="3" applyFont="1" applyBorder="1" applyAlignment="1"/>
    <xf numFmtId="0" fontId="4" fillId="0" borderId="1" xfId="0" applyFont="1" applyBorder="1"/>
    <xf numFmtId="41" fontId="4" fillId="0" borderId="1" xfId="0" applyNumberFormat="1" applyFont="1" applyBorder="1"/>
    <xf numFmtId="0" fontId="4" fillId="0" borderId="64" xfId="2" applyFont="1" applyBorder="1" applyAlignment="1">
      <alignment wrapText="1"/>
    </xf>
    <xf numFmtId="164" fontId="4" fillId="0" borderId="64" xfId="1" applyNumberFormat="1" applyFont="1" applyBorder="1" applyAlignment="1">
      <alignment wrapText="1"/>
    </xf>
    <xf numFmtId="0" fontId="25" fillId="0" borderId="33" xfId="0" applyFont="1" applyBorder="1" applyAlignment="1">
      <alignment wrapText="1"/>
    </xf>
    <xf numFmtId="0" fontId="4" fillId="0" borderId="65" xfId="2" applyFont="1" applyBorder="1" applyAlignment="1">
      <alignment wrapText="1"/>
    </xf>
    <xf numFmtId="164" fontId="4" fillId="0" borderId="65" xfId="1" applyNumberFormat="1" applyFont="1" applyBorder="1" applyAlignment="1">
      <alignment wrapText="1"/>
    </xf>
    <xf numFmtId="0" fontId="4" fillId="0" borderId="80" xfId="2" applyFont="1" applyBorder="1" applyAlignment="1">
      <alignment wrapText="1"/>
    </xf>
    <xf numFmtId="0" fontId="25" fillId="0" borderId="70" xfId="0" applyFont="1" applyBorder="1" applyAlignment="1">
      <alignment wrapText="1"/>
    </xf>
    <xf numFmtId="164" fontId="4" fillId="0" borderId="36" xfId="1" applyNumberFormat="1" applyFont="1" applyFill="1" applyBorder="1" applyAlignment="1">
      <alignment wrapText="1"/>
    </xf>
    <xf numFmtId="164" fontId="4" fillId="0" borderId="81" xfId="1" applyNumberFormat="1" applyFont="1" applyFill="1" applyBorder="1" applyAlignment="1">
      <alignment wrapText="1"/>
    </xf>
    <xf numFmtId="0" fontId="4" fillId="0" borderId="9" xfId="0" applyFont="1" applyBorder="1" applyAlignment="1">
      <alignment horizontal="center" vertical="top" wrapText="1"/>
    </xf>
    <xf numFmtId="9" fontId="4" fillId="0" borderId="77" xfId="3" applyFont="1" applyBorder="1" applyAlignment="1"/>
    <xf numFmtId="0" fontId="4" fillId="0" borderId="77" xfId="0" applyFont="1" applyBorder="1"/>
    <xf numFmtId="41" fontId="4" fillId="0" borderId="77" xfId="1" applyNumberFormat="1" applyFont="1" applyBorder="1"/>
    <xf numFmtId="41" fontId="4" fillId="0" borderId="0" xfId="0" applyNumberFormat="1" applyFont="1" applyBorder="1"/>
    <xf numFmtId="41" fontId="4" fillId="0" borderId="82" xfId="0" applyNumberFormat="1" applyFont="1" applyBorder="1"/>
    <xf numFmtId="41" fontId="4" fillId="0" borderId="83" xfId="1" applyNumberFormat="1" applyFont="1" applyFill="1" applyBorder="1"/>
    <xf numFmtId="41" fontId="4" fillId="5" borderId="83" xfId="1" applyNumberFormat="1" applyFont="1" applyFill="1" applyBorder="1"/>
    <xf numFmtId="41" fontId="4" fillId="0" borderId="84" xfId="0" applyNumberFormat="1" applyFont="1" applyBorder="1"/>
    <xf numFmtId="9" fontId="4" fillId="0" borderId="71" xfId="3" applyFont="1" applyBorder="1" applyAlignment="1"/>
    <xf numFmtId="9" fontId="16" fillId="3" borderId="2" xfId="3" applyFont="1" applyFill="1" applyBorder="1" applyAlignment="1">
      <alignment wrapText="1"/>
    </xf>
    <xf numFmtId="4" fontId="16" fillId="3" borderId="2" xfId="0" applyNumberFormat="1" applyFont="1" applyFill="1" applyBorder="1" applyAlignment="1">
      <alignment wrapText="1"/>
    </xf>
    <xf numFmtId="41" fontId="16" fillId="3" borderId="2" xfId="0" applyNumberFormat="1" applyFont="1" applyFill="1" applyBorder="1"/>
    <xf numFmtId="41" fontId="4" fillId="0" borderId="1" xfId="3" applyNumberFormat="1" applyFont="1" applyFill="1" applyBorder="1" applyAlignment="1"/>
    <xf numFmtId="41" fontId="4" fillId="0" borderId="1" xfId="0" applyNumberFormat="1" applyFont="1" applyFill="1" applyBorder="1" applyAlignment="1">
      <alignment horizontal="center"/>
    </xf>
    <xf numFmtId="41" fontId="4" fillId="0" borderId="2" xfId="0" applyNumberFormat="1" applyFont="1" applyFill="1" applyBorder="1" applyAlignment="1">
      <alignment horizontal="center"/>
    </xf>
    <xf numFmtId="0" fontId="0" fillId="0" borderId="0" xfId="0" quotePrefix="1" applyNumberFormat="1"/>
    <xf numFmtId="0" fontId="3" fillId="0" borderId="1" xfId="0" applyNumberFormat="1" applyFont="1" applyFill="1" applyBorder="1" applyAlignment="1"/>
    <xf numFmtId="0" fontId="4" fillId="0" borderId="1" xfId="0" applyNumberFormat="1" applyFont="1" applyFill="1" applyBorder="1"/>
    <xf numFmtId="0" fontId="4" fillId="0" borderId="1" xfId="3" applyNumberFormat="1" applyFont="1" applyFill="1" applyBorder="1" applyAlignment="1"/>
    <xf numFmtId="0" fontId="4" fillId="0" borderId="1" xfId="0" applyNumberFormat="1" applyFont="1" applyFill="1" applyBorder="1" applyAlignment="1">
      <alignment horizontal="center"/>
    </xf>
    <xf numFmtId="0" fontId="1" fillId="0" borderId="0" xfId="0" applyNumberFormat="1" applyFont="1" applyFill="1" applyBorder="1"/>
    <xf numFmtId="9" fontId="4" fillId="5" borderId="9" xfId="3" applyFont="1" applyFill="1" applyBorder="1"/>
    <xf numFmtId="41" fontId="1" fillId="0" borderId="0" xfId="0" applyNumberFormat="1" applyFont="1" applyFill="1"/>
    <xf numFmtId="0" fontId="4" fillId="0" borderId="8" xfId="0" applyFont="1" applyBorder="1" applyAlignment="1">
      <alignment horizontal="center" vertical="top" wrapText="1"/>
    </xf>
    <xf numFmtId="41" fontId="4" fillId="0" borderId="1" xfId="1" applyNumberFormat="1" applyFont="1" applyBorder="1"/>
    <xf numFmtId="0" fontId="4" fillId="0" borderId="10" xfId="0" applyFont="1" applyFill="1" applyBorder="1" applyAlignment="1">
      <alignment wrapText="1"/>
    </xf>
    <xf numFmtId="41" fontId="16" fillId="3" borderId="85" xfId="0" applyNumberFormat="1" applyFont="1" applyFill="1" applyBorder="1" applyAlignment="1">
      <alignment wrapText="1"/>
    </xf>
    <xf numFmtId="41" fontId="4" fillId="0" borderId="86" xfId="0" applyNumberFormat="1" applyFont="1" applyFill="1" applyBorder="1" applyAlignment="1">
      <alignment horizontal="center"/>
    </xf>
    <xf numFmtId="0" fontId="4" fillId="0" borderId="40" xfId="0" applyFont="1" applyFill="1" applyBorder="1" applyAlignment="1"/>
    <xf numFmtId="0" fontId="4" fillId="0" borderId="8" xfId="0" applyFont="1" applyFill="1" applyBorder="1" applyAlignment="1"/>
    <xf numFmtId="3" fontId="4" fillId="0" borderId="0" xfId="0" applyNumberFormat="1" applyFont="1" applyFill="1" applyBorder="1"/>
    <xf numFmtId="9" fontId="4" fillId="5" borderId="77" xfId="3" applyFont="1" applyFill="1" applyBorder="1"/>
    <xf numFmtId="0" fontId="4" fillId="0" borderId="9" xfId="3" applyNumberFormat="1" applyFont="1" applyBorder="1"/>
    <xf numFmtId="9" fontId="16" fillId="3" borderId="87" xfId="3" applyFont="1" applyFill="1" applyBorder="1" applyAlignment="1">
      <alignment wrapText="1"/>
    </xf>
    <xf numFmtId="41" fontId="4" fillId="0" borderId="77" xfId="0" applyNumberFormat="1" applyFont="1" applyBorder="1"/>
    <xf numFmtId="4" fontId="4" fillId="6" borderId="1" xfId="0" applyNumberFormat="1" applyFont="1" applyFill="1" applyBorder="1"/>
    <xf numFmtId="41" fontId="4" fillId="6" borderId="1" xfId="0" applyNumberFormat="1" applyFont="1" applyFill="1" applyBorder="1"/>
    <xf numFmtId="0" fontId="4" fillId="0" borderId="14" xfId="0" applyFont="1" applyFill="1" applyBorder="1"/>
    <xf numFmtId="41" fontId="4" fillId="0" borderId="14" xfId="1" applyNumberFormat="1" applyFont="1" applyFill="1" applyBorder="1"/>
    <xf numFmtId="9" fontId="4" fillId="0" borderId="88" xfId="3" applyFont="1" applyBorder="1" applyAlignment="1"/>
    <xf numFmtId="9" fontId="4" fillId="0" borderId="43" xfId="3" applyFont="1" applyBorder="1" applyAlignment="1"/>
    <xf numFmtId="0" fontId="4" fillId="0" borderId="24" xfId="2" applyFont="1" applyBorder="1" applyAlignment="1">
      <alignment wrapText="1"/>
    </xf>
    <xf numFmtId="0" fontId="4" fillId="0" borderId="68" xfId="2" applyFont="1" applyBorder="1" applyAlignment="1">
      <alignment wrapText="1"/>
    </xf>
    <xf numFmtId="164" fontId="4" fillId="0" borderId="68" xfId="1" applyNumberFormat="1" applyFont="1" applyBorder="1" applyAlignment="1">
      <alignment wrapText="1"/>
    </xf>
    <xf numFmtId="0" fontId="4" fillId="0" borderId="26" xfId="2" applyFont="1" applyBorder="1" applyAlignment="1">
      <alignment wrapText="1"/>
    </xf>
    <xf numFmtId="0" fontId="4" fillId="0" borderId="74" xfId="0" applyFont="1" applyFill="1" applyBorder="1"/>
    <xf numFmtId="0" fontId="4" fillId="0" borderId="19" xfId="0" applyFont="1" applyFill="1" applyBorder="1" applyAlignment="1">
      <alignment vertical="top" wrapText="1"/>
    </xf>
    <xf numFmtId="0" fontId="18" fillId="0" borderId="20" xfId="0" applyFont="1" applyFill="1" applyBorder="1" applyAlignment="1">
      <alignment vertical="top" wrapText="1"/>
    </xf>
    <xf numFmtId="0" fontId="27" fillId="0" borderId="20" xfId="0" applyFont="1" applyFill="1" applyBorder="1" applyAlignment="1">
      <alignment vertical="top" wrapText="1"/>
    </xf>
    <xf numFmtId="0" fontId="26" fillId="0" borderId="19" xfId="0" applyFont="1" applyBorder="1" applyAlignment="1">
      <alignment vertical="top" wrapText="1"/>
    </xf>
    <xf numFmtId="0" fontId="26" fillId="0" borderId="19" xfId="0" applyFont="1" applyFill="1" applyBorder="1" applyAlignment="1">
      <alignment vertical="top" wrapText="1"/>
    </xf>
    <xf numFmtId="0" fontId="6" fillId="4" borderId="89" xfId="0" applyFont="1" applyFill="1" applyBorder="1" applyAlignment="1">
      <alignment horizontal="left" vertical="top"/>
    </xf>
    <xf numFmtId="0" fontId="3" fillId="4" borderId="50" xfId="0" applyFont="1" applyFill="1" applyBorder="1" applyAlignment="1">
      <alignment horizontal="center" vertical="top"/>
    </xf>
    <xf numFmtId="0" fontId="16" fillId="0" borderId="2" xfId="0" applyFont="1" applyFill="1" applyBorder="1" applyAlignment="1">
      <alignment horizontal="left" vertical="top"/>
    </xf>
    <xf numFmtId="0" fontId="16" fillId="0" borderId="2" xfId="0" applyFont="1" applyFill="1" applyBorder="1" applyAlignment="1">
      <alignment horizontal="centerContinuous" vertical="top" wrapText="1"/>
    </xf>
    <xf numFmtId="0" fontId="16" fillId="3" borderId="22" xfId="0" applyFont="1" applyFill="1" applyBorder="1" applyAlignment="1">
      <alignment horizontal="left" vertical="top"/>
    </xf>
    <xf numFmtId="0" fontId="3" fillId="4" borderId="90" xfId="0" applyFont="1" applyFill="1" applyBorder="1" applyAlignment="1">
      <alignment horizontal="center"/>
    </xf>
    <xf numFmtId="0" fontId="26" fillId="0" borderId="19" xfId="0" applyFont="1" applyBorder="1" applyAlignment="1">
      <alignment vertical="top"/>
    </xf>
    <xf numFmtId="0" fontId="27" fillId="0" borderId="19" xfId="0" applyFont="1" applyBorder="1" applyAlignment="1">
      <alignment vertical="top" wrapText="1"/>
    </xf>
    <xf numFmtId="0" fontId="27" fillId="0" borderId="91" xfId="0" applyFont="1" applyBorder="1" applyAlignment="1">
      <alignment vertical="top" wrapText="1"/>
    </xf>
    <xf numFmtId="0" fontId="22" fillId="8" borderId="67" xfId="0" applyFont="1" applyFill="1" applyBorder="1" applyAlignment="1">
      <alignment horizontal="center" wrapText="1"/>
    </xf>
    <xf numFmtId="0" fontId="2" fillId="8" borderId="81" xfId="0" applyFont="1" applyFill="1" applyBorder="1" applyAlignment="1">
      <alignment wrapText="1"/>
    </xf>
    <xf numFmtId="0" fontId="2" fillId="8" borderId="81" xfId="0" applyFont="1" applyFill="1" applyBorder="1" applyAlignment="1">
      <alignment horizontal="left" wrapText="1"/>
    </xf>
    <xf numFmtId="0" fontId="14" fillId="8" borderId="81" xfId="0" applyFont="1" applyFill="1" applyBorder="1" applyAlignment="1">
      <alignment horizontal="left" wrapText="1"/>
    </xf>
    <xf numFmtId="0" fontId="20" fillId="8" borderId="81" xfId="0" applyFont="1" applyFill="1" applyBorder="1" applyAlignment="1">
      <alignment wrapText="1"/>
    </xf>
    <xf numFmtId="0" fontId="4" fillId="8" borderId="81" xfId="0" applyFont="1" applyFill="1" applyBorder="1" applyAlignment="1">
      <alignment wrapText="1"/>
    </xf>
    <xf numFmtId="0" fontId="21" fillId="8" borderId="81" xfId="0" applyFont="1" applyFill="1" applyBorder="1" applyAlignment="1">
      <alignment wrapText="1"/>
    </xf>
    <xf numFmtId="0" fontId="0" fillId="8" borderId="81" xfId="0" applyFill="1" applyBorder="1" applyAlignment="1">
      <alignment wrapText="1"/>
    </xf>
    <xf numFmtId="0" fontId="13" fillId="8" borderId="81" xfId="0" applyFont="1" applyFill="1" applyBorder="1" applyAlignment="1">
      <alignment wrapText="1"/>
    </xf>
    <xf numFmtId="0" fontId="7" fillId="8" borderId="81" xfId="0" applyFont="1" applyFill="1" applyBorder="1" applyAlignment="1">
      <alignment wrapText="1"/>
    </xf>
    <xf numFmtId="0" fontId="10" fillId="8" borderId="81" xfId="0" applyFont="1" applyFill="1" applyBorder="1" applyAlignment="1">
      <alignment wrapText="1"/>
    </xf>
    <xf numFmtId="0" fontId="3" fillId="8" borderId="81" xfId="0" applyFont="1" applyFill="1" applyBorder="1" applyAlignment="1">
      <alignment wrapText="1"/>
    </xf>
    <xf numFmtId="0" fontId="2" fillId="8" borderId="37" xfId="0" applyFont="1" applyFill="1" applyBorder="1" applyAlignment="1">
      <alignment wrapText="1"/>
    </xf>
    <xf numFmtId="0" fontId="13" fillId="13" borderId="33" xfId="0" applyFont="1" applyFill="1" applyBorder="1" applyAlignment="1">
      <alignment horizontal="center" wrapText="1"/>
    </xf>
    <xf numFmtId="0" fontId="22" fillId="8" borderId="0" xfId="0" applyFont="1" applyFill="1" applyBorder="1" applyAlignment="1">
      <alignment horizontal="center" wrapText="1"/>
    </xf>
    <xf numFmtId="9" fontId="0" fillId="7" borderId="92" xfId="3" applyFont="1" applyFill="1" applyBorder="1"/>
    <xf numFmtId="9" fontId="0" fillId="7" borderId="16" xfId="3" applyFont="1" applyFill="1" applyBorder="1"/>
    <xf numFmtId="9" fontId="0" fillId="7" borderId="93" xfId="3" applyFont="1" applyFill="1" applyBorder="1"/>
    <xf numFmtId="167" fontId="4" fillId="0" borderId="9" xfId="1" applyNumberFormat="1" applyFont="1" applyBorder="1"/>
    <xf numFmtId="167" fontId="4" fillId="5" borderId="9" xfId="1" applyNumberFormat="1" applyFont="1" applyFill="1" applyBorder="1"/>
    <xf numFmtId="9" fontId="4" fillId="5" borderId="9" xfId="0" applyNumberFormat="1" applyFont="1" applyFill="1" applyBorder="1"/>
    <xf numFmtId="9" fontId="4" fillId="5" borderId="9" xfId="3" applyFont="1" applyFill="1" applyBorder="1" applyProtection="1">
      <protection hidden="1"/>
    </xf>
    <xf numFmtId="49" fontId="0" fillId="7" borderId="17" xfId="0" applyNumberFormat="1" applyFill="1" applyBorder="1" applyProtection="1">
      <protection hidden="1"/>
    </xf>
    <xf numFmtId="41" fontId="0" fillId="0" borderId="0" xfId="0" applyNumberFormat="1" applyProtection="1">
      <protection hidden="1"/>
    </xf>
    <xf numFmtId="41" fontId="15" fillId="11" borderId="2" xfId="0" applyNumberFormat="1" applyFont="1" applyFill="1" applyBorder="1" applyAlignment="1" applyProtection="1">
      <alignment horizontal="centerContinuous"/>
      <protection hidden="1"/>
    </xf>
    <xf numFmtId="4" fontId="15" fillId="11" borderId="1" xfId="0" applyNumberFormat="1" applyFont="1" applyFill="1" applyBorder="1" applyAlignment="1" applyProtection="1">
      <alignment horizontal="centerContinuous"/>
      <protection hidden="1"/>
    </xf>
    <xf numFmtId="41" fontId="15" fillId="11" borderId="54" xfId="0" applyNumberFormat="1" applyFont="1" applyFill="1" applyBorder="1" applyAlignment="1" applyProtection="1">
      <alignment horizontal="center" wrapText="1"/>
      <protection hidden="1"/>
    </xf>
    <xf numFmtId="41" fontId="4" fillId="0" borderId="2" xfId="1" applyNumberFormat="1" applyFont="1" applyFill="1" applyBorder="1" applyProtection="1">
      <protection hidden="1"/>
    </xf>
    <xf numFmtId="41" fontId="16" fillId="3" borderId="3" xfId="0" applyNumberFormat="1" applyFont="1" applyFill="1" applyBorder="1" applyAlignment="1" applyProtection="1">
      <alignment wrapText="1"/>
      <protection hidden="1"/>
    </xf>
    <xf numFmtId="41" fontId="3" fillId="0" borderId="39" xfId="0" applyNumberFormat="1" applyFont="1" applyFill="1" applyBorder="1" applyProtection="1">
      <protection hidden="1"/>
    </xf>
    <xf numFmtId="41" fontId="3" fillId="0" borderId="40" xfId="0" applyNumberFormat="1" applyFont="1" applyFill="1" applyBorder="1" applyProtection="1">
      <protection hidden="1"/>
    </xf>
    <xf numFmtId="41" fontId="4" fillId="0" borderId="40" xfId="1" applyNumberFormat="1" applyFont="1" applyFill="1" applyBorder="1" applyProtection="1">
      <protection hidden="1"/>
    </xf>
    <xf numFmtId="41" fontId="4" fillId="5" borderId="40" xfId="1" applyNumberFormat="1" applyFont="1" applyFill="1" applyBorder="1" applyProtection="1">
      <protection hidden="1"/>
    </xf>
    <xf numFmtId="41" fontId="3" fillId="6" borderId="41" xfId="1" applyNumberFormat="1" applyFont="1" applyFill="1" applyBorder="1" applyProtection="1">
      <protection hidden="1"/>
    </xf>
    <xf numFmtId="41" fontId="4" fillId="0" borderId="39" xfId="1" applyNumberFormat="1" applyFont="1" applyBorder="1" applyProtection="1">
      <protection hidden="1"/>
    </xf>
    <xf numFmtId="41" fontId="4" fillId="0" borderId="41" xfId="0" applyNumberFormat="1" applyFont="1" applyFill="1" applyBorder="1" applyAlignment="1" applyProtection="1">
      <alignment horizontal="center"/>
      <protection hidden="1"/>
    </xf>
    <xf numFmtId="41" fontId="3" fillId="4" borderId="42" xfId="1" applyNumberFormat="1" applyFont="1" applyFill="1" applyBorder="1" applyProtection="1">
      <protection hidden="1"/>
    </xf>
    <xf numFmtId="0" fontId="4" fillId="0" borderId="1" xfId="0" applyNumberFormat="1" applyFont="1" applyFill="1" applyBorder="1" applyAlignment="1" applyProtection="1">
      <alignment horizontal="center"/>
      <protection hidden="1"/>
    </xf>
    <xf numFmtId="41" fontId="4" fillId="0" borderId="39" xfId="0" applyNumberFormat="1" applyFont="1" applyBorder="1" applyProtection="1">
      <protection hidden="1"/>
    </xf>
    <xf numFmtId="41" fontId="4" fillId="0" borderId="41" xfId="0" applyNumberFormat="1" applyFont="1" applyBorder="1" applyProtection="1">
      <protection hidden="1"/>
    </xf>
    <xf numFmtId="41" fontId="3" fillId="4" borderId="60" xfId="1" applyNumberFormat="1" applyFont="1" applyFill="1" applyBorder="1" applyProtection="1">
      <protection hidden="1"/>
    </xf>
    <xf numFmtId="41" fontId="4" fillId="0" borderId="1" xfId="0" applyNumberFormat="1" applyFont="1" applyFill="1" applyBorder="1" applyAlignment="1" applyProtection="1">
      <alignment horizontal="center"/>
      <protection hidden="1"/>
    </xf>
    <xf numFmtId="41" fontId="3" fillId="4" borderId="79" xfId="1" applyNumberFormat="1" applyFont="1" applyFill="1" applyBorder="1" applyProtection="1">
      <protection hidden="1"/>
    </xf>
    <xf numFmtId="41" fontId="4" fillId="0" borderId="41" xfId="1" applyNumberFormat="1" applyFont="1" applyBorder="1" applyProtection="1">
      <protection hidden="1"/>
    </xf>
    <xf numFmtId="41" fontId="4" fillId="0" borderId="8" xfId="0" applyNumberFormat="1" applyFont="1" applyBorder="1" applyProtection="1">
      <protection hidden="1"/>
    </xf>
    <xf numFmtId="41" fontId="4" fillId="0" borderId="9" xfId="0" applyNumberFormat="1" applyFont="1" applyFill="1" applyBorder="1" applyProtection="1">
      <protection hidden="1"/>
    </xf>
    <xf numFmtId="41" fontId="4" fillId="5" borderId="9" xfId="1" applyNumberFormat="1" applyFont="1" applyFill="1" applyBorder="1" applyProtection="1">
      <protection hidden="1"/>
    </xf>
    <xf numFmtId="41" fontId="4" fillId="0" borderId="9" xfId="1" applyNumberFormat="1" applyFont="1" applyFill="1" applyBorder="1" applyProtection="1">
      <protection hidden="1"/>
    </xf>
    <xf numFmtId="41" fontId="3" fillId="6" borderId="11" xfId="1" applyNumberFormat="1" applyFont="1" applyFill="1" applyBorder="1" applyProtection="1">
      <protection hidden="1"/>
    </xf>
    <xf numFmtId="41" fontId="4" fillId="0" borderId="9" xfId="0" applyNumberFormat="1" applyFont="1" applyFill="1" applyBorder="1" applyAlignment="1" applyProtection="1">
      <alignment horizontal="center"/>
      <protection hidden="1"/>
    </xf>
    <xf numFmtId="41" fontId="4" fillId="0" borderId="11" xfId="0" applyNumberFormat="1" applyFont="1" applyFill="1" applyBorder="1" applyAlignment="1" applyProtection="1">
      <alignment horizontal="center"/>
      <protection hidden="1"/>
    </xf>
    <xf numFmtId="41" fontId="3" fillId="4" borderId="4" xfId="1" applyNumberFormat="1" applyFont="1" applyFill="1" applyBorder="1" applyProtection="1">
      <protection hidden="1"/>
    </xf>
    <xf numFmtId="41" fontId="10" fillId="0" borderId="9" xfId="0" applyNumberFormat="1" applyFont="1" applyFill="1" applyBorder="1" applyProtection="1">
      <protection hidden="1"/>
    </xf>
    <xf numFmtId="41" fontId="4" fillId="0" borderId="11" xfId="1" applyNumberFormat="1" applyFont="1" applyBorder="1" applyProtection="1">
      <protection hidden="1"/>
    </xf>
    <xf numFmtId="41" fontId="16" fillId="3" borderId="85" xfId="0" applyNumberFormat="1" applyFont="1" applyFill="1" applyBorder="1" applyAlignment="1" applyProtection="1">
      <alignment wrapText="1"/>
      <protection hidden="1"/>
    </xf>
    <xf numFmtId="41" fontId="4" fillId="0" borderId="86" xfId="0" applyNumberFormat="1" applyFont="1" applyFill="1" applyBorder="1" applyAlignment="1" applyProtection="1">
      <alignment horizontal="center"/>
      <protection hidden="1"/>
    </xf>
    <xf numFmtId="41" fontId="3" fillId="4" borderId="38" xfId="1" applyNumberFormat="1" applyFont="1" applyFill="1" applyBorder="1" applyProtection="1">
      <protection hidden="1"/>
    </xf>
    <xf numFmtId="41" fontId="4" fillId="2" borderId="1" xfId="0" applyNumberFormat="1" applyFont="1" applyFill="1" applyBorder="1" applyAlignment="1" applyProtection="1">
      <alignment horizontal="center"/>
      <protection hidden="1"/>
    </xf>
    <xf numFmtId="41" fontId="4" fillId="0" borderId="0" xfId="0" applyNumberFormat="1" applyFont="1" applyFill="1" applyBorder="1" applyAlignment="1" applyProtection="1">
      <alignment horizontal="center"/>
      <protection hidden="1"/>
    </xf>
    <xf numFmtId="41" fontId="3" fillId="4" borderId="6" xfId="1" applyNumberFormat="1" applyFont="1" applyFill="1" applyBorder="1" applyProtection="1">
      <protection hidden="1"/>
    </xf>
    <xf numFmtId="164" fontId="4" fillId="15" borderId="69" xfId="1" applyNumberFormat="1" applyFont="1" applyFill="1" applyBorder="1" applyAlignment="1">
      <alignment wrapText="1"/>
    </xf>
    <xf numFmtId="164" fontId="4" fillId="15" borderId="20" xfId="1" applyNumberFormat="1" applyFont="1" applyFill="1" applyBorder="1" applyAlignment="1">
      <alignment wrapText="1"/>
    </xf>
    <xf numFmtId="164" fontId="4" fillId="15" borderId="66" xfId="1" applyNumberFormat="1" applyFont="1" applyFill="1" applyBorder="1" applyAlignment="1">
      <alignment wrapText="1"/>
    </xf>
    <xf numFmtId="0" fontId="29" fillId="8" borderId="81" xfId="0" applyFont="1" applyFill="1" applyBorder="1" applyAlignment="1">
      <alignment wrapText="1"/>
    </xf>
    <xf numFmtId="0" fontId="3" fillId="16" borderId="6" xfId="0" applyFont="1" applyFill="1" applyBorder="1" applyAlignment="1"/>
    <xf numFmtId="0" fontId="4" fillId="16" borderId="7" xfId="0" applyFont="1" applyFill="1" applyBorder="1"/>
    <xf numFmtId="0" fontId="4" fillId="16" borderId="38" xfId="0" applyFont="1" applyFill="1" applyBorder="1"/>
    <xf numFmtId="9" fontId="4" fillId="16" borderId="6" xfId="3" applyFont="1" applyFill="1" applyBorder="1" applyAlignment="1"/>
    <xf numFmtId="165" fontId="4" fillId="16" borderId="6" xfId="3" applyNumberFormat="1" applyFont="1" applyFill="1" applyBorder="1"/>
    <xf numFmtId="41" fontId="4" fillId="16" borderId="6" xfId="0" applyNumberFormat="1" applyFont="1" applyFill="1" applyBorder="1"/>
    <xf numFmtId="43" fontId="3" fillId="16" borderId="38" xfId="1" applyNumberFormat="1" applyFont="1" applyFill="1" applyBorder="1" applyProtection="1">
      <protection hidden="1"/>
    </xf>
    <xf numFmtId="43" fontId="3" fillId="16" borderId="38" xfId="1" applyNumberFormat="1" applyFont="1" applyFill="1" applyBorder="1"/>
    <xf numFmtId="41" fontId="3" fillId="16" borderId="33" xfId="1" applyNumberFormat="1" applyFont="1" applyFill="1" applyBorder="1"/>
    <xf numFmtId="0" fontId="3" fillId="16" borderId="0" xfId="0" applyFont="1" applyFill="1" applyBorder="1" applyAlignment="1"/>
    <xf numFmtId="0" fontId="4" fillId="16" borderId="0" xfId="0" applyFont="1" applyFill="1" applyBorder="1"/>
    <xf numFmtId="9" fontId="4" fillId="16" borderId="0" xfId="3" applyFont="1" applyFill="1" applyBorder="1" applyAlignment="1"/>
    <xf numFmtId="4" fontId="4" fillId="16" borderId="0" xfId="0" applyNumberFormat="1" applyFont="1" applyFill="1" applyBorder="1"/>
    <xf numFmtId="41" fontId="4" fillId="16" borderId="0" xfId="0" applyNumberFormat="1" applyFont="1" applyFill="1" applyBorder="1"/>
    <xf numFmtId="41" fontId="4" fillId="16" borderId="0" xfId="0" applyNumberFormat="1" applyFont="1" applyFill="1" applyBorder="1" applyAlignment="1" applyProtection="1">
      <alignment horizontal="center"/>
      <protection hidden="1"/>
    </xf>
    <xf numFmtId="41" fontId="4" fillId="16" borderId="0" xfId="0" applyNumberFormat="1" applyFont="1" applyFill="1" applyBorder="1" applyAlignment="1">
      <alignment horizontal="center"/>
    </xf>
    <xf numFmtId="0" fontId="24" fillId="0" borderId="58" xfId="0" applyFont="1" applyBorder="1" applyAlignment="1">
      <alignment horizontal="center" vertical="center"/>
    </xf>
    <xf numFmtId="0" fontId="24" fillId="0" borderId="56" xfId="0" applyFont="1" applyBorder="1" applyAlignment="1">
      <alignment horizontal="center" vertical="center"/>
    </xf>
    <xf numFmtId="0" fontId="24" fillId="0" borderId="46" xfId="0" applyFont="1" applyBorder="1" applyAlignment="1">
      <alignment horizontal="center" vertical="center"/>
    </xf>
    <xf numFmtId="0" fontId="24" fillId="0" borderId="59" xfId="0" applyFont="1" applyBorder="1" applyAlignment="1">
      <alignment horizontal="center" vertical="center"/>
    </xf>
    <xf numFmtId="0" fontId="24" fillId="0" borderId="25" xfId="0" applyFont="1" applyBorder="1" applyAlignment="1">
      <alignment horizontal="center" vertical="center"/>
    </xf>
    <xf numFmtId="0" fontId="24" fillId="0" borderId="61" xfId="0" applyFont="1" applyBorder="1" applyAlignment="1">
      <alignment horizontal="center" vertical="center"/>
    </xf>
    <xf numFmtId="164" fontId="15" fillId="11" borderId="67" xfId="1" applyNumberFormat="1" applyFont="1" applyFill="1" applyBorder="1" applyAlignment="1">
      <alignment horizontal="center" wrapText="1"/>
    </xf>
    <xf numFmtId="164" fontId="15" fillId="11" borderId="37" xfId="1" applyNumberFormat="1" applyFont="1" applyFill="1" applyBorder="1" applyAlignment="1">
      <alignment horizontal="center" wrapText="1"/>
    </xf>
    <xf numFmtId="41" fontId="0" fillId="0" borderId="73" xfId="0" applyNumberFormat="1" applyBorder="1" applyAlignment="1">
      <alignment horizontal="left"/>
    </xf>
    <xf numFmtId="41" fontId="0" fillId="0" borderId="74" xfId="0" applyNumberFormat="1" applyBorder="1" applyAlignment="1">
      <alignment horizontal="left"/>
    </xf>
    <xf numFmtId="41" fontId="0" fillId="0" borderId="75" xfId="0" applyNumberFormat="1" applyBorder="1" applyAlignment="1">
      <alignment horizontal="left"/>
    </xf>
    <xf numFmtId="41" fontId="0" fillId="0" borderId="71" xfId="0" applyNumberFormat="1" applyBorder="1" applyAlignment="1">
      <alignment horizontal="left"/>
    </xf>
    <xf numFmtId="41" fontId="0" fillId="0" borderId="0" xfId="0" applyNumberFormat="1" applyBorder="1" applyAlignment="1">
      <alignment horizontal="left"/>
    </xf>
    <xf numFmtId="41" fontId="0" fillId="0" borderId="72" xfId="0" applyNumberFormat="1" applyBorder="1" applyAlignment="1">
      <alignment horizontal="left"/>
    </xf>
    <xf numFmtId="0" fontId="0" fillId="0" borderId="49" xfId="0" applyBorder="1" applyAlignment="1">
      <alignment horizontal="left"/>
    </xf>
    <xf numFmtId="0" fontId="0" fillId="0" borderId="1" xfId="0" applyBorder="1" applyAlignment="1">
      <alignment horizontal="left"/>
    </xf>
    <xf numFmtId="0" fontId="0" fillId="0" borderId="76" xfId="0" applyBorder="1" applyAlignment="1">
      <alignment horizontal="left"/>
    </xf>
    <xf numFmtId="0" fontId="6" fillId="0" borderId="64" xfId="0" applyFont="1" applyBorder="1" applyAlignment="1">
      <alignment horizontal="center"/>
    </xf>
    <xf numFmtId="41" fontId="0" fillId="0" borderId="64" xfId="0" applyNumberFormat="1" applyBorder="1" applyAlignment="1">
      <alignment horizontal="center"/>
    </xf>
    <xf numFmtId="41" fontId="6" fillId="0" borderId="94" xfId="0" applyNumberFormat="1" applyFont="1" applyBorder="1" applyAlignment="1">
      <alignment horizontal="center"/>
    </xf>
    <xf numFmtId="41" fontId="6" fillId="0" borderId="1" xfId="0" applyNumberFormat="1" applyFont="1" applyBorder="1" applyAlignment="1">
      <alignment horizontal="center"/>
    </xf>
    <xf numFmtId="41" fontId="6" fillId="0" borderId="95" xfId="0" applyNumberFormat="1" applyFont="1" applyBorder="1" applyAlignment="1">
      <alignment horizontal="center"/>
    </xf>
    <xf numFmtId="0" fontId="16" fillId="3" borderId="24" xfId="0" applyFont="1" applyFill="1" applyBorder="1" applyAlignment="1">
      <alignment horizontal="left"/>
    </xf>
    <xf numFmtId="0" fontId="16" fillId="3" borderId="68" xfId="0" applyFont="1" applyFill="1" applyBorder="1" applyAlignment="1">
      <alignment horizontal="left"/>
    </xf>
    <xf numFmtId="0" fontId="16" fillId="3" borderId="69" xfId="0" applyFont="1" applyFill="1" applyBorder="1" applyAlignment="1">
      <alignment horizontal="left"/>
    </xf>
    <xf numFmtId="0" fontId="6" fillId="13" borderId="21" xfId="0" applyFont="1" applyFill="1" applyBorder="1" applyAlignment="1">
      <alignment horizontal="left" vertical="top"/>
    </xf>
    <xf numFmtId="0" fontId="6" fillId="13" borderId="15" xfId="0" applyFont="1" applyFill="1" applyBorder="1" applyAlignment="1">
      <alignment horizontal="left" vertical="top"/>
    </xf>
    <xf numFmtId="0" fontId="3" fillId="0" borderId="0" xfId="0" applyFont="1" applyAlignment="1">
      <alignment horizontal="center"/>
    </xf>
    <xf numFmtId="0" fontId="3" fillId="12" borderId="46" xfId="2" applyFont="1" applyFill="1" applyBorder="1" applyAlignment="1">
      <alignment horizontal="left" wrapText="1"/>
    </xf>
    <xf numFmtId="0" fontId="3" fillId="12" borderId="0" xfId="2" applyFont="1" applyFill="1" applyBorder="1" applyAlignment="1">
      <alignment horizontal="left" wrapText="1"/>
    </xf>
    <xf numFmtId="0" fontId="3" fillId="12" borderId="25" xfId="2" applyFont="1" applyFill="1" applyBorder="1" applyAlignment="1">
      <alignment horizontal="left" wrapText="1"/>
    </xf>
    <xf numFmtId="0" fontId="3" fillId="12" borderId="60" xfId="2" applyFont="1" applyFill="1" applyBorder="1" applyAlignment="1">
      <alignment horizontal="left" wrapText="1"/>
    </xf>
    <xf numFmtId="0" fontId="3" fillId="12" borderId="57" xfId="2" applyFont="1" applyFill="1" applyBorder="1" applyAlignment="1">
      <alignment horizontal="center" wrapText="1"/>
    </xf>
    <xf numFmtId="0" fontId="3" fillId="12" borderId="6" xfId="2" applyFont="1" applyFill="1" applyBorder="1" applyAlignment="1">
      <alignment horizontal="center" wrapText="1"/>
    </xf>
    <xf numFmtId="0" fontId="3" fillId="12" borderId="70" xfId="2" applyFont="1" applyFill="1" applyBorder="1" applyAlignment="1">
      <alignment horizontal="center" wrapText="1"/>
    </xf>
    <xf numFmtId="0" fontId="3" fillId="12" borderId="0" xfId="2" applyFont="1" applyFill="1" applyBorder="1" applyAlignment="1">
      <alignment horizontal="center" wrapText="1"/>
    </xf>
    <xf numFmtId="0" fontId="3" fillId="12" borderId="59" xfId="2" applyFont="1" applyFill="1" applyBorder="1" applyAlignment="1">
      <alignment horizontal="center" wrapText="1"/>
    </xf>
    <xf numFmtId="0" fontId="3" fillId="12" borderId="60" xfId="2" applyFont="1" applyFill="1" applyBorder="1" applyAlignment="1">
      <alignment horizontal="center" wrapText="1"/>
    </xf>
    <xf numFmtId="0" fontId="3" fillId="12" borderId="61" xfId="2" applyFont="1" applyFill="1" applyBorder="1" applyAlignment="1">
      <alignment horizontal="center" wrapText="1"/>
    </xf>
    <xf numFmtId="0" fontId="3" fillId="10" borderId="57" xfId="2" applyFont="1" applyFill="1" applyBorder="1" applyAlignment="1">
      <alignment horizontal="left" wrapText="1"/>
    </xf>
    <xf numFmtId="0" fontId="3" fillId="10" borderId="6" xfId="2" applyFont="1" applyFill="1" applyBorder="1" applyAlignment="1">
      <alignment horizontal="left" wrapText="1"/>
    </xf>
    <xf numFmtId="0" fontId="3" fillId="10" borderId="70" xfId="2" applyFont="1" applyFill="1" applyBorder="1" applyAlignment="1">
      <alignment horizontal="left" wrapText="1"/>
    </xf>
  </cellXfs>
  <cellStyles count="4">
    <cellStyle name="Comma" xfId="1" builtinId="3"/>
    <cellStyle name="Normal" xfId="0" builtinId="0"/>
    <cellStyle name="Normal 2" xfId="2" xr:uid="{00000000-0005-0000-0000-000002000000}"/>
    <cellStyle name="Percent" xfId="3" builtinId="5"/>
  </cellStyles>
  <dxfs count="93">
    <dxf>
      <font>
        <b val="0"/>
        <i val="0"/>
        <condense val="0"/>
        <extend val="0"/>
      </font>
      <fill>
        <patternFill>
          <bgColor indexed="10"/>
        </patternFill>
      </fill>
      <border>
        <left style="thin">
          <color indexed="64"/>
        </left>
        <right style="thin">
          <color indexed="64"/>
        </right>
        <top style="thin">
          <color indexed="64"/>
        </top>
        <bottom style="thin">
          <color indexed="64"/>
        </bottom>
      </border>
    </dxf>
    <dxf>
      <fill>
        <patternFill>
          <bgColor indexed="10"/>
        </patternFill>
      </fill>
      <border>
        <left style="thin">
          <color indexed="64"/>
        </left>
        <right style="thin">
          <color indexed="64"/>
        </right>
        <top style="thin">
          <color indexed="64"/>
        </top>
        <bottom style="thin">
          <color indexed="64"/>
        </bottom>
      </border>
    </dxf>
    <dxf>
      <font>
        <b val="0"/>
        <i val="0"/>
        <condense val="0"/>
        <extend val="0"/>
      </font>
      <fill>
        <patternFill>
          <bgColor indexed="10"/>
        </patternFill>
      </fill>
    </dxf>
    <dxf>
      <font>
        <b val="0"/>
        <i/>
        <condense val="0"/>
        <extend val="0"/>
        <color indexed="10"/>
      </font>
    </dxf>
    <dxf>
      <fill>
        <patternFill>
          <bgColor indexed="38"/>
        </patternFill>
      </fill>
    </dxf>
    <dxf>
      <fill>
        <patternFill patternType="none">
          <bgColor indexed="65"/>
        </patternFill>
      </fill>
    </dxf>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b val="0"/>
        <i val="0"/>
        <condense val="0"/>
        <extend val="0"/>
        <color auto="1"/>
      </font>
      <fill>
        <patternFill patternType="none">
          <bgColor indexed="65"/>
        </patternFill>
      </fill>
      <border>
        <left/>
        <right/>
        <top/>
        <bottom/>
      </border>
    </dxf>
    <dxf>
      <font>
        <b val="0"/>
        <i/>
        <condense val="0"/>
        <extend val="0"/>
        <color indexed="10"/>
      </font>
    </dxf>
    <dxf>
      <font>
        <condense val="0"/>
        <extend val="0"/>
        <color auto="1"/>
      </font>
      <fill>
        <patternFill patternType="solid">
          <bgColor indexed="10"/>
        </patternFill>
      </fill>
    </dxf>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ont>
        <b/>
        <i/>
        <condense val="0"/>
        <extend val="0"/>
        <color indexed="10"/>
      </font>
    </dxf>
    <dxf>
      <fill>
        <patternFill patternType="none">
          <bgColor indexed="65"/>
        </patternFill>
      </fill>
      <border>
        <left style="thin">
          <color indexed="64"/>
        </left>
        <right style="thin">
          <color indexed="64"/>
        </right>
        <top/>
        <bottom style="thin">
          <color indexed="64"/>
        </bottom>
      </border>
    </dxf>
    <dxf>
      <fill>
        <patternFill patternType="none">
          <bgColor indexed="65"/>
        </patternFill>
      </fill>
      <border>
        <left style="thin">
          <color indexed="64"/>
        </left>
        <right style="thin">
          <color indexed="64"/>
        </right>
        <top/>
        <bottom/>
      </border>
    </dxf>
    <dxf>
      <fill>
        <patternFill patternType="none">
          <bgColor indexed="65"/>
        </patternFill>
      </fill>
      <border>
        <left style="thin">
          <color indexed="64"/>
        </left>
        <right style="thin">
          <color indexed="64"/>
        </right>
        <top style="thin">
          <color indexed="64"/>
        </top>
        <bottom/>
      </border>
    </dxf>
    <dxf>
      <fill>
        <patternFill patternType="none">
          <bgColor indexed="65"/>
        </patternFill>
      </fill>
      <border>
        <left/>
        <right/>
        <top/>
        <bottom/>
      </border>
    </dxf>
    <dxf>
      <font>
        <b val="0"/>
        <i val="0"/>
        <condense val="0"/>
        <extend val="0"/>
        <color auto="1"/>
      </font>
    </dxf>
    <dxf>
      <font>
        <b val="0"/>
        <i val="0"/>
        <condense val="0"/>
        <extend val="0"/>
        <color auto="1"/>
      </font>
    </dxf>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ont>
        <b val="0"/>
        <i/>
        <strike val="0"/>
        <condense val="0"/>
        <extend val="0"/>
        <color indexed="10"/>
      </font>
    </dxf>
    <dxf>
      <font>
        <b val="0"/>
        <i val="0"/>
        <condense val="0"/>
        <extend val="0"/>
        <color auto="1"/>
      </font>
    </dxf>
    <dxf>
      <font>
        <b val="0"/>
        <i val="0"/>
        <condense val="0"/>
        <extend val="0"/>
        <color auto="1"/>
      </font>
    </dxf>
    <dxf>
      <font>
        <b val="0"/>
        <i val="0"/>
        <condense val="0"/>
        <extend val="0"/>
        <color auto="1"/>
      </font>
    </dxf>
    <dxf>
      <font>
        <b val="0"/>
        <i val="0"/>
        <condense val="0"/>
        <extend val="0"/>
        <color auto="1"/>
      </font>
    </dxf>
    <dxf>
      <font>
        <b val="0"/>
        <i val="0"/>
        <condense val="0"/>
        <extend val="0"/>
        <color auto="1"/>
      </font>
    </dxf>
    <dxf>
      <font>
        <b val="0"/>
        <i val="0"/>
        <condense val="0"/>
        <extend val="0"/>
        <color auto="1"/>
      </font>
    </dxf>
    <dxf>
      <font>
        <b/>
        <i/>
        <condense val="0"/>
        <extend val="0"/>
        <color indexed="10"/>
      </font>
    </dxf>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ont>
        <b val="0"/>
        <i val="0"/>
        <condense val="0"/>
        <extend val="0"/>
        <color auto="1"/>
      </font>
    </dxf>
    <dxf>
      <font>
        <b val="0"/>
        <i val="0"/>
        <condense val="0"/>
        <extend val="0"/>
        <color auto="1"/>
      </font>
    </dxf>
    <dxf>
      <font>
        <b val="0"/>
        <i val="0"/>
        <condense val="0"/>
        <extend val="0"/>
        <color auto="1"/>
      </font>
    </dxf>
    <dxf>
      <font>
        <b val="0"/>
        <i val="0"/>
        <condense val="0"/>
        <extend val="0"/>
        <color auto="1"/>
      </font>
    </dxf>
    <dxf>
      <font>
        <b val="0"/>
        <i val="0"/>
        <condense val="0"/>
        <extend val="0"/>
        <color auto="1"/>
      </font>
    </dxf>
    <dxf>
      <font>
        <b val="0"/>
        <i val="0"/>
        <condense val="0"/>
        <extend val="0"/>
        <color auto="1"/>
      </font>
    </dxf>
    <dxf>
      <font>
        <b val="0"/>
        <i val="0"/>
        <condense val="0"/>
        <extend val="0"/>
        <color auto="1"/>
      </font>
    </dxf>
    <dxf>
      <font>
        <b val="0"/>
        <i val="0"/>
        <condense val="0"/>
        <extend val="0"/>
        <color auto="1"/>
      </font>
    </dxf>
    <dxf>
      <font>
        <b val="0"/>
        <i val="0"/>
        <condense val="0"/>
        <extend val="0"/>
        <color auto="1"/>
      </font>
    </dxf>
    <dxf>
      <font>
        <b val="0"/>
        <i val="0"/>
        <condense val="0"/>
        <extend val="0"/>
        <color auto="1"/>
      </font>
    </dxf>
    <dxf>
      <font>
        <b val="0"/>
        <i val="0"/>
        <condense val="0"/>
        <extend val="0"/>
        <color auto="1"/>
      </font>
    </dxf>
    <dxf>
      <font>
        <b val="0"/>
        <i val="0"/>
        <condense val="0"/>
        <extend val="0"/>
        <color auto="1"/>
      </font>
    </dxf>
    <dxf>
      <font>
        <b val="0"/>
        <i val="0"/>
        <condense val="0"/>
        <extend val="0"/>
        <color auto="1"/>
      </font>
    </dxf>
    <dxf>
      <font>
        <b val="0"/>
        <i val="0"/>
        <condense val="0"/>
        <extend val="0"/>
        <color auto="1"/>
      </font>
    </dxf>
    <dxf>
      <font>
        <b val="0"/>
        <i val="0"/>
        <condense val="0"/>
        <extend val="0"/>
        <color auto="1"/>
      </font>
    </dxf>
    <dxf>
      <font>
        <b val="0"/>
        <i val="0"/>
        <condense val="0"/>
        <extend val="0"/>
        <color auto="1"/>
      </font>
    </dxf>
    <dxf>
      <font>
        <b val="0"/>
        <i val="0"/>
        <condense val="0"/>
        <extend val="0"/>
        <color auto="1"/>
      </font>
    </dxf>
    <dxf>
      <font>
        <b/>
        <i val="0"/>
        <condense val="0"/>
        <extend val="0"/>
        <color auto="1"/>
      </font>
    </dxf>
    <dxf>
      <font>
        <b/>
        <i/>
        <condense val="0"/>
        <extend val="0"/>
        <color indexed="10"/>
      </font>
    </dxf>
    <dxf>
      <font>
        <b/>
        <i val="0"/>
        <condense val="0"/>
        <extend val="0"/>
        <color auto="1"/>
      </font>
    </dxf>
    <dxf>
      <fill>
        <patternFill patternType="none">
          <bgColor indexed="65"/>
        </patternFill>
      </fill>
    </dxf>
    <dxf>
      <font>
        <condense val="0"/>
        <extend val="0"/>
        <color auto="1"/>
      </font>
      <fill>
        <patternFill patternType="solid">
          <bgColor indexed="10"/>
        </patternFill>
      </fill>
    </dxf>
    <dxf>
      <fill>
        <patternFill patternType="none">
          <bgColor indexed="65"/>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E1B32"/>
      <rgbColor rgb="00DAD6CB"/>
      <rgbColor rgb="00675545"/>
      <rgbColor rgb="00FFFFFF"/>
      <rgbColor rgb="00EDB700"/>
      <rgbColor rgb="00A2AD00"/>
      <rgbColor rgb="002C95B5"/>
      <rgbColor rgb="00000000"/>
      <rgbColor rgb="00000080"/>
      <rgbColor rgb="00FF00FF"/>
      <rgbColor rgb="00FFFF00"/>
      <rgbColor rgb="0000FFFF"/>
      <rgbColor rgb="00800080"/>
      <rgbColor rgb="00800000"/>
      <rgbColor rgb="00F1F1F1"/>
      <rgbColor rgb="00EAEAEA"/>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40</xdr:row>
      <xdr:rowOff>38100</xdr:rowOff>
    </xdr:from>
    <xdr:to>
      <xdr:col>0</xdr:col>
      <xdr:colOff>2333625</xdr:colOff>
      <xdr:row>45</xdr:row>
      <xdr:rowOff>0</xdr:rowOff>
    </xdr:to>
    <xdr:pic>
      <xdr:nvPicPr>
        <xdr:cNvPr id="6424" name="Picture 13">
          <a:extLst>
            <a:ext uri="{FF2B5EF4-FFF2-40B4-BE49-F238E27FC236}">
              <a16:creationId xmlns:a16="http://schemas.microsoft.com/office/drawing/2014/main" id="{00000000-0008-0000-0100-0000181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201025"/>
          <a:ext cx="2333625"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usnapnaswash01.us.usaid.gov\VDI_appdata\Documents%20and%20Settings\getenetk\Desktop\OFDA%20Budget%204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Full"/>
      <sheetName val="Budget - Prog Ops"/>
      <sheetName val="NBI-Loki Ops"/>
      <sheetName val="Office Operations"/>
      <sheetName val="Prog Supplies"/>
      <sheetName val="Materials and Equipment"/>
      <sheetName val="Staff at Locations"/>
      <sheetName val="Facilities"/>
      <sheetName val="Salaries"/>
      <sheetName val="HQ Technical Support"/>
    </sheetNames>
    <sheetDataSet>
      <sheetData sheetId="0"/>
      <sheetData sheetId="1"/>
      <sheetData sheetId="2"/>
      <sheetData sheetId="3"/>
      <sheetData sheetId="4"/>
      <sheetData sheetId="5"/>
      <sheetData sheetId="6"/>
      <sheetData sheetId="7" refreshError="1">
        <row r="10">
          <cell r="G10">
            <v>50</v>
          </cell>
          <cell r="H10">
            <v>10</v>
          </cell>
        </row>
      </sheetData>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76"/>
  <sheetViews>
    <sheetView zoomScaleNormal="100" workbookViewId="0">
      <selection activeCell="B1" sqref="B1"/>
    </sheetView>
  </sheetViews>
  <sheetFormatPr defaultRowHeight="12.75" x14ac:dyDescent="0.2"/>
  <cols>
    <col min="1" max="1" width="96.140625" style="16" customWidth="1"/>
  </cols>
  <sheetData>
    <row r="1" spans="1:2" ht="15.75" x14ac:dyDescent="0.25">
      <c r="A1" s="399" t="s">
        <v>561</v>
      </c>
      <c r="B1" s="2"/>
    </row>
    <row r="2" spans="1:2" ht="16.5" thickBot="1" x14ac:dyDescent="0.3">
      <c r="A2" s="413"/>
    </row>
    <row r="3" spans="1:2" ht="13.5" thickBot="1" x14ac:dyDescent="0.25">
      <c r="A3" s="412" t="s">
        <v>562</v>
      </c>
    </row>
    <row r="4" spans="1:2" x14ac:dyDescent="0.2">
      <c r="A4" s="400"/>
    </row>
    <row r="5" spans="1:2" ht="25.5" x14ac:dyDescent="0.2">
      <c r="A5" s="401" t="s">
        <v>563</v>
      </c>
    </row>
    <row r="6" spans="1:2" x14ac:dyDescent="0.2">
      <c r="A6" s="401"/>
    </row>
    <row r="7" spans="1:2" ht="25.5" x14ac:dyDescent="0.2">
      <c r="A7" s="402" t="s">
        <v>564</v>
      </c>
    </row>
    <row r="8" spans="1:2" x14ac:dyDescent="0.2">
      <c r="A8" s="400"/>
    </row>
    <row r="9" spans="1:2" x14ac:dyDescent="0.2">
      <c r="A9" s="400" t="s">
        <v>236</v>
      </c>
    </row>
    <row r="10" spans="1:2" x14ac:dyDescent="0.2">
      <c r="A10" s="400" t="s">
        <v>238</v>
      </c>
    </row>
    <row r="11" spans="1:2" x14ac:dyDescent="0.2">
      <c r="A11" s="400" t="s">
        <v>576</v>
      </c>
    </row>
    <row r="12" spans="1:2" ht="25.5" x14ac:dyDescent="0.2">
      <c r="A12" s="400" t="s">
        <v>239</v>
      </c>
    </row>
    <row r="13" spans="1:2" x14ac:dyDescent="0.2">
      <c r="A13" s="400" t="s">
        <v>575</v>
      </c>
    </row>
    <row r="14" spans="1:2" x14ac:dyDescent="0.2">
      <c r="A14" s="400" t="s">
        <v>546</v>
      </c>
    </row>
    <row r="15" spans="1:2" ht="25.5" x14ac:dyDescent="0.2">
      <c r="A15" s="400" t="s">
        <v>547</v>
      </c>
    </row>
    <row r="16" spans="1:2" x14ac:dyDescent="0.2">
      <c r="A16" s="400"/>
    </row>
    <row r="17" spans="1:1" ht="15" x14ac:dyDescent="0.25">
      <c r="A17" s="403" t="s">
        <v>237</v>
      </c>
    </row>
    <row r="18" spans="1:1" x14ac:dyDescent="0.2">
      <c r="A18" s="401"/>
    </row>
    <row r="19" spans="1:1" ht="25.5" x14ac:dyDescent="0.2">
      <c r="A19" s="400" t="s">
        <v>220</v>
      </c>
    </row>
    <row r="20" spans="1:1" x14ac:dyDescent="0.2">
      <c r="A20" s="404"/>
    </row>
    <row r="21" spans="1:1" x14ac:dyDescent="0.2">
      <c r="A21" s="405" t="s">
        <v>81</v>
      </c>
    </row>
    <row r="22" spans="1:1" x14ac:dyDescent="0.2">
      <c r="A22" s="406"/>
    </row>
    <row r="23" spans="1:1" x14ac:dyDescent="0.2">
      <c r="A23" s="407" t="s">
        <v>109</v>
      </c>
    </row>
    <row r="24" spans="1:1" x14ac:dyDescent="0.2">
      <c r="A24" s="407"/>
    </row>
    <row r="25" spans="1:1" ht="25.5" x14ac:dyDescent="0.2">
      <c r="A25" s="400" t="s">
        <v>110</v>
      </c>
    </row>
    <row r="26" spans="1:1" x14ac:dyDescent="0.2">
      <c r="A26" s="406"/>
    </row>
    <row r="27" spans="1:1" x14ac:dyDescent="0.2">
      <c r="A27" s="405" t="s">
        <v>565</v>
      </c>
    </row>
    <row r="28" spans="1:1" x14ac:dyDescent="0.2">
      <c r="A28" s="405"/>
    </row>
    <row r="29" spans="1:1" ht="25.5" x14ac:dyDescent="0.2">
      <c r="A29" s="400" t="s">
        <v>234</v>
      </c>
    </row>
    <row r="30" spans="1:1" x14ac:dyDescent="0.2">
      <c r="A30" s="406"/>
    </row>
    <row r="31" spans="1:1" x14ac:dyDescent="0.2">
      <c r="A31" s="405" t="s">
        <v>91</v>
      </c>
    </row>
    <row r="32" spans="1:1" x14ac:dyDescent="0.2">
      <c r="A32" s="405"/>
    </row>
    <row r="33" spans="1:1" ht="51" x14ac:dyDescent="0.2">
      <c r="A33" s="400" t="s">
        <v>235</v>
      </c>
    </row>
    <row r="34" spans="1:1" ht="25.5" x14ac:dyDescent="0.2">
      <c r="A34" s="408" t="s">
        <v>555</v>
      </c>
    </row>
    <row r="35" spans="1:1" x14ac:dyDescent="0.2">
      <c r="A35" s="409"/>
    </row>
    <row r="36" spans="1:1" x14ac:dyDescent="0.2">
      <c r="A36" s="407" t="s">
        <v>111</v>
      </c>
    </row>
    <row r="37" spans="1:1" x14ac:dyDescent="0.2">
      <c r="A37" s="407" t="s">
        <v>112</v>
      </c>
    </row>
    <row r="38" spans="1:1" ht="38.25" x14ac:dyDescent="0.2">
      <c r="A38" s="407" t="s">
        <v>566</v>
      </c>
    </row>
    <row r="39" spans="1:1" x14ac:dyDescent="0.2">
      <c r="A39" s="406"/>
    </row>
    <row r="40" spans="1:1" x14ac:dyDescent="0.2">
      <c r="A40" s="462" t="s">
        <v>90</v>
      </c>
    </row>
    <row r="41" spans="1:1" x14ac:dyDescent="0.2">
      <c r="A41" s="406"/>
    </row>
    <row r="42" spans="1:1" x14ac:dyDescent="0.2">
      <c r="A42" s="406"/>
    </row>
    <row r="43" spans="1:1" x14ac:dyDescent="0.2">
      <c r="A43" s="406"/>
    </row>
    <row r="44" spans="1:1" x14ac:dyDescent="0.2">
      <c r="A44" s="406"/>
    </row>
    <row r="45" spans="1:1" x14ac:dyDescent="0.2">
      <c r="A45" s="406"/>
    </row>
    <row r="46" spans="1:1" x14ac:dyDescent="0.2">
      <c r="A46" s="406"/>
    </row>
    <row r="47" spans="1:1" x14ac:dyDescent="0.2">
      <c r="A47" s="405" t="s">
        <v>92</v>
      </c>
    </row>
    <row r="48" spans="1:1" x14ac:dyDescent="0.2">
      <c r="A48" s="410"/>
    </row>
    <row r="49" spans="1:1" x14ac:dyDescent="0.2">
      <c r="A49" s="400" t="s">
        <v>567</v>
      </c>
    </row>
    <row r="50" spans="1:1" x14ac:dyDescent="0.2">
      <c r="A50" s="400"/>
    </row>
    <row r="51" spans="1:1" x14ac:dyDescent="0.2">
      <c r="A51" s="400" t="s">
        <v>115</v>
      </c>
    </row>
    <row r="52" spans="1:1" x14ac:dyDescent="0.2">
      <c r="A52" s="400"/>
    </row>
    <row r="53" spans="1:1" x14ac:dyDescent="0.2">
      <c r="A53" s="405" t="s">
        <v>93</v>
      </c>
    </row>
    <row r="54" spans="1:1" x14ac:dyDescent="0.2">
      <c r="A54" s="410"/>
    </row>
    <row r="55" spans="1:1" ht="38.25" x14ac:dyDescent="0.2">
      <c r="A55" s="400" t="s">
        <v>240</v>
      </c>
    </row>
    <row r="56" spans="1:1" x14ac:dyDescent="0.2">
      <c r="A56" s="406"/>
    </row>
    <row r="57" spans="1:1" x14ac:dyDescent="0.2">
      <c r="A57" s="405" t="s">
        <v>23</v>
      </c>
    </row>
    <row r="58" spans="1:1" x14ac:dyDescent="0.2">
      <c r="A58" s="410"/>
    </row>
    <row r="59" spans="1:1" ht="38.25" x14ac:dyDescent="0.2">
      <c r="A59" s="400" t="s">
        <v>568</v>
      </c>
    </row>
    <row r="60" spans="1:1" x14ac:dyDescent="0.2">
      <c r="A60" s="400"/>
    </row>
    <row r="61" spans="1:1" x14ac:dyDescent="0.2">
      <c r="A61" s="400" t="s">
        <v>113</v>
      </c>
    </row>
    <row r="62" spans="1:1" x14ac:dyDescent="0.2">
      <c r="A62" s="407"/>
    </row>
    <row r="63" spans="1:1" x14ac:dyDescent="0.2">
      <c r="A63" s="405" t="s">
        <v>94</v>
      </c>
    </row>
    <row r="64" spans="1:1" x14ac:dyDescent="0.2">
      <c r="A64" s="410"/>
    </row>
    <row r="65" spans="1:5" ht="51" x14ac:dyDescent="0.2">
      <c r="A65" s="400" t="s">
        <v>569</v>
      </c>
    </row>
    <row r="66" spans="1:5" ht="38.25" x14ac:dyDescent="0.2">
      <c r="A66" s="409" t="s">
        <v>570</v>
      </c>
    </row>
    <row r="67" spans="1:5" x14ac:dyDescent="0.2">
      <c r="A67" s="400"/>
    </row>
    <row r="68" spans="1:5" x14ac:dyDescent="0.2">
      <c r="A68" s="407" t="s">
        <v>73</v>
      </c>
    </row>
    <row r="69" spans="1:5" ht="25.5" x14ac:dyDescent="0.2">
      <c r="A69" s="400" t="s">
        <v>548</v>
      </c>
    </row>
    <row r="70" spans="1:5" x14ac:dyDescent="0.2">
      <c r="A70" s="400"/>
    </row>
    <row r="71" spans="1:5" ht="15" x14ac:dyDescent="0.25">
      <c r="A71" s="403" t="s">
        <v>571</v>
      </c>
    </row>
    <row r="72" spans="1:5" x14ac:dyDescent="0.2">
      <c r="A72" s="410"/>
    </row>
    <row r="73" spans="1:5" ht="25.5" x14ac:dyDescent="0.2">
      <c r="A73" s="400" t="s">
        <v>572</v>
      </c>
    </row>
    <row r="74" spans="1:5" x14ac:dyDescent="0.2">
      <c r="A74" s="400"/>
    </row>
    <row r="75" spans="1:5" ht="13.5" thickBot="1" x14ac:dyDescent="0.25">
      <c r="A75" s="411" t="s">
        <v>573</v>
      </c>
      <c r="E75" s="4"/>
    </row>
    <row r="76" spans="1:5" x14ac:dyDescent="0.2">
      <c r="A76" s="147"/>
    </row>
  </sheetData>
  <phoneticPr fontId="9" type="noConversion"/>
  <pageMargins left="0.75" right="0.75" top="1" bottom="1" header="0.5" footer="0.5"/>
  <pageSetup orientation="portrait" r:id="rId1"/>
  <headerFooter alignWithMargins="0">
    <oddFooter>&amp;R&amp;P of &amp;N</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3"/>
    <pageSetUpPr fitToPage="1"/>
  </sheetPr>
  <dimension ref="A1:AA304"/>
  <sheetViews>
    <sheetView tabSelected="1" topLeftCell="A7" zoomScale="85" zoomScaleNormal="85" workbookViewId="0">
      <selection activeCell="B297" sqref="B297"/>
    </sheetView>
  </sheetViews>
  <sheetFormatPr defaultRowHeight="12.75" outlineLevelRow="1" x14ac:dyDescent="0.2"/>
  <cols>
    <col min="1" max="1" width="2" customWidth="1"/>
    <col min="2" max="2" width="36.7109375" customWidth="1"/>
    <col min="3" max="4" width="9" hidden="1" customWidth="1"/>
    <col min="6" max="6" width="7.7109375" customWidth="1"/>
    <col min="7" max="7" width="10.85546875" style="8" bestFit="1" customWidth="1"/>
    <col min="8" max="8" width="12.7109375" style="422" customWidth="1"/>
    <col min="9" max="9" width="9.140625" style="8"/>
    <col min="10" max="10" width="7.7109375" customWidth="1"/>
    <col min="11" max="11" width="10.85546875" style="8" customWidth="1"/>
    <col min="12" max="12" width="12.7109375" style="8" customWidth="1"/>
    <col min="13" max="13" width="9.140625" style="8"/>
    <col min="14" max="14" width="7.7109375" customWidth="1"/>
    <col min="15" max="15" width="10.85546875" style="8" customWidth="1"/>
    <col min="16" max="16" width="12.7109375" style="8" customWidth="1"/>
    <col min="17" max="17" width="9.140625" style="8"/>
    <col min="18" max="18" width="7.7109375" customWidth="1"/>
    <col min="19" max="19" width="10.85546875" style="8" customWidth="1"/>
    <col min="20" max="20" width="12.7109375" style="8" customWidth="1"/>
    <col min="21" max="21" width="9.140625" style="8"/>
    <col min="22" max="22" width="7.7109375" customWidth="1"/>
    <col min="23" max="23" width="10.85546875" style="8" customWidth="1"/>
    <col min="24" max="24" width="12.7109375" style="8" customWidth="1"/>
    <col min="25" max="25" width="14.28515625" style="8" customWidth="1"/>
    <col min="26" max="26" width="11.7109375" customWidth="1"/>
    <col min="27" max="27" width="10.5703125" bestFit="1" customWidth="1"/>
  </cols>
  <sheetData>
    <row r="1" spans="1:26" ht="15" hidden="1" outlineLevel="1" x14ac:dyDescent="0.25">
      <c r="A1" s="479" t="str">
        <f>IF(OR($M$2&lt;&gt;0,$M$3&lt;&gt;0,$M$4&lt;&gt;0),"","Fill in Inflation Factors on right. ---&gt;")</f>
        <v>Fill in Inflation Factors on right. ---&gt;</v>
      </c>
      <c r="B1" s="480"/>
      <c r="E1" s="5" t="s">
        <v>205</v>
      </c>
      <c r="F1" s="5"/>
      <c r="G1" s="121"/>
      <c r="H1" s="421"/>
      <c r="I1" s="122"/>
      <c r="J1" s="498" t="s">
        <v>186</v>
      </c>
      <c r="K1" s="499"/>
      <c r="L1" s="499"/>
      <c r="M1" s="500"/>
      <c r="N1" s="496" t="s">
        <v>560</v>
      </c>
      <c r="O1" s="496"/>
      <c r="P1" s="496"/>
      <c r="Q1" s="496"/>
    </row>
    <row r="2" spans="1:26" ht="15" hidden="1" outlineLevel="1" x14ac:dyDescent="0.25">
      <c r="A2" s="481"/>
      <c r="B2" s="482"/>
      <c r="E2" s="5" t="s">
        <v>70</v>
      </c>
      <c r="F2" s="5"/>
      <c r="G2" s="121"/>
      <c r="H2" s="421"/>
      <c r="I2" s="122"/>
      <c r="J2" s="487" t="s">
        <v>79</v>
      </c>
      <c r="K2" s="488"/>
      <c r="L2" s="489"/>
      <c r="M2" s="414"/>
      <c r="N2" s="497"/>
      <c r="O2" s="497"/>
      <c r="P2" s="497"/>
      <c r="Q2" s="497"/>
      <c r="R2" s="8"/>
      <c r="S2"/>
      <c r="V2" s="8"/>
      <c r="W2"/>
      <c r="Z2" s="8"/>
    </row>
    <row r="3" spans="1:26" ht="15" hidden="1" outlineLevel="1" x14ac:dyDescent="0.25">
      <c r="A3" s="481"/>
      <c r="B3" s="482"/>
      <c r="E3" s="5" t="s">
        <v>68</v>
      </c>
      <c r="F3" s="5"/>
      <c r="G3" s="121"/>
      <c r="H3" s="421"/>
      <c r="I3" s="122"/>
      <c r="J3" s="490" t="s">
        <v>80</v>
      </c>
      <c r="K3" s="491"/>
      <c r="L3" s="492"/>
      <c r="M3" s="415"/>
      <c r="N3" s="497"/>
      <c r="O3" s="497"/>
      <c r="P3" s="497"/>
      <c r="Q3" s="497"/>
      <c r="R3" s="8"/>
      <c r="S3"/>
      <c r="V3" s="8"/>
      <c r="W3"/>
      <c r="Z3" s="8"/>
    </row>
    <row r="4" spans="1:26" ht="15" hidden="1" outlineLevel="1" x14ac:dyDescent="0.25">
      <c r="A4" s="481"/>
      <c r="B4" s="482"/>
      <c r="E4" s="5" t="s">
        <v>69</v>
      </c>
      <c r="F4" s="5"/>
      <c r="G4" s="121"/>
      <c r="H4" s="421"/>
      <c r="I4" s="122"/>
      <c r="J4" s="493" t="s">
        <v>72</v>
      </c>
      <c r="K4" s="494"/>
      <c r="L4" s="495"/>
      <c r="M4" s="416"/>
      <c r="N4" s="497"/>
      <c r="O4" s="497"/>
      <c r="P4" s="497"/>
      <c r="Q4" s="497"/>
      <c r="R4" s="8"/>
      <c r="S4"/>
      <c r="V4" s="8"/>
      <c r="W4"/>
      <c r="Z4" s="8"/>
    </row>
    <row r="5" spans="1:26" hidden="1" outlineLevel="1" x14ac:dyDescent="0.2">
      <c r="A5" s="481"/>
      <c r="B5" s="482"/>
    </row>
    <row r="6" spans="1:26" ht="13.5" hidden="1" customHeight="1" outlineLevel="1" thickBot="1" x14ac:dyDescent="0.25">
      <c r="A6" s="481"/>
      <c r="B6" s="482"/>
      <c r="I6"/>
      <c r="K6"/>
      <c r="M6"/>
      <c r="Q6"/>
      <c r="U6"/>
    </row>
    <row r="7" spans="1:26" ht="13.5" customHeight="1" collapsed="1" thickBot="1" x14ac:dyDescent="0.25">
      <c r="A7" s="481"/>
      <c r="B7" s="482"/>
      <c r="D7" s="223"/>
      <c r="E7" s="264" t="s">
        <v>184</v>
      </c>
      <c r="F7" s="264"/>
      <c r="G7" s="267"/>
      <c r="H7" s="423"/>
      <c r="I7" s="263" t="s">
        <v>78</v>
      </c>
      <c r="J7" s="264"/>
      <c r="K7" s="265"/>
      <c r="L7" s="265"/>
      <c r="M7" s="263" t="s">
        <v>77</v>
      </c>
      <c r="N7" s="263"/>
      <c r="O7" s="265"/>
      <c r="P7" s="265"/>
      <c r="Q7" s="263" t="s">
        <v>76</v>
      </c>
      <c r="R7" s="263"/>
      <c r="S7" s="265"/>
      <c r="T7" s="265"/>
      <c r="U7" s="266" t="s">
        <v>75</v>
      </c>
      <c r="V7" s="264"/>
      <c r="W7" s="267"/>
      <c r="X7" s="268"/>
    </row>
    <row r="8" spans="1:26" s="1" customFormat="1" ht="13.5" customHeight="1" thickBot="1" x14ac:dyDescent="0.25">
      <c r="A8" s="483"/>
      <c r="B8" s="484"/>
      <c r="C8" s="249"/>
      <c r="D8" s="250"/>
      <c r="E8" s="251" t="s">
        <v>67</v>
      </c>
      <c r="F8" s="252"/>
      <c r="G8" s="252"/>
      <c r="H8" s="424"/>
      <c r="I8" s="253" t="s">
        <v>67</v>
      </c>
      <c r="J8" s="252"/>
      <c r="K8" s="254"/>
      <c r="L8" s="254"/>
      <c r="M8" s="253" t="s">
        <v>67</v>
      </c>
      <c r="N8" s="254"/>
      <c r="O8" s="254"/>
      <c r="P8" s="254"/>
      <c r="Q8" s="253" t="s">
        <v>67</v>
      </c>
      <c r="R8" s="254"/>
      <c r="S8" s="254"/>
      <c r="T8" s="254"/>
      <c r="U8" s="255" t="s">
        <v>67</v>
      </c>
      <c r="V8" s="252"/>
      <c r="W8" s="252"/>
      <c r="X8" s="256"/>
      <c r="Y8" s="485" t="s">
        <v>325</v>
      </c>
      <c r="Z8" s="7"/>
    </row>
    <row r="9" spans="1:26" s="1" customFormat="1" ht="26.25" thickBot="1" x14ac:dyDescent="0.25">
      <c r="A9" s="257" t="s">
        <v>23</v>
      </c>
      <c r="B9" s="257"/>
      <c r="C9" s="258" t="s">
        <v>137</v>
      </c>
      <c r="D9" s="259" t="s">
        <v>95</v>
      </c>
      <c r="E9" s="260" t="s">
        <v>261</v>
      </c>
      <c r="F9" s="261" t="s">
        <v>255</v>
      </c>
      <c r="G9" s="262" t="s">
        <v>559</v>
      </c>
      <c r="H9" s="425" t="s">
        <v>256</v>
      </c>
      <c r="I9" s="260" t="s">
        <v>261</v>
      </c>
      <c r="J9" s="261" t="s">
        <v>255</v>
      </c>
      <c r="K9" s="262" t="s">
        <v>559</v>
      </c>
      <c r="L9" s="262" t="s">
        <v>262</v>
      </c>
      <c r="M9" s="260" t="s">
        <v>261</v>
      </c>
      <c r="N9" s="261" t="s">
        <v>255</v>
      </c>
      <c r="O9" s="262" t="s">
        <v>559</v>
      </c>
      <c r="P9" s="262" t="s">
        <v>263</v>
      </c>
      <c r="Q9" s="260" t="s">
        <v>261</v>
      </c>
      <c r="R9" s="261" t="s">
        <v>255</v>
      </c>
      <c r="S9" s="262" t="s">
        <v>559</v>
      </c>
      <c r="T9" s="262" t="s">
        <v>264</v>
      </c>
      <c r="U9" s="260" t="s">
        <v>261</v>
      </c>
      <c r="V9" s="261" t="s">
        <v>255</v>
      </c>
      <c r="W9" s="262" t="s">
        <v>559</v>
      </c>
      <c r="X9" s="262" t="s">
        <v>265</v>
      </c>
      <c r="Y9" s="486"/>
      <c r="Z9" s="18"/>
    </row>
    <row r="10" spans="1:26" s="12" customFormat="1" ht="13.5" hidden="1" outlineLevel="1" thickBot="1" x14ac:dyDescent="0.25">
      <c r="A10" s="39"/>
      <c r="B10" s="39"/>
      <c r="C10" s="40"/>
      <c r="D10" s="40"/>
      <c r="E10" s="26"/>
      <c r="F10" s="27"/>
      <c r="G10" s="28"/>
      <c r="H10" s="426"/>
      <c r="I10" s="26"/>
      <c r="J10" s="27"/>
      <c r="K10" s="29"/>
      <c r="L10" s="29"/>
      <c r="M10" s="26"/>
      <c r="N10" s="27"/>
      <c r="O10" s="29"/>
      <c r="P10" s="29"/>
      <c r="Q10" s="26"/>
      <c r="R10" s="27"/>
      <c r="S10" s="29"/>
      <c r="T10" s="29"/>
      <c r="U10" s="26"/>
      <c r="V10" s="27"/>
      <c r="W10" s="29"/>
      <c r="X10" s="29"/>
      <c r="Y10" s="29"/>
      <c r="Z10" s="10"/>
    </row>
    <row r="11" spans="1:26" s="1" customFormat="1" hidden="1" outlineLevel="1" x14ac:dyDescent="0.2">
      <c r="A11" s="42" t="s">
        <v>97</v>
      </c>
      <c r="B11" s="42"/>
      <c r="C11" s="41"/>
      <c r="D11" s="41"/>
      <c r="E11" s="30"/>
      <c r="F11" s="31"/>
      <c r="G11" s="32"/>
      <c r="H11" s="427"/>
      <c r="I11" s="30"/>
      <c r="J11" s="31"/>
      <c r="K11" s="32"/>
      <c r="L11" s="33"/>
      <c r="M11" s="30"/>
      <c r="N11" s="31"/>
      <c r="O11" s="32"/>
      <c r="P11" s="33"/>
      <c r="Q11" s="30"/>
      <c r="R11" s="31"/>
      <c r="S11" s="32"/>
      <c r="T11" s="33"/>
      <c r="U11" s="30"/>
      <c r="V11" s="31"/>
      <c r="W11" s="32"/>
      <c r="X11" s="33"/>
      <c r="Y11" s="33"/>
      <c r="Z11" s="18"/>
    </row>
    <row r="12" spans="1:26" s="63" customFormat="1" hidden="1" outlineLevel="1" x14ac:dyDescent="0.2">
      <c r="A12" s="64"/>
      <c r="B12" s="64"/>
      <c r="C12" s="214"/>
      <c r="D12" s="215"/>
      <c r="E12" s="211"/>
      <c r="F12" s="65"/>
      <c r="G12" s="66"/>
      <c r="H12" s="428"/>
      <c r="I12" s="211"/>
      <c r="J12" s="65"/>
      <c r="K12" s="66"/>
      <c r="L12" s="298"/>
      <c r="M12" s="302"/>
      <c r="N12" s="65"/>
      <c r="O12" s="66"/>
      <c r="P12" s="298"/>
      <c r="Q12" s="211"/>
      <c r="R12" s="65"/>
      <c r="S12" s="66"/>
      <c r="T12" s="298"/>
      <c r="U12" s="211"/>
      <c r="V12" s="65"/>
      <c r="W12" s="66"/>
      <c r="X12" s="66"/>
      <c r="Y12" s="149"/>
      <c r="Z12" s="18"/>
    </row>
    <row r="13" spans="1:26" s="2" customFormat="1" hidden="1" outlineLevel="1" x14ac:dyDescent="0.2">
      <c r="A13" s="68" t="s">
        <v>152</v>
      </c>
      <c r="B13" s="68"/>
      <c r="C13" s="216"/>
      <c r="D13" s="217"/>
      <c r="E13" s="212"/>
      <c r="F13" s="69"/>
      <c r="G13" s="70"/>
      <c r="H13" s="429"/>
      <c r="I13" s="212"/>
      <c r="J13" s="69"/>
      <c r="K13" s="70"/>
      <c r="L13" s="299"/>
      <c r="M13" s="303"/>
      <c r="N13" s="69"/>
      <c r="O13" s="70"/>
      <c r="P13" s="299"/>
      <c r="Q13" s="212"/>
      <c r="R13" s="69"/>
      <c r="S13" s="70"/>
      <c r="T13" s="299"/>
      <c r="U13" s="212"/>
      <c r="V13" s="69"/>
      <c r="W13" s="70"/>
      <c r="X13" s="70"/>
      <c r="Y13" s="150"/>
      <c r="Z13" s="18"/>
    </row>
    <row r="14" spans="1:26" s="2" customFormat="1" hidden="1" outlineLevel="1" x14ac:dyDescent="0.2">
      <c r="A14" s="68"/>
      <c r="B14" s="68"/>
      <c r="C14" s="216"/>
      <c r="D14" s="217"/>
      <c r="E14" s="212"/>
      <c r="F14" s="69"/>
      <c r="G14" s="70"/>
      <c r="H14" s="429"/>
      <c r="I14" s="212"/>
      <c r="J14" s="69"/>
      <c r="K14" s="70"/>
      <c r="L14" s="299"/>
      <c r="M14" s="303"/>
      <c r="N14" s="69"/>
      <c r="O14" s="70"/>
      <c r="P14" s="299"/>
      <c r="Q14" s="212"/>
      <c r="R14" s="69"/>
      <c r="S14" s="70"/>
      <c r="T14" s="299"/>
      <c r="U14" s="212"/>
      <c r="V14" s="69"/>
      <c r="W14" s="70"/>
      <c r="X14" s="70"/>
      <c r="Y14" s="150"/>
      <c r="Z14" s="18"/>
    </row>
    <row r="15" spans="1:26" s="4" customFormat="1" hidden="1" outlineLevel="1" x14ac:dyDescent="0.2">
      <c r="A15" s="68" t="s">
        <v>153</v>
      </c>
      <c r="B15" s="71"/>
      <c r="C15" s="196"/>
      <c r="D15" s="183"/>
      <c r="E15" s="176"/>
      <c r="F15" s="72"/>
      <c r="G15" s="74"/>
      <c r="H15" s="430"/>
      <c r="I15" s="176"/>
      <c r="J15" s="72"/>
      <c r="K15" s="74"/>
      <c r="L15" s="300"/>
      <c r="M15" s="176"/>
      <c r="N15" s="72"/>
      <c r="O15" s="74"/>
      <c r="P15" s="300"/>
      <c r="Q15" s="176"/>
      <c r="R15" s="72"/>
      <c r="S15" s="74"/>
      <c r="T15" s="300"/>
      <c r="U15" s="176"/>
      <c r="V15" s="72"/>
      <c r="W15" s="74"/>
      <c r="X15" s="74"/>
      <c r="Y15" s="151"/>
      <c r="Z15" s="19"/>
    </row>
    <row r="16" spans="1:26" hidden="1" outlineLevel="1" x14ac:dyDescent="0.2">
      <c r="A16" s="76"/>
      <c r="B16" s="77" t="s">
        <v>41</v>
      </c>
      <c r="C16" s="218"/>
      <c r="D16" s="185"/>
      <c r="E16" s="177"/>
      <c r="F16" s="71"/>
      <c r="G16" s="78"/>
      <c r="H16" s="431">
        <f>ROUND(F16*G16,0)</f>
        <v>0</v>
      </c>
      <c r="I16" s="177"/>
      <c r="J16" s="71"/>
      <c r="K16" s="79">
        <f t="shared" ref="K16:K28" si="0">ROUND(G16*(100%+$M$2),0)</f>
        <v>0</v>
      </c>
      <c r="L16" s="224">
        <f t="shared" ref="L16:L28" si="1">ROUND(J16*K16,0)</f>
        <v>0</v>
      </c>
      <c r="M16" s="177"/>
      <c r="N16" s="71"/>
      <c r="O16" s="79">
        <f t="shared" ref="O16:O28" si="2">ROUND(K16*(100%+$M$2),0)</f>
        <v>0</v>
      </c>
      <c r="P16" s="224">
        <f>ROUND(N16*O16,0)</f>
        <v>0</v>
      </c>
      <c r="Q16" s="177"/>
      <c r="R16" s="71"/>
      <c r="S16" s="79">
        <f t="shared" ref="S16:S28" si="3">ROUND(O16*(100%+$M$2),0)</f>
        <v>0</v>
      </c>
      <c r="T16" s="224">
        <f>ROUND(R16*S16,0)</f>
        <v>0</v>
      </c>
      <c r="U16" s="177"/>
      <c r="V16" s="71"/>
      <c r="W16" s="79">
        <f t="shared" ref="W16:W28" si="4">ROUND(S16*(100%+$M$2),0)</f>
        <v>0</v>
      </c>
      <c r="X16" s="79">
        <f>ROUND(V16*W16,0)</f>
        <v>0</v>
      </c>
      <c r="Y16" s="152">
        <f t="shared" ref="Y16:Y28" si="5">H16+L16+P16+T16+X16</f>
        <v>0</v>
      </c>
      <c r="Z16" s="20"/>
    </row>
    <row r="17" spans="1:27" hidden="1" outlineLevel="1" x14ac:dyDescent="0.2">
      <c r="A17" s="76"/>
      <c r="B17" s="77" t="s">
        <v>150</v>
      </c>
      <c r="C17" s="218"/>
      <c r="D17" s="185"/>
      <c r="E17" s="177"/>
      <c r="F17" s="71"/>
      <c r="G17" s="78"/>
      <c r="H17" s="431">
        <f t="shared" ref="H17:H33" si="6">ROUND(F17*G17,0)</f>
        <v>0</v>
      </c>
      <c r="I17" s="177"/>
      <c r="J17" s="71"/>
      <c r="K17" s="79">
        <f t="shared" si="0"/>
        <v>0</v>
      </c>
      <c r="L17" s="224">
        <f t="shared" si="1"/>
        <v>0</v>
      </c>
      <c r="M17" s="177"/>
      <c r="N17" s="71"/>
      <c r="O17" s="79">
        <f t="shared" si="2"/>
        <v>0</v>
      </c>
      <c r="P17" s="224">
        <f t="shared" ref="P17:P28" si="7">ROUND(N17*O17,0)</f>
        <v>0</v>
      </c>
      <c r="Q17" s="177"/>
      <c r="R17" s="71"/>
      <c r="S17" s="79">
        <f t="shared" si="3"/>
        <v>0</v>
      </c>
      <c r="T17" s="224">
        <f t="shared" ref="T17:T28" si="8">ROUND(R17*S17,0)</f>
        <v>0</v>
      </c>
      <c r="U17" s="177"/>
      <c r="V17" s="71"/>
      <c r="W17" s="79">
        <f t="shared" si="4"/>
        <v>0</v>
      </c>
      <c r="X17" s="79">
        <f t="shared" ref="X17:X28" si="9">ROUND(V17*W17,0)</f>
        <v>0</v>
      </c>
      <c r="Y17" s="152">
        <f t="shared" si="5"/>
        <v>0</v>
      </c>
      <c r="Z17" s="20"/>
      <c r="AA17" s="148"/>
    </row>
    <row r="18" spans="1:27" hidden="1" outlineLevel="1" x14ac:dyDescent="0.2">
      <c r="A18" s="76"/>
      <c r="B18" s="77" t="s">
        <v>26</v>
      </c>
      <c r="C18" s="218"/>
      <c r="D18" s="185"/>
      <c r="E18" s="177"/>
      <c r="F18" s="71"/>
      <c r="G18" s="78"/>
      <c r="H18" s="431">
        <f t="shared" si="6"/>
        <v>0</v>
      </c>
      <c r="I18" s="177"/>
      <c r="J18" s="71"/>
      <c r="K18" s="79">
        <f t="shared" si="0"/>
        <v>0</v>
      </c>
      <c r="L18" s="224">
        <f t="shared" si="1"/>
        <v>0</v>
      </c>
      <c r="M18" s="177"/>
      <c r="N18" s="71"/>
      <c r="O18" s="79">
        <f t="shared" si="2"/>
        <v>0</v>
      </c>
      <c r="P18" s="224">
        <f t="shared" si="7"/>
        <v>0</v>
      </c>
      <c r="Q18" s="177"/>
      <c r="R18" s="71"/>
      <c r="S18" s="79">
        <f t="shared" si="3"/>
        <v>0</v>
      </c>
      <c r="T18" s="224">
        <f t="shared" si="8"/>
        <v>0</v>
      </c>
      <c r="U18" s="177"/>
      <c r="V18" s="71"/>
      <c r="W18" s="79">
        <f t="shared" si="4"/>
        <v>0</v>
      </c>
      <c r="X18" s="79">
        <f t="shared" si="9"/>
        <v>0</v>
      </c>
      <c r="Y18" s="152">
        <f t="shared" si="5"/>
        <v>0</v>
      </c>
      <c r="Z18" s="20"/>
    </row>
    <row r="19" spans="1:27" hidden="1" outlineLevel="1" x14ac:dyDescent="0.2">
      <c r="A19" s="76"/>
      <c r="B19" s="77" t="s">
        <v>151</v>
      </c>
      <c r="C19" s="218"/>
      <c r="D19" s="185"/>
      <c r="E19" s="177"/>
      <c r="F19" s="71"/>
      <c r="G19" s="78"/>
      <c r="H19" s="431">
        <f t="shared" si="6"/>
        <v>0</v>
      </c>
      <c r="I19" s="177"/>
      <c r="J19" s="71"/>
      <c r="K19" s="79">
        <f t="shared" si="0"/>
        <v>0</v>
      </c>
      <c r="L19" s="224">
        <f t="shared" si="1"/>
        <v>0</v>
      </c>
      <c r="M19" s="177"/>
      <c r="N19" s="71"/>
      <c r="O19" s="79">
        <f t="shared" si="2"/>
        <v>0</v>
      </c>
      <c r="P19" s="224">
        <f t="shared" si="7"/>
        <v>0</v>
      </c>
      <c r="Q19" s="177"/>
      <c r="R19" s="71"/>
      <c r="S19" s="79">
        <f t="shared" si="3"/>
        <v>0</v>
      </c>
      <c r="T19" s="224">
        <f t="shared" si="8"/>
        <v>0</v>
      </c>
      <c r="U19" s="177"/>
      <c r="V19" s="71"/>
      <c r="W19" s="79">
        <f t="shared" si="4"/>
        <v>0</v>
      </c>
      <c r="X19" s="79">
        <f t="shared" si="9"/>
        <v>0</v>
      </c>
      <c r="Y19" s="152">
        <f t="shared" si="5"/>
        <v>0</v>
      </c>
      <c r="Z19" s="20"/>
    </row>
    <row r="20" spans="1:27" hidden="1" outlineLevel="1" x14ac:dyDescent="0.2">
      <c r="A20" s="76"/>
      <c r="B20" s="77" t="s">
        <v>24</v>
      </c>
      <c r="C20" s="218"/>
      <c r="D20" s="185"/>
      <c r="E20" s="177"/>
      <c r="F20" s="71"/>
      <c r="G20" s="297"/>
      <c r="H20" s="431">
        <f t="shared" si="6"/>
        <v>0</v>
      </c>
      <c r="I20" s="177"/>
      <c r="J20" s="71"/>
      <c r="K20" s="79">
        <f t="shared" si="0"/>
        <v>0</v>
      </c>
      <c r="L20" s="224">
        <f t="shared" si="1"/>
        <v>0</v>
      </c>
      <c r="M20" s="177"/>
      <c r="N20" s="71"/>
      <c r="O20" s="79">
        <f t="shared" si="2"/>
        <v>0</v>
      </c>
      <c r="P20" s="224">
        <f t="shared" si="7"/>
        <v>0</v>
      </c>
      <c r="Q20" s="177"/>
      <c r="R20" s="71"/>
      <c r="S20" s="79">
        <f t="shared" si="3"/>
        <v>0</v>
      </c>
      <c r="T20" s="224">
        <f t="shared" si="8"/>
        <v>0</v>
      </c>
      <c r="U20" s="177"/>
      <c r="V20" s="71"/>
      <c r="W20" s="79">
        <f t="shared" si="4"/>
        <v>0</v>
      </c>
      <c r="X20" s="79">
        <f t="shared" si="9"/>
        <v>0</v>
      </c>
      <c r="Y20" s="152">
        <f t="shared" si="5"/>
        <v>0</v>
      </c>
      <c r="Z20" s="20"/>
    </row>
    <row r="21" spans="1:27" hidden="1" outlineLevel="1" x14ac:dyDescent="0.2">
      <c r="A21" s="76"/>
      <c r="B21" s="77" t="s">
        <v>25</v>
      </c>
      <c r="C21" s="218"/>
      <c r="D21" s="185"/>
      <c r="E21" s="177"/>
      <c r="F21" s="71"/>
      <c r="G21" s="78"/>
      <c r="H21" s="431">
        <f t="shared" si="6"/>
        <v>0</v>
      </c>
      <c r="I21" s="177"/>
      <c r="J21" s="71"/>
      <c r="K21" s="79">
        <f t="shared" si="0"/>
        <v>0</v>
      </c>
      <c r="L21" s="224">
        <f t="shared" si="1"/>
        <v>0</v>
      </c>
      <c r="M21" s="177"/>
      <c r="N21" s="71"/>
      <c r="O21" s="79">
        <f t="shared" si="2"/>
        <v>0</v>
      </c>
      <c r="P21" s="224">
        <f t="shared" si="7"/>
        <v>0</v>
      </c>
      <c r="Q21" s="177"/>
      <c r="R21" s="71"/>
      <c r="S21" s="79">
        <f t="shared" si="3"/>
        <v>0</v>
      </c>
      <c r="T21" s="224">
        <f t="shared" si="8"/>
        <v>0</v>
      </c>
      <c r="U21" s="177"/>
      <c r="V21" s="71"/>
      <c r="W21" s="79">
        <f t="shared" si="4"/>
        <v>0</v>
      </c>
      <c r="X21" s="79">
        <f t="shared" si="9"/>
        <v>0</v>
      </c>
      <c r="Y21" s="152">
        <f t="shared" si="5"/>
        <v>0</v>
      </c>
      <c r="Z21" s="20"/>
    </row>
    <row r="22" spans="1:27" hidden="1" outlineLevel="1" x14ac:dyDescent="0.2">
      <c r="A22" s="76"/>
      <c r="B22" s="77" t="s">
        <v>185</v>
      </c>
      <c r="C22" s="218"/>
      <c r="D22" s="185"/>
      <c r="E22" s="177"/>
      <c r="F22" s="71"/>
      <c r="G22" s="78"/>
      <c r="H22" s="431">
        <f t="shared" si="6"/>
        <v>0</v>
      </c>
      <c r="I22" s="177"/>
      <c r="J22" s="71"/>
      <c r="K22" s="79">
        <f t="shared" si="0"/>
        <v>0</v>
      </c>
      <c r="L22" s="224">
        <f t="shared" si="1"/>
        <v>0</v>
      </c>
      <c r="M22" s="177"/>
      <c r="N22" s="71"/>
      <c r="O22" s="79">
        <f t="shared" si="2"/>
        <v>0</v>
      </c>
      <c r="P22" s="224">
        <f t="shared" si="7"/>
        <v>0</v>
      </c>
      <c r="Q22" s="177"/>
      <c r="R22" s="71"/>
      <c r="S22" s="79">
        <f t="shared" si="3"/>
        <v>0</v>
      </c>
      <c r="T22" s="224">
        <f t="shared" si="8"/>
        <v>0</v>
      </c>
      <c r="U22" s="177"/>
      <c r="V22" s="71"/>
      <c r="W22" s="79">
        <f t="shared" si="4"/>
        <v>0</v>
      </c>
      <c r="X22" s="79">
        <f t="shared" si="9"/>
        <v>0</v>
      </c>
      <c r="Y22" s="152">
        <f t="shared" si="5"/>
        <v>0</v>
      </c>
      <c r="Z22" s="21"/>
    </row>
    <row r="23" spans="1:27" hidden="1" outlineLevel="1" x14ac:dyDescent="0.2">
      <c r="A23" s="76"/>
      <c r="B23" s="77" t="s">
        <v>189</v>
      </c>
      <c r="C23" s="218"/>
      <c r="D23" s="185"/>
      <c r="E23" s="177"/>
      <c r="F23" s="71"/>
      <c r="G23" s="78"/>
      <c r="H23" s="431">
        <f t="shared" si="6"/>
        <v>0</v>
      </c>
      <c r="I23" s="177"/>
      <c r="J23" s="71"/>
      <c r="K23" s="79">
        <f t="shared" si="0"/>
        <v>0</v>
      </c>
      <c r="L23" s="224">
        <f t="shared" si="1"/>
        <v>0</v>
      </c>
      <c r="M23" s="177"/>
      <c r="N23" s="71"/>
      <c r="O23" s="79">
        <f t="shared" si="2"/>
        <v>0</v>
      </c>
      <c r="P23" s="224">
        <f t="shared" si="7"/>
        <v>0</v>
      </c>
      <c r="Q23" s="177"/>
      <c r="R23" s="71"/>
      <c r="S23" s="79">
        <f t="shared" si="3"/>
        <v>0</v>
      </c>
      <c r="T23" s="224">
        <f t="shared" si="8"/>
        <v>0</v>
      </c>
      <c r="U23" s="177"/>
      <c r="V23" s="71"/>
      <c r="W23" s="79">
        <f t="shared" si="4"/>
        <v>0</v>
      </c>
      <c r="X23" s="79">
        <f t="shared" si="9"/>
        <v>0</v>
      </c>
      <c r="Y23" s="152">
        <f t="shared" si="5"/>
        <v>0</v>
      </c>
      <c r="Z23" s="21"/>
    </row>
    <row r="24" spans="1:27" hidden="1" outlineLevel="1" x14ac:dyDescent="0.2">
      <c r="A24" s="76"/>
      <c r="B24" s="77" t="s">
        <v>42</v>
      </c>
      <c r="C24" s="218"/>
      <c r="D24" s="185"/>
      <c r="E24" s="177"/>
      <c r="F24" s="71"/>
      <c r="G24" s="78"/>
      <c r="H24" s="431">
        <f t="shared" si="6"/>
        <v>0</v>
      </c>
      <c r="I24" s="177"/>
      <c r="J24" s="71"/>
      <c r="K24" s="79">
        <f t="shared" si="0"/>
        <v>0</v>
      </c>
      <c r="L24" s="224">
        <f t="shared" si="1"/>
        <v>0</v>
      </c>
      <c r="M24" s="177"/>
      <c r="N24" s="71"/>
      <c r="O24" s="79">
        <f t="shared" si="2"/>
        <v>0</v>
      </c>
      <c r="P24" s="224">
        <f t="shared" si="7"/>
        <v>0</v>
      </c>
      <c r="Q24" s="177"/>
      <c r="R24" s="71"/>
      <c r="S24" s="79">
        <f t="shared" si="3"/>
        <v>0</v>
      </c>
      <c r="T24" s="224">
        <f t="shared" si="8"/>
        <v>0</v>
      </c>
      <c r="U24" s="177"/>
      <c r="V24" s="71"/>
      <c r="W24" s="79">
        <f t="shared" si="4"/>
        <v>0</v>
      </c>
      <c r="X24" s="79">
        <f t="shared" si="9"/>
        <v>0</v>
      </c>
      <c r="Y24" s="152">
        <f t="shared" si="5"/>
        <v>0</v>
      </c>
      <c r="Z24" s="20"/>
    </row>
    <row r="25" spans="1:27" hidden="1" outlineLevel="1" x14ac:dyDescent="0.2">
      <c r="A25" s="76"/>
      <c r="B25" s="77" t="s">
        <v>179</v>
      </c>
      <c r="C25" s="218"/>
      <c r="D25" s="185"/>
      <c r="E25" s="177"/>
      <c r="F25" s="71"/>
      <c r="G25" s="78"/>
      <c r="H25" s="431">
        <f t="shared" si="6"/>
        <v>0</v>
      </c>
      <c r="I25" s="177"/>
      <c r="J25" s="71"/>
      <c r="K25" s="79">
        <f t="shared" si="0"/>
        <v>0</v>
      </c>
      <c r="L25" s="224">
        <f t="shared" si="1"/>
        <v>0</v>
      </c>
      <c r="M25" s="177"/>
      <c r="N25" s="71"/>
      <c r="O25" s="79">
        <f t="shared" si="2"/>
        <v>0</v>
      </c>
      <c r="P25" s="224">
        <f t="shared" si="7"/>
        <v>0</v>
      </c>
      <c r="Q25" s="177"/>
      <c r="R25" s="71"/>
      <c r="S25" s="79">
        <f t="shared" si="3"/>
        <v>0</v>
      </c>
      <c r="T25" s="224">
        <f t="shared" si="8"/>
        <v>0</v>
      </c>
      <c r="U25" s="177"/>
      <c r="V25" s="71"/>
      <c r="W25" s="79">
        <f t="shared" si="4"/>
        <v>0</v>
      </c>
      <c r="X25" s="79">
        <f t="shared" si="9"/>
        <v>0</v>
      </c>
      <c r="Y25" s="152">
        <f t="shared" si="5"/>
        <v>0</v>
      </c>
      <c r="Z25" s="20"/>
    </row>
    <row r="26" spans="1:27" hidden="1" outlineLevel="1" x14ac:dyDescent="0.2">
      <c r="A26" s="76"/>
      <c r="B26" s="81" t="s">
        <v>43</v>
      </c>
      <c r="C26" s="206"/>
      <c r="D26" s="185"/>
      <c r="E26" s="177"/>
      <c r="F26" s="71"/>
      <c r="G26" s="78"/>
      <c r="H26" s="431">
        <f t="shared" si="6"/>
        <v>0</v>
      </c>
      <c r="I26" s="177"/>
      <c r="J26" s="71"/>
      <c r="K26" s="79">
        <f t="shared" si="0"/>
        <v>0</v>
      </c>
      <c r="L26" s="224">
        <f t="shared" si="1"/>
        <v>0</v>
      </c>
      <c r="M26" s="177"/>
      <c r="N26" s="71"/>
      <c r="O26" s="79">
        <f t="shared" si="2"/>
        <v>0</v>
      </c>
      <c r="P26" s="224">
        <f t="shared" si="7"/>
        <v>0</v>
      </c>
      <c r="Q26" s="177"/>
      <c r="R26" s="71"/>
      <c r="S26" s="79">
        <f t="shared" si="3"/>
        <v>0</v>
      </c>
      <c r="T26" s="224">
        <f t="shared" si="8"/>
        <v>0</v>
      </c>
      <c r="U26" s="177"/>
      <c r="V26" s="71"/>
      <c r="W26" s="79">
        <f t="shared" si="4"/>
        <v>0</v>
      </c>
      <c r="X26" s="79">
        <f t="shared" si="9"/>
        <v>0</v>
      </c>
      <c r="Y26" s="152">
        <f t="shared" si="5"/>
        <v>0</v>
      </c>
      <c r="Z26" s="21"/>
    </row>
    <row r="27" spans="1:27" hidden="1" outlineLevel="1" x14ac:dyDescent="0.2">
      <c r="A27" s="76"/>
      <c r="B27" s="81" t="s">
        <v>43</v>
      </c>
      <c r="C27" s="206"/>
      <c r="D27" s="185"/>
      <c r="E27" s="177"/>
      <c r="F27" s="71"/>
      <c r="G27" s="78"/>
      <c r="H27" s="431">
        <f t="shared" si="6"/>
        <v>0</v>
      </c>
      <c r="I27" s="177"/>
      <c r="J27" s="71"/>
      <c r="K27" s="79">
        <f t="shared" si="0"/>
        <v>0</v>
      </c>
      <c r="L27" s="224">
        <f t="shared" si="1"/>
        <v>0</v>
      </c>
      <c r="M27" s="177"/>
      <c r="N27" s="71"/>
      <c r="O27" s="79">
        <f t="shared" si="2"/>
        <v>0</v>
      </c>
      <c r="P27" s="224">
        <f t="shared" si="7"/>
        <v>0</v>
      </c>
      <c r="Q27" s="177"/>
      <c r="R27" s="71"/>
      <c r="S27" s="79">
        <f t="shared" si="3"/>
        <v>0</v>
      </c>
      <c r="T27" s="224">
        <f t="shared" si="8"/>
        <v>0</v>
      </c>
      <c r="U27" s="177"/>
      <c r="V27" s="71"/>
      <c r="W27" s="79">
        <f t="shared" si="4"/>
        <v>0</v>
      </c>
      <c r="X27" s="79">
        <f t="shared" si="9"/>
        <v>0</v>
      </c>
      <c r="Y27" s="152">
        <f t="shared" si="5"/>
        <v>0</v>
      </c>
      <c r="Z27" s="21"/>
    </row>
    <row r="28" spans="1:27" hidden="1" outlineLevel="1" x14ac:dyDescent="0.2">
      <c r="A28" s="76"/>
      <c r="B28" s="81" t="s">
        <v>45</v>
      </c>
      <c r="C28" s="206"/>
      <c r="D28" s="185"/>
      <c r="E28" s="177"/>
      <c r="F28" s="71"/>
      <c r="G28" s="78"/>
      <c r="H28" s="431">
        <f t="shared" si="6"/>
        <v>0</v>
      </c>
      <c r="I28" s="177"/>
      <c r="J28" s="71"/>
      <c r="K28" s="79">
        <f t="shared" si="0"/>
        <v>0</v>
      </c>
      <c r="L28" s="224">
        <f t="shared" si="1"/>
        <v>0</v>
      </c>
      <c r="M28" s="177"/>
      <c r="N28" s="71"/>
      <c r="O28" s="79">
        <f t="shared" si="2"/>
        <v>0</v>
      </c>
      <c r="P28" s="224">
        <f t="shared" si="7"/>
        <v>0</v>
      </c>
      <c r="Q28" s="177"/>
      <c r="R28" s="71"/>
      <c r="S28" s="79">
        <f t="shared" si="3"/>
        <v>0</v>
      </c>
      <c r="T28" s="224">
        <f t="shared" si="8"/>
        <v>0</v>
      </c>
      <c r="U28" s="177"/>
      <c r="V28" s="71"/>
      <c r="W28" s="79">
        <f t="shared" si="4"/>
        <v>0</v>
      </c>
      <c r="X28" s="79">
        <f t="shared" si="9"/>
        <v>0</v>
      </c>
      <c r="Y28" s="152">
        <f t="shared" si="5"/>
        <v>0</v>
      </c>
      <c r="Z28" s="21"/>
    </row>
    <row r="29" spans="1:27" hidden="1" outlineLevel="1" x14ac:dyDescent="0.2">
      <c r="A29" s="76"/>
      <c r="B29" s="82"/>
      <c r="C29" s="206"/>
      <c r="D29" s="185"/>
      <c r="E29" s="177"/>
      <c r="F29" s="71"/>
      <c r="G29" s="78"/>
      <c r="H29" s="430"/>
      <c r="I29" s="177"/>
      <c r="J29" s="71"/>
      <c r="K29" s="74"/>
      <c r="L29" s="300"/>
      <c r="M29" s="177"/>
      <c r="N29" s="71"/>
      <c r="O29" s="74"/>
      <c r="P29" s="300"/>
      <c r="Q29" s="177"/>
      <c r="R29" s="71"/>
      <c r="S29" s="74"/>
      <c r="T29" s="300"/>
      <c r="U29" s="177"/>
      <c r="V29" s="71"/>
      <c r="W29" s="74"/>
      <c r="X29" s="74"/>
      <c r="Y29" s="151"/>
      <c r="Z29" s="21"/>
    </row>
    <row r="30" spans="1:27" hidden="1" outlineLevel="1" x14ac:dyDescent="0.2">
      <c r="A30" s="68" t="s">
        <v>114</v>
      </c>
      <c r="B30" s="76"/>
      <c r="C30" s="196"/>
      <c r="D30" s="185"/>
      <c r="E30" s="176"/>
      <c r="F30" s="73"/>
      <c r="G30" s="74"/>
      <c r="H30" s="430"/>
      <c r="I30" s="177"/>
      <c r="J30" s="73"/>
      <c r="K30" s="74"/>
      <c r="L30" s="300"/>
      <c r="M30" s="176"/>
      <c r="N30" s="73"/>
      <c r="O30" s="74"/>
      <c r="P30" s="300"/>
      <c r="Q30" s="176"/>
      <c r="R30" s="73"/>
      <c r="S30" s="74"/>
      <c r="T30" s="300"/>
      <c r="U30" s="176"/>
      <c r="V30" s="73"/>
      <c r="W30" s="74"/>
      <c r="X30" s="74"/>
      <c r="Y30" s="151"/>
      <c r="Z30" s="10"/>
    </row>
    <row r="31" spans="1:27" hidden="1" outlineLevel="1" x14ac:dyDescent="0.2">
      <c r="A31" s="76"/>
      <c r="B31" s="81" t="s">
        <v>99</v>
      </c>
      <c r="C31" s="206"/>
      <c r="D31" s="185"/>
      <c r="E31" s="177"/>
      <c r="F31" s="71"/>
      <c r="G31" s="78"/>
      <c r="H31" s="431">
        <f t="shared" si="6"/>
        <v>0</v>
      </c>
      <c r="I31" s="177"/>
      <c r="J31" s="71"/>
      <c r="K31" s="79">
        <f>ROUND(G31*(100%+$M$2),0)</f>
        <v>0</v>
      </c>
      <c r="L31" s="224">
        <f>ROUND(J31*K31,0)</f>
        <v>0</v>
      </c>
      <c r="M31" s="177"/>
      <c r="N31" s="71"/>
      <c r="O31" s="79">
        <f>ROUND(K31*(100%+$M$2),0)</f>
        <v>0</v>
      </c>
      <c r="P31" s="224">
        <f>ROUND(N31*O31,0)</f>
        <v>0</v>
      </c>
      <c r="Q31" s="177"/>
      <c r="R31" s="71"/>
      <c r="S31" s="79">
        <f>ROUND(O31*(100%+$M$2),0)</f>
        <v>0</v>
      </c>
      <c r="T31" s="224">
        <f>ROUND(R31*S31,0)</f>
        <v>0</v>
      </c>
      <c r="U31" s="177"/>
      <c r="V31" s="71"/>
      <c r="W31" s="79">
        <f>ROUND(S31*(100%+$M$2),0)</f>
        <v>0</v>
      </c>
      <c r="X31" s="79">
        <f>ROUND(V31*W31,0)</f>
        <v>0</v>
      </c>
      <c r="Y31" s="152">
        <f>H31+L31+P31+T31+X31</f>
        <v>0</v>
      </c>
      <c r="Z31" s="21"/>
    </row>
    <row r="32" spans="1:27" hidden="1" outlineLevel="1" x14ac:dyDescent="0.2">
      <c r="A32" s="76"/>
      <c r="B32" s="81" t="s">
        <v>99</v>
      </c>
      <c r="C32" s="206"/>
      <c r="D32" s="185"/>
      <c r="E32" s="177"/>
      <c r="F32" s="71"/>
      <c r="G32" s="78"/>
      <c r="H32" s="431">
        <f t="shared" si="6"/>
        <v>0</v>
      </c>
      <c r="I32" s="177"/>
      <c r="J32" s="71"/>
      <c r="K32" s="79">
        <f>ROUND(G32*(100%+$M$2),0)</f>
        <v>0</v>
      </c>
      <c r="L32" s="224">
        <f>ROUND(J32*K32,0)</f>
        <v>0</v>
      </c>
      <c r="M32" s="177"/>
      <c r="N32" s="71"/>
      <c r="O32" s="79">
        <f>ROUND(K32*(100%+$M$2),0)</f>
        <v>0</v>
      </c>
      <c r="P32" s="224">
        <f>ROUND(N32*O32,0)</f>
        <v>0</v>
      </c>
      <c r="Q32" s="177"/>
      <c r="R32" s="71"/>
      <c r="S32" s="79">
        <f>ROUND(O32*(100%+$M$2),0)</f>
        <v>0</v>
      </c>
      <c r="T32" s="224">
        <f>ROUND(R32*S32,0)</f>
        <v>0</v>
      </c>
      <c r="U32" s="177"/>
      <c r="V32" s="71"/>
      <c r="W32" s="79">
        <f>ROUND(S32*(100%+$M$2),0)</f>
        <v>0</v>
      </c>
      <c r="X32" s="79">
        <f>ROUND(V32*W32,0)</f>
        <v>0</v>
      </c>
      <c r="Y32" s="152">
        <f>H32+L32+P32+T32+X32</f>
        <v>0</v>
      </c>
      <c r="Z32" s="20"/>
    </row>
    <row r="33" spans="1:26" hidden="1" outlineLevel="1" x14ac:dyDescent="0.2">
      <c r="A33" s="76"/>
      <c r="B33" s="81" t="s">
        <v>100</v>
      </c>
      <c r="C33" s="206"/>
      <c r="D33" s="185"/>
      <c r="E33" s="177"/>
      <c r="F33" s="71"/>
      <c r="G33" s="78"/>
      <c r="H33" s="431">
        <f t="shared" si="6"/>
        <v>0</v>
      </c>
      <c r="I33" s="177"/>
      <c r="J33" s="71"/>
      <c r="K33" s="79">
        <f>ROUND(G33*(100%+$M$2),0)</f>
        <v>0</v>
      </c>
      <c r="L33" s="224">
        <f>ROUND(J33*K33,0)</f>
        <v>0</v>
      </c>
      <c r="M33" s="177"/>
      <c r="N33" s="71"/>
      <c r="O33" s="79">
        <f>ROUND(K33*(100%+$M$2),0)</f>
        <v>0</v>
      </c>
      <c r="P33" s="224">
        <f>ROUND(N33*O33,0)</f>
        <v>0</v>
      </c>
      <c r="Q33" s="177"/>
      <c r="R33" s="71"/>
      <c r="S33" s="79">
        <f>ROUND(O33*(100%+$M$2),0)</f>
        <v>0</v>
      </c>
      <c r="T33" s="224">
        <f>ROUND(R33*S33,0)</f>
        <v>0</v>
      </c>
      <c r="U33" s="177"/>
      <c r="V33" s="71"/>
      <c r="W33" s="79">
        <f>ROUND(S33*(100%+$M$2),0)</f>
        <v>0</v>
      </c>
      <c r="X33" s="79">
        <f>ROUND(V33*W33,0)</f>
        <v>0</v>
      </c>
      <c r="Y33" s="152">
        <f>H33+L33+P33+T33+X33</f>
        <v>0</v>
      </c>
      <c r="Z33" s="21"/>
    </row>
    <row r="34" spans="1:26" hidden="1" outlineLevel="1" x14ac:dyDescent="0.2">
      <c r="A34" s="77"/>
      <c r="B34" s="77"/>
      <c r="C34" s="186"/>
      <c r="D34" s="185"/>
      <c r="E34" s="177"/>
      <c r="F34" s="71"/>
      <c r="G34" s="78"/>
      <c r="H34" s="430"/>
      <c r="I34" s="177"/>
      <c r="J34" s="71"/>
      <c r="K34" s="74"/>
      <c r="L34" s="300"/>
      <c r="M34" s="177"/>
      <c r="N34" s="71"/>
      <c r="O34" s="74"/>
      <c r="P34" s="300"/>
      <c r="Q34" s="177"/>
      <c r="R34" s="71"/>
      <c r="S34" s="74"/>
      <c r="T34" s="300"/>
      <c r="U34" s="177"/>
      <c r="V34" s="71"/>
      <c r="W34" s="74"/>
      <c r="X34" s="74"/>
      <c r="Y34" s="151"/>
      <c r="Z34" s="10"/>
    </row>
    <row r="35" spans="1:26" s="3" customFormat="1" hidden="1" outlineLevel="1" x14ac:dyDescent="0.2">
      <c r="A35" s="112" t="s">
        <v>154</v>
      </c>
      <c r="B35" s="112"/>
      <c r="C35" s="208"/>
      <c r="D35" s="209"/>
      <c r="E35" s="203"/>
      <c r="F35" s="113"/>
      <c r="G35" s="114"/>
      <c r="H35" s="432">
        <f>SUM(H12:H34)</f>
        <v>0</v>
      </c>
      <c r="I35" s="203"/>
      <c r="J35" s="113"/>
      <c r="K35" s="114"/>
      <c r="L35" s="301">
        <f>SUM(L12:L34)</f>
        <v>0</v>
      </c>
      <c r="M35" s="203"/>
      <c r="N35" s="113"/>
      <c r="O35" s="114"/>
      <c r="P35" s="301">
        <f>SUM(P12:P34)</f>
        <v>0</v>
      </c>
      <c r="Q35" s="203"/>
      <c r="R35" s="113"/>
      <c r="S35" s="114"/>
      <c r="T35" s="301">
        <f>SUM(T12:T34)</f>
        <v>0</v>
      </c>
      <c r="U35" s="203"/>
      <c r="V35" s="113"/>
      <c r="W35" s="114"/>
      <c r="X35" s="115">
        <f>SUM(X12:X34)</f>
        <v>0</v>
      </c>
      <c r="Y35" s="153">
        <f>SUM(Y12:Y34)</f>
        <v>0</v>
      </c>
      <c r="Z35" s="22" t="str">
        <f>IF(SUM(H35,L35,P35,T35,X35)=Y35,"Ties", "Doesn't Foot")</f>
        <v>Ties</v>
      </c>
    </row>
    <row r="36" spans="1:26" hidden="1" outlineLevel="1" x14ac:dyDescent="0.2">
      <c r="A36" s="109"/>
      <c r="B36" s="109"/>
      <c r="C36" s="219"/>
      <c r="D36" s="220"/>
      <c r="E36" s="93"/>
      <c r="F36" s="91"/>
      <c r="G36" s="304"/>
      <c r="H36" s="433"/>
      <c r="I36" s="213"/>
      <c r="J36" s="110"/>
      <c r="K36" s="111"/>
      <c r="L36" s="305"/>
      <c r="M36" s="213"/>
      <c r="N36" s="110"/>
      <c r="O36" s="111"/>
      <c r="P36" s="305"/>
      <c r="Q36" s="213"/>
      <c r="R36" s="110"/>
      <c r="S36" s="111"/>
      <c r="T36" s="305"/>
      <c r="U36" s="213"/>
      <c r="V36" s="110"/>
      <c r="W36" s="111"/>
      <c r="X36" s="111"/>
      <c r="Y36" s="154"/>
      <c r="Z36" s="10"/>
    </row>
    <row r="37" spans="1:26" s="4" customFormat="1" hidden="1" outlineLevel="1" x14ac:dyDescent="0.2">
      <c r="A37" s="68" t="s">
        <v>543</v>
      </c>
      <c r="B37" s="68"/>
      <c r="C37" s="182"/>
      <c r="D37" s="183"/>
      <c r="E37" s="75"/>
      <c r="F37" s="72"/>
      <c r="G37" s="74"/>
      <c r="H37" s="430"/>
      <c r="I37" s="176"/>
      <c r="J37" s="72"/>
      <c r="K37" s="74"/>
      <c r="L37" s="300"/>
      <c r="M37" s="176"/>
      <c r="N37" s="72"/>
      <c r="O37" s="74"/>
      <c r="P37" s="300"/>
      <c r="Q37" s="176"/>
      <c r="R37" s="72"/>
      <c r="S37" s="74"/>
      <c r="T37" s="300"/>
      <c r="U37" s="176"/>
      <c r="V37" s="72"/>
      <c r="W37" s="74"/>
      <c r="X37" s="74"/>
      <c r="Y37" s="151"/>
      <c r="Z37" s="19"/>
    </row>
    <row r="38" spans="1:26" s="4" customFormat="1" hidden="1" outlineLevel="1" x14ac:dyDescent="0.2">
      <c r="A38" s="68"/>
      <c r="B38" s="68"/>
      <c r="C38" s="182"/>
      <c r="D38" s="183"/>
      <c r="E38" s="75"/>
      <c r="F38" s="72"/>
      <c r="G38" s="74"/>
      <c r="H38" s="430"/>
      <c r="I38" s="176"/>
      <c r="J38" s="72"/>
      <c r="K38" s="74"/>
      <c r="L38" s="300"/>
      <c r="M38" s="176"/>
      <c r="N38" s="72"/>
      <c r="O38" s="74"/>
      <c r="P38" s="300"/>
      <c r="Q38" s="176"/>
      <c r="R38" s="72"/>
      <c r="S38" s="74"/>
      <c r="T38" s="300"/>
      <c r="U38" s="176"/>
      <c r="V38" s="72"/>
      <c r="W38" s="74"/>
      <c r="X38" s="74"/>
      <c r="Y38" s="151"/>
      <c r="Z38" s="19"/>
    </row>
    <row r="39" spans="1:26" s="4" customFormat="1" hidden="1" outlineLevel="1" x14ac:dyDescent="0.2">
      <c r="A39" s="67" t="s">
        <v>155</v>
      </c>
      <c r="B39" s="71"/>
      <c r="C39" s="221"/>
      <c r="D39" s="183"/>
      <c r="E39" s="75"/>
      <c r="F39" s="72"/>
      <c r="G39" s="74"/>
      <c r="H39" s="430"/>
      <c r="I39" s="176"/>
      <c r="J39" s="72"/>
      <c r="K39" s="74"/>
      <c r="L39" s="300"/>
      <c r="M39" s="176"/>
      <c r="N39" s="72"/>
      <c r="O39" s="74"/>
      <c r="P39" s="300"/>
      <c r="Q39" s="176"/>
      <c r="R39" s="72"/>
      <c r="S39" s="74"/>
      <c r="T39" s="300"/>
      <c r="U39" s="176"/>
      <c r="V39" s="72"/>
      <c r="W39" s="74"/>
      <c r="X39" s="74"/>
      <c r="Y39" s="151"/>
      <c r="Z39" s="19"/>
    </row>
    <row r="40" spans="1:26" hidden="1" outlineLevel="1" x14ac:dyDescent="0.2">
      <c r="A40" s="68" t="str">
        <f>IF(A$39="&lt;Head Office&gt;", "Program Staff", CONCATENATE(A$39," Program Staff"))</f>
        <v>Program Staff</v>
      </c>
      <c r="B40" s="76"/>
      <c r="C40" s="222"/>
      <c r="D40" s="185"/>
      <c r="E40" s="75"/>
      <c r="F40" s="73"/>
      <c r="G40" s="74"/>
      <c r="H40" s="430"/>
      <c r="I40" s="176"/>
      <c r="J40" s="73"/>
      <c r="K40" s="74"/>
      <c r="L40" s="300"/>
      <c r="M40" s="176"/>
      <c r="N40" s="73"/>
      <c r="O40" s="74"/>
      <c r="P40" s="300"/>
      <c r="Q40" s="176"/>
      <c r="R40" s="73"/>
      <c r="S40" s="74"/>
      <c r="T40" s="300"/>
      <c r="U40" s="176"/>
      <c r="V40" s="73"/>
      <c r="W40" s="74"/>
      <c r="X40" s="74"/>
      <c r="Y40" s="151"/>
      <c r="Z40" s="19"/>
    </row>
    <row r="41" spans="1:26" hidden="1" outlineLevel="1" x14ac:dyDescent="0.2">
      <c r="A41" s="76"/>
      <c r="B41" s="81" t="s">
        <v>39</v>
      </c>
      <c r="C41" s="184"/>
      <c r="D41" s="185"/>
      <c r="E41" s="177"/>
      <c r="F41" s="71"/>
      <c r="G41" s="78"/>
      <c r="H41" s="431">
        <f t="shared" ref="H41:H46" si="10">ROUND(F41*G41,0)</f>
        <v>0</v>
      </c>
      <c r="I41" s="177"/>
      <c r="J41" s="71"/>
      <c r="K41" s="79">
        <f t="shared" ref="K41:K46" si="11">ROUND(G41*(100%+$M$3),0)</f>
        <v>0</v>
      </c>
      <c r="L41" s="224">
        <f t="shared" ref="L41:L46" si="12">ROUND(J41*K41,0)</f>
        <v>0</v>
      </c>
      <c r="M41" s="177"/>
      <c r="N41" s="71"/>
      <c r="O41" s="79">
        <f t="shared" ref="O41:O46" si="13">ROUND(K41*(100%+$M$3),0)</f>
        <v>0</v>
      </c>
      <c r="P41" s="224">
        <f t="shared" ref="P41:P46" si="14">ROUND(N41*O41,0)</f>
        <v>0</v>
      </c>
      <c r="Q41" s="177"/>
      <c r="R41" s="71"/>
      <c r="S41" s="79">
        <f t="shared" ref="S41:S46" si="15">ROUND(O41*(100%+$M$3),0)</f>
        <v>0</v>
      </c>
      <c r="T41" s="224">
        <f t="shared" ref="T41:T46" si="16">ROUND(R41*S41,0)</f>
        <v>0</v>
      </c>
      <c r="U41" s="177"/>
      <c r="V41" s="71"/>
      <c r="W41" s="79">
        <f t="shared" ref="W41:W46" si="17">ROUND(S41*(100%+$M$3),0)</f>
        <v>0</v>
      </c>
      <c r="X41" s="79">
        <f t="shared" ref="X41:X46" si="18">ROUND(V41*W41,0)</f>
        <v>0</v>
      </c>
      <c r="Y41" s="152">
        <f t="shared" ref="Y41:Y46" si="19">H41+L41+P41+T41+X41</f>
        <v>0</v>
      </c>
      <c r="Z41" s="21"/>
    </row>
    <row r="42" spans="1:26" hidden="1" outlineLevel="1" x14ac:dyDescent="0.2">
      <c r="A42" s="76"/>
      <c r="B42" s="81" t="s">
        <v>40</v>
      </c>
      <c r="C42" s="184"/>
      <c r="D42" s="185"/>
      <c r="E42" s="177"/>
      <c r="F42" s="71"/>
      <c r="G42" s="78"/>
      <c r="H42" s="431">
        <f t="shared" si="10"/>
        <v>0</v>
      </c>
      <c r="I42" s="177"/>
      <c r="J42" s="71"/>
      <c r="K42" s="79">
        <f t="shared" si="11"/>
        <v>0</v>
      </c>
      <c r="L42" s="224">
        <f t="shared" si="12"/>
        <v>0</v>
      </c>
      <c r="M42" s="177"/>
      <c r="N42" s="71"/>
      <c r="O42" s="79">
        <f t="shared" si="13"/>
        <v>0</v>
      </c>
      <c r="P42" s="224">
        <f t="shared" si="14"/>
        <v>0</v>
      </c>
      <c r="Q42" s="177"/>
      <c r="R42" s="71"/>
      <c r="S42" s="79">
        <f t="shared" si="15"/>
        <v>0</v>
      </c>
      <c r="T42" s="224">
        <f t="shared" si="16"/>
        <v>0</v>
      </c>
      <c r="U42" s="177"/>
      <c r="V42" s="71"/>
      <c r="W42" s="79">
        <f t="shared" si="17"/>
        <v>0</v>
      </c>
      <c r="X42" s="79">
        <f t="shared" si="18"/>
        <v>0</v>
      </c>
      <c r="Y42" s="152">
        <f t="shared" si="19"/>
        <v>0</v>
      </c>
      <c r="Z42" s="21"/>
    </row>
    <row r="43" spans="1:26" hidden="1" outlineLevel="1" x14ac:dyDescent="0.2">
      <c r="A43" s="76"/>
      <c r="B43" s="81" t="s">
        <v>44</v>
      </c>
      <c r="C43" s="205"/>
      <c r="D43" s="185"/>
      <c r="E43" s="177"/>
      <c r="F43" s="71"/>
      <c r="G43" s="78"/>
      <c r="H43" s="431">
        <f t="shared" si="10"/>
        <v>0</v>
      </c>
      <c r="I43" s="177"/>
      <c r="J43" s="71"/>
      <c r="K43" s="79">
        <f t="shared" si="11"/>
        <v>0</v>
      </c>
      <c r="L43" s="224">
        <f t="shared" si="12"/>
        <v>0</v>
      </c>
      <c r="M43" s="177"/>
      <c r="N43" s="71"/>
      <c r="O43" s="79">
        <f t="shared" si="13"/>
        <v>0</v>
      </c>
      <c r="P43" s="224">
        <f t="shared" si="14"/>
        <v>0</v>
      </c>
      <c r="Q43" s="177"/>
      <c r="R43" s="71"/>
      <c r="S43" s="79">
        <f t="shared" si="15"/>
        <v>0</v>
      </c>
      <c r="T43" s="224">
        <f t="shared" si="16"/>
        <v>0</v>
      </c>
      <c r="U43" s="177"/>
      <c r="V43" s="71"/>
      <c r="W43" s="79">
        <f t="shared" si="17"/>
        <v>0</v>
      </c>
      <c r="X43" s="79">
        <f t="shared" si="18"/>
        <v>0</v>
      </c>
      <c r="Y43" s="152">
        <f t="shared" si="19"/>
        <v>0</v>
      </c>
      <c r="Z43" s="21"/>
    </row>
    <row r="44" spans="1:26" hidden="1" outlineLevel="1" x14ac:dyDescent="0.2">
      <c r="A44" s="76"/>
      <c r="B44" s="81" t="s">
        <v>44</v>
      </c>
      <c r="C44" s="205"/>
      <c r="D44" s="185"/>
      <c r="E44" s="177"/>
      <c r="F44" s="71"/>
      <c r="G44" s="78"/>
      <c r="H44" s="431">
        <f t="shared" si="10"/>
        <v>0</v>
      </c>
      <c r="I44" s="177"/>
      <c r="J44" s="71"/>
      <c r="K44" s="79">
        <f t="shared" si="11"/>
        <v>0</v>
      </c>
      <c r="L44" s="224">
        <f t="shared" si="12"/>
        <v>0</v>
      </c>
      <c r="M44" s="177"/>
      <c r="N44" s="71"/>
      <c r="O44" s="79">
        <f t="shared" si="13"/>
        <v>0</v>
      </c>
      <c r="P44" s="224">
        <f t="shared" si="14"/>
        <v>0</v>
      </c>
      <c r="Q44" s="177"/>
      <c r="R44" s="71"/>
      <c r="S44" s="79">
        <f t="shared" si="15"/>
        <v>0</v>
      </c>
      <c r="T44" s="224">
        <f t="shared" si="16"/>
        <v>0</v>
      </c>
      <c r="U44" s="177"/>
      <c r="V44" s="71"/>
      <c r="W44" s="79">
        <f t="shared" si="17"/>
        <v>0</v>
      </c>
      <c r="X44" s="79">
        <f t="shared" si="18"/>
        <v>0</v>
      </c>
      <c r="Y44" s="152">
        <f t="shared" si="19"/>
        <v>0</v>
      </c>
      <c r="Z44" s="21"/>
    </row>
    <row r="45" spans="1:26" hidden="1" outlineLevel="1" x14ac:dyDescent="0.2">
      <c r="A45" s="76"/>
      <c r="B45" s="81" t="s">
        <v>44</v>
      </c>
      <c r="C45" s="205"/>
      <c r="D45" s="185"/>
      <c r="E45" s="177"/>
      <c r="F45" s="71"/>
      <c r="G45" s="78"/>
      <c r="H45" s="431">
        <f t="shared" si="10"/>
        <v>0</v>
      </c>
      <c r="I45" s="177"/>
      <c r="J45" s="71"/>
      <c r="K45" s="79">
        <f t="shared" si="11"/>
        <v>0</v>
      </c>
      <c r="L45" s="224">
        <f t="shared" si="12"/>
        <v>0</v>
      </c>
      <c r="M45" s="177"/>
      <c r="N45" s="71"/>
      <c r="O45" s="79">
        <f t="shared" si="13"/>
        <v>0</v>
      </c>
      <c r="P45" s="224">
        <f t="shared" si="14"/>
        <v>0</v>
      </c>
      <c r="Q45" s="177"/>
      <c r="R45" s="71"/>
      <c r="S45" s="79">
        <f t="shared" si="15"/>
        <v>0</v>
      </c>
      <c r="T45" s="224">
        <f t="shared" si="16"/>
        <v>0</v>
      </c>
      <c r="U45" s="177"/>
      <c r="V45" s="71"/>
      <c r="W45" s="79">
        <f t="shared" si="17"/>
        <v>0</v>
      </c>
      <c r="X45" s="79">
        <f t="shared" si="18"/>
        <v>0</v>
      </c>
      <c r="Y45" s="152">
        <f t="shared" si="19"/>
        <v>0</v>
      </c>
      <c r="Z45" s="21"/>
    </row>
    <row r="46" spans="1:26" hidden="1" outlineLevel="1" x14ac:dyDescent="0.2">
      <c r="A46" s="76"/>
      <c r="B46" s="81" t="s">
        <v>46</v>
      </c>
      <c r="C46" s="205"/>
      <c r="D46" s="185"/>
      <c r="E46" s="177"/>
      <c r="F46" s="71"/>
      <c r="G46" s="78"/>
      <c r="H46" s="431">
        <f t="shared" si="10"/>
        <v>0</v>
      </c>
      <c r="I46" s="177"/>
      <c r="J46" s="71"/>
      <c r="K46" s="79">
        <f t="shared" si="11"/>
        <v>0</v>
      </c>
      <c r="L46" s="224">
        <f t="shared" si="12"/>
        <v>0</v>
      </c>
      <c r="M46" s="177"/>
      <c r="N46" s="71"/>
      <c r="O46" s="79">
        <f t="shared" si="13"/>
        <v>0</v>
      </c>
      <c r="P46" s="224">
        <f t="shared" si="14"/>
        <v>0</v>
      </c>
      <c r="Q46" s="177"/>
      <c r="R46" s="71"/>
      <c r="S46" s="79">
        <f t="shared" si="15"/>
        <v>0</v>
      </c>
      <c r="T46" s="224">
        <f t="shared" si="16"/>
        <v>0</v>
      </c>
      <c r="U46" s="177"/>
      <c r="V46" s="71"/>
      <c r="W46" s="79">
        <f t="shared" si="17"/>
        <v>0</v>
      </c>
      <c r="X46" s="79">
        <f t="shared" si="18"/>
        <v>0</v>
      </c>
      <c r="Y46" s="152">
        <f t="shared" si="19"/>
        <v>0</v>
      </c>
      <c r="Z46" s="21"/>
    </row>
    <row r="47" spans="1:26" hidden="1" outlineLevel="1" x14ac:dyDescent="0.2">
      <c r="A47" s="76"/>
      <c r="B47" s="84"/>
      <c r="C47" s="205"/>
      <c r="D47" s="185"/>
      <c r="E47" s="80"/>
      <c r="F47" s="71"/>
      <c r="G47" s="78"/>
      <c r="H47" s="430"/>
      <c r="I47" s="177"/>
      <c r="J47" s="71"/>
      <c r="K47" s="74"/>
      <c r="L47" s="300"/>
      <c r="M47" s="177"/>
      <c r="N47" s="71"/>
      <c r="O47" s="74"/>
      <c r="P47" s="300"/>
      <c r="Q47" s="177"/>
      <c r="R47" s="71"/>
      <c r="S47" s="74"/>
      <c r="T47" s="300"/>
      <c r="U47" s="177"/>
      <c r="V47" s="71"/>
      <c r="W47" s="74"/>
      <c r="X47" s="74"/>
      <c r="Y47" s="151"/>
      <c r="Z47" s="21"/>
    </row>
    <row r="48" spans="1:26" hidden="1" outlineLevel="1" x14ac:dyDescent="0.2">
      <c r="A48" s="68" t="str">
        <f>IF(A$39="&lt;Head Office&gt;", "Operational Staff", CONCATENATE(A$39," Operational Staff"))</f>
        <v>Operational Staff</v>
      </c>
      <c r="B48" s="76"/>
      <c r="C48" s="222"/>
      <c r="D48" s="185"/>
      <c r="E48" s="75"/>
      <c r="F48" s="73"/>
      <c r="G48" s="74"/>
      <c r="H48" s="430"/>
      <c r="I48" s="176"/>
      <c r="J48" s="73"/>
      <c r="K48" s="74"/>
      <c r="L48" s="300"/>
      <c r="M48" s="176"/>
      <c r="N48" s="73"/>
      <c r="O48" s="74"/>
      <c r="P48" s="300"/>
      <c r="Q48" s="176"/>
      <c r="R48" s="73"/>
      <c r="S48" s="74"/>
      <c r="T48" s="300"/>
      <c r="U48" s="176"/>
      <c r="V48" s="73"/>
      <c r="W48" s="74"/>
      <c r="X48" s="74"/>
      <c r="Y48" s="151"/>
      <c r="Z48" s="19"/>
    </row>
    <row r="49" spans="1:26" hidden="1" outlineLevel="1" x14ac:dyDescent="0.2">
      <c r="A49" s="76"/>
      <c r="B49" s="81" t="s">
        <v>30</v>
      </c>
      <c r="C49" s="184"/>
      <c r="D49" s="185"/>
      <c r="E49" s="177"/>
      <c r="F49" s="71"/>
      <c r="G49" s="78"/>
      <c r="H49" s="431">
        <f>ROUND(F49*G49,0)</f>
        <v>0</v>
      </c>
      <c r="I49" s="177"/>
      <c r="J49" s="71"/>
      <c r="K49" s="79">
        <f>ROUND(G49*(100%+$M$3),0)</f>
        <v>0</v>
      </c>
      <c r="L49" s="224">
        <f>ROUND(J49*K49,0)</f>
        <v>0</v>
      </c>
      <c r="M49" s="177"/>
      <c r="N49" s="71"/>
      <c r="O49" s="79">
        <f t="shared" ref="O49:O67" si="20">ROUND(K49*(100%+$M$3),0)</f>
        <v>0</v>
      </c>
      <c r="P49" s="224">
        <f>ROUND(N49*O49,0)</f>
        <v>0</v>
      </c>
      <c r="Q49" s="177"/>
      <c r="R49" s="71"/>
      <c r="S49" s="79">
        <f t="shared" ref="S49:S67" si="21">ROUND(O49*(100%+$M$3),0)</f>
        <v>0</v>
      </c>
      <c r="T49" s="224">
        <f>ROUND(R49*S49,0)</f>
        <v>0</v>
      </c>
      <c r="U49" s="177"/>
      <c r="V49" s="71"/>
      <c r="W49" s="79">
        <f t="shared" ref="W49:W67" si="22">ROUND(S49*(100%+$M$3),0)</f>
        <v>0</v>
      </c>
      <c r="X49" s="79">
        <f>ROUND(V49*W49,0)</f>
        <v>0</v>
      </c>
      <c r="Y49" s="152">
        <f t="shared" ref="Y49:Y67" si="23">H49+L49+P49+T49+X49</f>
        <v>0</v>
      </c>
      <c r="Z49" s="20"/>
    </row>
    <row r="50" spans="1:26" hidden="1" outlineLevel="1" x14ac:dyDescent="0.2">
      <c r="A50" s="76"/>
      <c r="B50" s="81" t="s">
        <v>74</v>
      </c>
      <c r="C50" s="184"/>
      <c r="D50" s="185"/>
      <c r="E50" s="177"/>
      <c r="F50" s="71"/>
      <c r="G50" s="78"/>
      <c r="H50" s="431">
        <f t="shared" ref="H50:H67" si="24">ROUND(F50*G50,0)</f>
        <v>0</v>
      </c>
      <c r="I50" s="177"/>
      <c r="J50" s="71"/>
      <c r="K50" s="79">
        <f t="shared" ref="K50:K67" si="25">ROUND(G50*(100%+$M$3),0)</f>
        <v>0</v>
      </c>
      <c r="L50" s="224">
        <f t="shared" ref="L50:L67" si="26">ROUND(J50*K50,0)</f>
        <v>0</v>
      </c>
      <c r="M50" s="177"/>
      <c r="N50" s="71"/>
      <c r="O50" s="79">
        <f t="shared" si="20"/>
        <v>0</v>
      </c>
      <c r="P50" s="224">
        <f t="shared" ref="P50:P67" si="27">ROUND(N50*O50,0)</f>
        <v>0</v>
      </c>
      <c r="Q50" s="177"/>
      <c r="R50" s="71"/>
      <c r="S50" s="79">
        <f t="shared" si="21"/>
        <v>0</v>
      </c>
      <c r="T50" s="224">
        <f t="shared" ref="T50:T67" si="28">ROUND(R50*S50,0)</f>
        <v>0</v>
      </c>
      <c r="U50" s="177"/>
      <c r="V50" s="71"/>
      <c r="W50" s="79">
        <f t="shared" si="22"/>
        <v>0</v>
      </c>
      <c r="X50" s="79">
        <f t="shared" ref="X50:X67" si="29">ROUND(V50*W50,0)</f>
        <v>0</v>
      </c>
      <c r="Y50" s="152">
        <f t="shared" si="23"/>
        <v>0</v>
      </c>
      <c r="Z50" s="20"/>
    </row>
    <row r="51" spans="1:26" hidden="1" outlineLevel="1" x14ac:dyDescent="0.2">
      <c r="A51" s="76"/>
      <c r="B51" s="81" t="s">
        <v>28</v>
      </c>
      <c r="C51" s="184"/>
      <c r="D51" s="185"/>
      <c r="E51" s="177"/>
      <c r="F51" s="71"/>
      <c r="G51" s="78"/>
      <c r="H51" s="431">
        <f t="shared" si="24"/>
        <v>0</v>
      </c>
      <c r="I51" s="177"/>
      <c r="J51" s="71"/>
      <c r="K51" s="79">
        <f t="shared" si="25"/>
        <v>0</v>
      </c>
      <c r="L51" s="224">
        <f t="shared" si="26"/>
        <v>0</v>
      </c>
      <c r="M51" s="177"/>
      <c r="N51" s="71"/>
      <c r="O51" s="79">
        <f t="shared" si="20"/>
        <v>0</v>
      </c>
      <c r="P51" s="224">
        <f t="shared" si="27"/>
        <v>0</v>
      </c>
      <c r="Q51" s="177"/>
      <c r="R51" s="71"/>
      <c r="S51" s="79">
        <f t="shared" si="21"/>
        <v>0</v>
      </c>
      <c r="T51" s="224">
        <f t="shared" si="28"/>
        <v>0</v>
      </c>
      <c r="U51" s="177"/>
      <c r="V51" s="71"/>
      <c r="W51" s="79">
        <f t="shared" si="22"/>
        <v>0</v>
      </c>
      <c r="X51" s="79">
        <f t="shared" si="29"/>
        <v>0</v>
      </c>
      <c r="Y51" s="152">
        <f t="shared" si="23"/>
        <v>0</v>
      </c>
      <c r="Z51" s="20"/>
    </row>
    <row r="52" spans="1:26" hidden="1" outlineLevel="1" x14ac:dyDescent="0.2">
      <c r="A52" s="76"/>
      <c r="B52" s="81" t="s">
        <v>47</v>
      </c>
      <c r="C52" s="205"/>
      <c r="D52" s="185"/>
      <c r="E52" s="177"/>
      <c r="F52" s="71"/>
      <c r="G52" s="78"/>
      <c r="H52" s="431">
        <f t="shared" si="24"/>
        <v>0</v>
      </c>
      <c r="I52" s="177"/>
      <c r="J52" s="71"/>
      <c r="K52" s="79">
        <f t="shared" si="25"/>
        <v>0</v>
      </c>
      <c r="L52" s="224">
        <f t="shared" si="26"/>
        <v>0</v>
      </c>
      <c r="M52" s="177"/>
      <c r="N52" s="71"/>
      <c r="O52" s="79">
        <f t="shared" si="20"/>
        <v>0</v>
      </c>
      <c r="P52" s="224">
        <f t="shared" si="27"/>
        <v>0</v>
      </c>
      <c r="Q52" s="177"/>
      <c r="R52" s="71"/>
      <c r="S52" s="79">
        <f t="shared" si="21"/>
        <v>0</v>
      </c>
      <c r="T52" s="224">
        <f t="shared" si="28"/>
        <v>0</v>
      </c>
      <c r="U52" s="177"/>
      <c r="V52" s="71"/>
      <c r="W52" s="79">
        <f t="shared" si="22"/>
        <v>0</v>
      </c>
      <c r="X52" s="79">
        <f t="shared" si="29"/>
        <v>0</v>
      </c>
      <c r="Y52" s="152">
        <f t="shared" si="23"/>
        <v>0</v>
      </c>
      <c r="Z52" s="21"/>
    </row>
    <row r="53" spans="1:26" hidden="1" outlineLevel="1" x14ac:dyDescent="0.2">
      <c r="A53" s="76"/>
      <c r="B53" s="81" t="s">
        <v>31</v>
      </c>
      <c r="C53" s="184"/>
      <c r="D53" s="185"/>
      <c r="E53" s="177"/>
      <c r="F53" s="71"/>
      <c r="G53" s="78"/>
      <c r="H53" s="431">
        <f t="shared" si="24"/>
        <v>0</v>
      </c>
      <c r="I53" s="177"/>
      <c r="J53" s="71"/>
      <c r="K53" s="79">
        <f t="shared" si="25"/>
        <v>0</v>
      </c>
      <c r="L53" s="224">
        <f t="shared" si="26"/>
        <v>0</v>
      </c>
      <c r="M53" s="177"/>
      <c r="N53" s="71"/>
      <c r="O53" s="79">
        <f t="shared" si="20"/>
        <v>0</v>
      </c>
      <c r="P53" s="224">
        <f t="shared" si="27"/>
        <v>0</v>
      </c>
      <c r="Q53" s="177"/>
      <c r="R53" s="71"/>
      <c r="S53" s="79">
        <f t="shared" si="21"/>
        <v>0</v>
      </c>
      <c r="T53" s="224">
        <f t="shared" si="28"/>
        <v>0</v>
      </c>
      <c r="U53" s="177"/>
      <c r="V53" s="71"/>
      <c r="W53" s="79">
        <f t="shared" si="22"/>
        <v>0</v>
      </c>
      <c r="X53" s="79">
        <f t="shared" si="29"/>
        <v>0</v>
      </c>
      <c r="Y53" s="152">
        <f t="shared" si="23"/>
        <v>0</v>
      </c>
      <c r="Z53" s="20"/>
    </row>
    <row r="54" spans="1:26" hidden="1" outlineLevel="1" x14ac:dyDescent="0.2">
      <c r="A54" s="76"/>
      <c r="B54" s="81" t="s">
        <v>32</v>
      </c>
      <c r="C54" s="184"/>
      <c r="D54" s="185"/>
      <c r="E54" s="177"/>
      <c r="F54" s="71"/>
      <c r="G54" s="78"/>
      <c r="H54" s="431">
        <f t="shared" si="24"/>
        <v>0</v>
      </c>
      <c r="I54" s="177"/>
      <c r="J54" s="71"/>
      <c r="K54" s="79">
        <f t="shared" si="25"/>
        <v>0</v>
      </c>
      <c r="L54" s="224">
        <f t="shared" si="26"/>
        <v>0</v>
      </c>
      <c r="M54" s="177"/>
      <c r="N54" s="71"/>
      <c r="O54" s="79">
        <f t="shared" si="20"/>
        <v>0</v>
      </c>
      <c r="P54" s="224">
        <f t="shared" si="27"/>
        <v>0</v>
      </c>
      <c r="Q54" s="177"/>
      <c r="R54" s="71"/>
      <c r="S54" s="79">
        <f t="shared" si="21"/>
        <v>0</v>
      </c>
      <c r="T54" s="224">
        <f t="shared" si="28"/>
        <v>0</v>
      </c>
      <c r="U54" s="177"/>
      <c r="V54" s="71"/>
      <c r="W54" s="79">
        <f t="shared" si="22"/>
        <v>0</v>
      </c>
      <c r="X54" s="79">
        <f t="shared" si="29"/>
        <v>0</v>
      </c>
      <c r="Y54" s="152">
        <f t="shared" si="23"/>
        <v>0</v>
      </c>
      <c r="Z54" s="23"/>
    </row>
    <row r="55" spans="1:26" hidden="1" outlineLevel="1" x14ac:dyDescent="0.2">
      <c r="A55" s="76"/>
      <c r="B55" s="81" t="s">
        <v>33</v>
      </c>
      <c r="C55" s="184"/>
      <c r="D55" s="185"/>
      <c r="E55" s="177"/>
      <c r="F55" s="71"/>
      <c r="G55" s="78"/>
      <c r="H55" s="431">
        <f t="shared" si="24"/>
        <v>0</v>
      </c>
      <c r="I55" s="177"/>
      <c r="J55" s="71"/>
      <c r="K55" s="79">
        <f t="shared" si="25"/>
        <v>0</v>
      </c>
      <c r="L55" s="224">
        <f t="shared" si="26"/>
        <v>0</v>
      </c>
      <c r="M55" s="177"/>
      <c r="N55" s="71"/>
      <c r="O55" s="79">
        <f t="shared" si="20"/>
        <v>0</v>
      </c>
      <c r="P55" s="224">
        <f t="shared" si="27"/>
        <v>0</v>
      </c>
      <c r="Q55" s="177"/>
      <c r="R55" s="71"/>
      <c r="S55" s="79">
        <f t="shared" si="21"/>
        <v>0</v>
      </c>
      <c r="T55" s="224">
        <f t="shared" si="28"/>
        <v>0</v>
      </c>
      <c r="U55" s="177"/>
      <c r="V55" s="71"/>
      <c r="W55" s="79">
        <f t="shared" si="22"/>
        <v>0</v>
      </c>
      <c r="X55" s="79">
        <f t="shared" si="29"/>
        <v>0</v>
      </c>
      <c r="Y55" s="152">
        <f t="shared" si="23"/>
        <v>0</v>
      </c>
      <c r="Z55" s="20"/>
    </row>
    <row r="56" spans="1:26" hidden="1" outlineLevel="1" x14ac:dyDescent="0.2">
      <c r="A56" s="76"/>
      <c r="B56" s="81" t="s">
        <v>34</v>
      </c>
      <c r="C56" s="184"/>
      <c r="D56" s="185"/>
      <c r="E56" s="177"/>
      <c r="F56" s="71"/>
      <c r="G56" s="78"/>
      <c r="H56" s="431">
        <f t="shared" si="24"/>
        <v>0</v>
      </c>
      <c r="I56" s="177"/>
      <c r="J56" s="71"/>
      <c r="K56" s="79">
        <f t="shared" si="25"/>
        <v>0</v>
      </c>
      <c r="L56" s="224">
        <f t="shared" si="26"/>
        <v>0</v>
      </c>
      <c r="M56" s="177"/>
      <c r="N56" s="71"/>
      <c r="O56" s="79">
        <f t="shared" si="20"/>
        <v>0</v>
      </c>
      <c r="P56" s="224">
        <f t="shared" si="27"/>
        <v>0</v>
      </c>
      <c r="Q56" s="177"/>
      <c r="R56" s="71"/>
      <c r="S56" s="79">
        <f t="shared" si="21"/>
        <v>0</v>
      </c>
      <c r="T56" s="224">
        <f t="shared" si="28"/>
        <v>0</v>
      </c>
      <c r="U56" s="177"/>
      <c r="V56" s="71"/>
      <c r="W56" s="79">
        <f t="shared" si="22"/>
        <v>0</v>
      </c>
      <c r="X56" s="79">
        <f t="shared" si="29"/>
        <v>0</v>
      </c>
      <c r="Y56" s="152">
        <f t="shared" si="23"/>
        <v>0</v>
      </c>
      <c r="Z56" s="21"/>
    </row>
    <row r="57" spans="1:26" hidden="1" outlineLevel="1" x14ac:dyDescent="0.2">
      <c r="A57" s="76"/>
      <c r="B57" s="81" t="s">
        <v>48</v>
      </c>
      <c r="C57" s="205"/>
      <c r="D57" s="185"/>
      <c r="E57" s="177"/>
      <c r="F57" s="71"/>
      <c r="G57" s="78"/>
      <c r="H57" s="431">
        <f t="shared" si="24"/>
        <v>0</v>
      </c>
      <c r="I57" s="177"/>
      <c r="J57" s="71"/>
      <c r="K57" s="79">
        <f t="shared" si="25"/>
        <v>0</v>
      </c>
      <c r="L57" s="224">
        <f t="shared" si="26"/>
        <v>0</v>
      </c>
      <c r="M57" s="177"/>
      <c r="N57" s="71"/>
      <c r="O57" s="79">
        <f t="shared" si="20"/>
        <v>0</v>
      </c>
      <c r="P57" s="224">
        <f t="shared" si="27"/>
        <v>0</v>
      </c>
      <c r="Q57" s="177"/>
      <c r="R57" s="71"/>
      <c r="S57" s="79">
        <f t="shared" si="21"/>
        <v>0</v>
      </c>
      <c r="T57" s="224">
        <f t="shared" si="28"/>
        <v>0</v>
      </c>
      <c r="U57" s="177"/>
      <c r="V57" s="71"/>
      <c r="W57" s="79">
        <f t="shared" si="22"/>
        <v>0</v>
      </c>
      <c r="X57" s="79">
        <f t="shared" si="29"/>
        <v>0</v>
      </c>
      <c r="Y57" s="152">
        <f t="shared" si="23"/>
        <v>0</v>
      </c>
      <c r="Z57" s="21"/>
    </row>
    <row r="58" spans="1:26" hidden="1" outlineLevel="1" x14ac:dyDescent="0.2">
      <c r="A58" s="76"/>
      <c r="B58" s="81" t="s">
        <v>27</v>
      </c>
      <c r="C58" s="184"/>
      <c r="D58" s="185"/>
      <c r="E58" s="177"/>
      <c r="F58" s="71"/>
      <c r="G58" s="78"/>
      <c r="H58" s="431">
        <f t="shared" si="24"/>
        <v>0</v>
      </c>
      <c r="I58" s="177"/>
      <c r="J58" s="71"/>
      <c r="K58" s="79">
        <f t="shared" si="25"/>
        <v>0</v>
      </c>
      <c r="L58" s="224">
        <f t="shared" si="26"/>
        <v>0</v>
      </c>
      <c r="M58" s="177"/>
      <c r="N58" s="71"/>
      <c r="O58" s="79">
        <f t="shared" si="20"/>
        <v>0</v>
      </c>
      <c r="P58" s="224">
        <f t="shared" si="27"/>
        <v>0</v>
      </c>
      <c r="Q58" s="177"/>
      <c r="R58" s="71"/>
      <c r="S58" s="79">
        <f t="shared" si="21"/>
        <v>0</v>
      </c>
      <c r="T58" s="224">
        <f t="shared" si="28"/>
        <v>0</v>
      </c>
      <c r="U58" s="177"/>
      <c r="V58" s="71"/>
      <c r="W58" s="79">
        <f t="shared" si="22"/>
        <v>0</v>
      </c>
      <c r="X58" s="79">
        <f t="shared" si="29"/>
        <v>0</v>
      </c>
      <c r="Y58" s="152">
        <f t="shared" si="23"/>
        <v>0</v>
      </c>
      <c r="Z58" s="20"/>
    </row>
    <row r="59" spans="1:26" hidden="1" outlineLevel="1" x14ac:dyDescent="0.2">
      <c r="A59" s="76"/>
      <c r="B59" s="81" t="s">
        <v>35</v>
      </c>
      <c r="C59" s="184"/>
      <c r="D59" s="185"/>
      <c r="E59" s="177"/>
      <c r="F59" s="71"/>
      <c r="G59" s="78"/>
      <c r="H59" s="431">
        <f t="shared" si="24"/>
        <v>0</v>
      </c>
      <c r="I59" s="177"/>
      <c r="J59" s="71"/>
      <c r="K59" s="79">
        <f t="shared" si="25"/>
        <v>0</v>
      </c>
      <c r="L59" s="224">
        <f t="shared" si="26"/>
        <v>0</v>
      </c>
      <c r="M59" s="177"/>
      <c r="N59" s="71"/>
      <c r="O59" s="79">
        <f t="shared" si="20"/>
        <v>0</v>
      </c>
      <c r="P59" s="224">
        <f t="shared" si="27"/>
        <v>0</v>
      </c>
      <c r="Q59" s="177"/>
      <c r="R59" s="71"/>
      <c r="S59" s="79">
        <f t="shared" si="21"/>
        <v>0</v>
      </c>
      <c r="T59" s="224">
        <f t="shared" si="28"/>
        <v>0</v>
      </c>
      <c r="U59" s="177"/>
      <c r="V59" s="71"/>
      <c r="W59" s="79">
        <f t="shared" si="22"/>
        <v>0</v>
      </c>
      <c r="X59" s="79">
        <f t="shared" si="29"/>
        <v>0</v>
      </c>
      <c r="Y59" s="152">
        <f t="shared" si="23"/>
        <v>0</v>
      </c>
      <c r="Z59" s="20"/>
    </row>
    <row r="60" spans="1:26" hidden="1" outlineLevel="1" x14ac:dyDescent="0.2">
      <c r="A60" s="76"/>
      <c r="B60" s="81" t="s">
        <v>36</v>
      </c>
      <c r="C60" s="184"/>
      <c r="D60" s="185"/>
      <c r="E60" s="177"/>
      <c r="F60" s="71"/>
      <c r="G60" s="78"/>
      <c r="H60" s="431">
        <f t="shared" si="24"/>
        <v>0</v>
      </c>
      <c r="I60" s="177"/>
      <c r="J60" s="71"/>
      <c r="K60" s="79">
        <f t="shared" si="25"/>
        <v>0</v>
      </c>
      <c r="L60" s="224">
        <f t="shared" si="26"/>
        <v>0</v>
      </c>
      <c r="M60" s="177"/>
      <c r="N60" s="71"/>
      <c r="O60" s="79">
        <f t="shared" si="20"/>
        <v>0</v>
      </c>
      <c r="P60" s="224">
        <f t="shared" si="27"/>
        <v>0</v>
      </c>
      <c r="Q60" s="177"/>
      <c r="R60" s="71"/>
      <c r="S60" s="79">
        <f t="shared" si="21"/>
        <v>0</v>
      </c>
      <c r="T60" s="224">
        <f t="shared" si="28"/>
        <v>0</v>
      </c>
      <c r="U60" s="177"/>
      <c r="V60" s="71"/>
      <c r="W60" s="79">
        <f t="shared" si="22"/>
        <v>0</v>
      </c>
      <c r="X60" s="79">
        <f t="shared" si="29"/>
        <v>0</v>
      </c>
      <c r="Y60" s="152">
        <f t="shared" si="23"/>
        <v>0</v>
      </c>
      <c r="Z60" s="20"/>
    </row>
    <row r="61" spans="1:26" hidden="1" outlineLevel="1" x14ac:dyDescent="0.2">
      <c r="A61" s="76"/>
      <c r="B61" s="81" t="s">
        <v>29</v>
      </c>
      <c r="C61" s="184"/>
      <c r="D61" s="185"/>
      <c r="E61" s="177"/>
      <c r="F61" s="71"/>
      <c r="G61" s="78"/>
      <c r="H61" s="431">
        <f t="shared" si="24"/>
        <v>0</v>
      </c>
      <c r="I61" s="177"/>
      <c r="J61" s="71"/>
      <c r="K61" s="79">
        <f t="shared" si="25"/>
        <v>0</v>
      </c>
      <c r="L61" s="224">
        <f t="shared" si="26"/>
        <v>0</v>
      </c>
      <c r="M61" s="177"/>
      <c r="N61" s="71"/>
      <c r="O61" s="79">
        <f t="shared" si="20"/>
        <v>0</v>
      </c>
      <c r="P61" s="224">
        <f t="shared" si="27"/>
        <v>0</v>
      </c>
      <c r="Q61" s="177"/>
      <c r="R61" s="71"/>
      <c r="S61" s="79">
        <f t="shared" si="21"/>
        <v>0</v>
      </c>
      <c r="T61" s="224">
        <f t="shared" si="28"/>
        <v>0</v>
      </c>
      <c r="U61" s="177"/>
      <c r="V61" s="71"/>
      <c r="W61" s="79">
        <f t="shared" si="22"/>
        <v>0</v>
      </c>
      <c r="X61" s="79">
        <f t="shared" si="29"/>
        <v>0</v>
      </c>
      <c r="Y61" s="152">
        <f t="shared" si="23"/>
        <v>0</v>
      </c>
      <c r="Z61" s="20"/>
    </row>
    <row r="62" spans="1:26" hidden="1" outlineLevel="1" x14ac:dyDescent="0.2">
      <c r="A62" s="76"/>
      <c r="B62" s="81" t="s">
        <v>190</v>
      </c>
      <c r="C62" s="184"/>
      <c r="D62" s="185"/>
      <c r="E62" s="177"/>
      <c r="F62" s="71"/>
      <c r="G62" s="78"/>
      <c r="H62" s="431">
        <f t="shared" si="24"/>
        <v>0</v>
      </c>
      <c r="I62" s="177"/>
      <c r="J62" s="71"/>
      <c r="K62" s="79">
        <f t="shared" si="25"/>
        <v>0</v>
      </c>
      <c r="L62" s="224">
        <f t="shared" si="26"/>
        <v>0</v>
      </c>
      <c r="M62" s="177"/>
      <c r="N62" s="71"/>
      <c r="O62" s="79">
        <f t="shared" si="20"/>
        <v>0</v>
      </c>
      <c r="P62" s="224">
        <f t="shared" si="27"/>
        <v>0</v>
      </c>
      <c r="Q62" s="177"/>
      <c r="R62" s="71"/>
      <c r="S62" s="79">
        <f t="shared" si="21"/>
        <v>0</v>
      </c>
      <c r="T62" s="224">
        <f t="shared" si="28"/>
        <v>0</v>
      </c>
      <c r="U62" s="177"/>
      <c r="V62" s="71"/>
      <c r="W62" s="79">
        <f t="shared" si="22"/>
        <v>0</v>
      </c>
      <c r="X62" s="79">
        <f t="shared" si="29"/>
        <v>0</v>
      </c>
      <c r="Y62" s="152">
        <f t="shared" si="23"/>
        <v>0</v>
      </c>
      <c r="Z62" s="20"/>
    </row>
    <row r="63" spans="1:26" hidden="1" outlineLevel="1" x14ac:dyDescent="0.2">
      <c r="A63" s="76"/>
      <c r="B63" s="81" t="s">
        <v>49</v>
      </c>
      <c r="C63" s="205"/>
      <c r="D63" s="185"/>
      <c r="E63" s="177"/>
      <c r="F63" s="71"/>
      <c r="G63" s="78"/>
      <c r="H63" s="431">
        <f t="shared" si="24"/>
        <v>0</v>
      </c>
      <c r="I63" s="177"/>
      <c r="J63" s="71"/>
      <c r="K63" s="79">
        <f t="shared" si="25"/>
        <v>0</v>
      </c>
      <c r="L63" s="224">
        <f t="shared" si="26"/>
        <v>0</v>
      </c>
      <c r="M63" s="177"/>
      <c r="N63" s="71"/>
      <c r="O63" s="79">
        <f t="shared" si="20"/>
        <v>0</v>
      </c>
      <c r="P63" s="224">
        <f t="shared" si="27"/>
        <v>0</v>
      </c>
      <c r="Q63" s="177"/>
      <c r="R63" s="71"/>
      <c r="S63" s="79">
        <f t="shared" si="21"/>
        <v>0</v>
      </c>
      <c r="T63" s="224">
        <f t="shared" si="28"/>
        <v>0</v>
      </c>
      <c r="U63" s="177"/>
      <c r="V63" s="71"/>
      <c r="W63" s="79">
        <f t="shared" si="22"/>
        <v>0</v>
      </c>
      <c r="X63" s="79">
        <f t="shared" si="29"/>
        <v>0</v>
      </c>
      <c r="Y63" s="152">
        <f t="shared" si="23"/>
        <v>0</v>
      </c>
      <c r="Z63" s="21"/>
    </row>
    <row r="64" spans="1:26" hidden="1" outlineLevel="1" x14ac:dyDescent="0.2">
      <c r="A64" s="76"/>
      <c r="B64" s="81" t="s">
        <v>38</v>
      </c>
      <c r="C64" s="184"/>
      <c r="D64" s="185"/>
      <c r="E64" s="177"/>
      <c r="F64" s="71"/>
      <c r="G64" s="78"/>
      <c r="H64" s="431">
        <f t="shared" si="24"/>
        <v>0</v>
      </c>
      <c r="I64" s="177"/>
      <c r="J64" s="71"/>
      <c r="K64" s="79">
        <f t="shared" si="25"/>
        <v>0</v>
      </c>
      <c r="L64" s="224">
        <f t="shared" si="26"/>
        <v>0</v>
      </c>
      <c r="M64" s="177"/>
      <c r="N64" s="71"/>
      <c r="O64" s="79">
        <f t="shared" si="20"/>
        <v>0</v>
      </c>
      <c r="P64" s="224">
        <f t="shared" si="27"/>
        <v>0</v>
      </c>
      <c r="Q64" s="177"/>
      <c r="R64" s="71"/>
      <c r="S64" s="79">
        <f t="shared" si="21"/>
        <v>0</v>
      </c>
      <c r="T64" s="224">
        <f t="shared" si="28"/>
        <v>0</v>
      </c>
      <c r="U64" s="177"/>
      <c r="V64" s="71"/>
      <c r="W64" s="79">
        <f t="shared" si="22"/>
        <v>0</v>
      </c>
      <c r="X64" s="79">
        <f t="shared" si="29"/>
        <v>0</v>
      </c>
      <c r="Y64" s="152">
        <f t="shared" si="23"/>
        <v>0</v>
      </c>
      <c r="Z64" s="20"/>
    </row>
    <row r="65" spans="1:26" hidden="1" outlineLevel="1" x14ac:dyDescent="0.2">
      <c r="A65" s="76"/>
      <c r="B65" s="81" t="s">
        <v>89</v>
      </c>
      <c r="C65" s="184"/>
      <c r="D65" s="185"/>
      <c r="E65" s="177"/>
      <c r="F65" s="71"/>
      <c r="G65" s="78"/>
      <c r="H65" s="431">
        <f t="shared" si="24"/>
        <v>0</v>
      </c>
      <c r="I65" s="177"/>
      <c r="J65" s="71"/>
      <c r="K65" s="79">
        <f t="shared" si="25"/>
        <v>0</v>
      </c>
      <c r="L65" s="224">
        <f t="shared" si="26"/>
        <v>0</v>
      </c>
      <c r="M65" s="177"/>
      <c r="N65" s="71"/>
      <c r="O65" s="79">
        <f t="shared" si="20"/>
        <v>0</v>
      </c>
      <c r="P65" s="224">
        <f t="shared" si="27"/>
        <v>0</v>
      </c>
      <c r="Q65" s="177"/>
      <c r="R65" s="71"/>
      <c r="S65" s="79">
        <f t="shared" si="21"/>
        <v>0</v>
      </c>
      <c r="T65" s="224">
        <f t="shared" si="28"/>
        <v>0</v>
      </c>
      <c r="U65" s="177"/>
      <c r="V65" s="71"/>
      <c r="W65" s="79">
        <f t="shared" si="22"/>
        <v>0</v>
      </c>
      <c r="X65" s="79">
        <f t="shared" si="29"/>
        <v>0</v>
      </c>
      <c r="Y65" s="152">
        <f t="shared" si="23"/>
        <v>0</v>
      </c>
      <c r="Z65" s="20"/>
    </row>
    <row r="66" spans="1:26" hidden="1" outlineLevel="1" x14ac:dyDescent="0.2">
      <c r="A66" s="76"/>
      <c r="B66" s="81" t="s">
        <v>37</v>
      </c>
      <c r="C66" s="184"/>
      <c r="D66" s="185"/>
      <c r="E66" s="177"/>
      <c r="F66" s="71"/>
      <c r="G66" s="78"/>
      <c r="H66" s="431">
        <f t="shared" si="24"/>
        <v>0</v>
      </c>
      <c r="I66" s="177"/>
      <c r="J66" s="71"/>
      <c r="K66" s="79">
        <f t="shared" si="25"/>
        <v>0</v>
      </c>
      <c r="L66" s="224">
        <f t="shared" si="26"/>
        <v>0</v>
      </c>
      <c r="M66" s="177"/>
      <c r="N66" s="71"/>
      <c r="O66" s="79">
        <f t="shared" si="20"/>
        <v>0</v>
      </c>
      <c r="P66" s="224">
        <f t="shared" si="27"/>
        <v>0</v>
      </c>
      <c r="Q66" s="177"/>
      <c r="R66" s="71"/>
      <c r="S66" s="79">
        <f t="shared" si="21"/>
        <v>0</v>
      </c>
      <c r="T66" s="224">
        <f t="shared" si="28"/>
        <v>0</v>
      </c>
      <c r="U66" s="177"/>
      <c r="V66" s="71"/>
      <c r="W66" s="79">
        <f t="shared" si="22"/>
        <v>0</v>
      </c>
      <c r="X66" s="79">
        <f t="shared" si="29"/>
        <v>0</v>
      </c>
      <c r="Y66" s="152">
        <f t="shared" si="23"/>
        <v>0</v>
      </c>
      <c r="Z66" s="20"/>
    </row>
    <row r="67" spans="1:26" hidden="1" outlineLevel="1" x14ac:dyDescent="0.2">
      <c r="A67" s="76"/>
      <c r="B67" s="81" t="s">
        <v>50</v>
      </c>
      <c r="C67" s="205"/>
      <c r="D67" s="185"/>
      <c r="E67" s="177"/>
      <c r="F67" s="71"/>
      <c r="G67" s="78"/>
      <c r="H67" s="431">
        <f t="shared" si="24"/>
        <v>0</v>
      </c>
      <c r="I67" s="177"/>
      <c r="J67" s="71"/>
      <c r="K67" s="79">
        <f t="shared" si="25"/>
        <v>0</v>
      </c>
      <c r="L67" s="224">
        <f t="shared" si="26"/>
        <v>0</v>
      </c>
      <c r="M67" s="177"/>
      <c r="N67" s="71"/>
      <c r="O67" s="79">
        <f t="shared" si="20"/>
        <v>0</v>
      </c>
      <c r="P67" s="224">
        <f t="shared" si="27"/>
        <v>0</v>
      </c>
      <c r="Q67" s="177"/>
      <c r="R67" s="71"/>
      <c r="S67" s="79">
        <f t="shared" si="21"/>
        <v>0</v>
      </c>
      <c r="T67" s="224">
        <f t="shared" si="28"/>
        <v>0</v>
      </c>
      <c r="U67" s="177"/>
      <c r="V67" s="71"/>
      <c r="W67" s="79">
        <f t="shared" si="22"/>
        <v>0</v>
      </c>
      <c r="X67" s="79">
        <f t="shared" si="29"/>
        <v>0</v>
      </c>
      <c r="Y67" s="152">
        <f t="shared" si="23"/>
        <v>0</v>
      </c>
      <c r="Z67" s="21"/>
    </row>
    <row r="68" spans="1:26" hidden="1" outlineLevel="1" x14ac:dyDescent="0.2">
      <c r="A68" s="76"/>
      <c r="B68" s="84"/>
      <c r="C68" s="205"/>
      <c r="D68" s="185"/>
      <c r="E68" s="80"/>
      <c r="F68" s="71"/>
      <c r="G68" s="78"/>
      <c r="H68" s="430"/>
      <c r="I68" s="177"/>
      <c r="J68" s="71"/>
      <c r="K68" s="74"/>
      <c r="L68" s="300"/>
      <c r="M68" s="177"/>
      <c r="N68" s="71"/>
      <c r="O68" s="74"/>
      <c r="P68" s="300"/>
      <c r="Q68" s="177"/>
      <c r="R68" s="71"/>
      <c r="S68" s="74"/>
      <c r="T68" s="300"/>
      <c r="U68" s="177"/>
      <c r="V68" s="71"/>
      <c r="W68" s="74"/>
      <c r="X68" s="74"/>
      <c r="Y68" s="151"/>
      <c r="Z68" s="21"/>
    </row>
    <row r="69" spans="1:26" s="4" customFormat="1" hidden="1" outlineLevel="1" x14ac:dyDescent="0.2">
      <c r="A69" s="67" t="s">
        <v>156</v>
      </c>
      <c r="B69" s="71"/>
      <c r="C69" s="221"/>
      <c r="D69" s="183"/>
      <c r="E69" s="75"/>
      <c r="F69" s="72"/>
      <c r="G69" s="74"/>
      <c r="H69" s="430"/>
      <c r="I69" s="176"/>
      <c r="J69" s="72"/>
      <c r="K69" s="74"/>
      <c r="L69" s="300"/>
      <c r="M69" s="176"/>
      <c r="N69" s="72"/>
      <c r="O69" s="74"/>
      <c r="P69" s="300"/>
      <c r="Q69" s="176"/>
      <c r="R69" s="72"/>
      <c r="S69" s="74"/>
      <c r="T69" s="300"/>
      <c r="U69" s="176"/>
      <c r="V69" s="72"/>
      <c r="W69" s="74"/>
      <c r="X69" s="74"/>
      <c r="Y69" s="151"/>
      <c r="Z69" s="19"/>
    </row>
    <row r="70" spans="1:26" hidden="1" outlineLevel="1" x14ac:dyDescent="0.2">
      <c r="A70" s="68" t="str">
        <f>IF(A$69="&lt;Field Office&gt;", "Program Staff", CONCATENATE(A$69," Program Staff"))</f>
        <v>Program Staff</v>
      </c>
      <c r="B70" s="76"/>
      <c r="C70" s="222"/>
      <c r="D70" s="185"/>
      <c r="E70" s="80"/>
      <c r="F70" s="73"/>
      <c r="G70" s="74"/>
      <c r="H70" s="430"/>
      <c r="I70" s="176"/>
      <c r="J70" s="73"/>
      <c r="K70" s="74"/>
      <c r="L70" s="300"/>
      <c r="M70" s="176"/>
      <c r="N70" s="73"/>
      <c r="O70" s="74"/>
      <c r="P70" s="300"/>
      <c r="Q70" s="176"/>
      <c r="R70" s="73"/>
      <c r="S70" s="74"/>
      <c r="T70" s="300"/>
      <c r="U70" s="176"/>
      <c r="V70" s="73"/>
      <c r="W70" s="74"/>
      <c r="X70" s="74"/>
      <c r="Y70" s="151"/>
      <c r="Z70" s="19"/>
    </row>
    <row r="71" spans="1:26" hidden="1" outlineLevel="1" x14ac:dyDescent="0.2">
      <c r="A71" s="76"/>
      <c r="B71" s="81" t="s">
        <v>39</v>
      </c>
      <c r="C71" s="184"/>
      <c r="D71" s="185"/>
      <c r="E71" s="177"/>
      <c r="F71" s="71"/>
      <c r="G71" s="78"/>
      <c r="H71" s="431">
        <f t="shared" ref="H71:H76" si="30">ROUND(F71*G71,0)</f>
        <v>0</v>
      </c>
      <c r="I71" s="177"/>
      <c r="J71" s="71"/>
      <c r="K71" s="79">
        <f t="shared" ref="K71:K76" si="31">ROUND(G71*(100%+$M$3),0)</f>
        <v>0</v>
      </c>
      <c r="L71" s="224">
        <f t="shared" ref="L71:L76" si="32">ROUND(J71*K71,0)</f>
        <v>0</v>
      </c>
      <c r="M71" s="177"/>
      <c r="N71" s="71"/>
      <c r="O71" s="79">
        <f t="shared" ref="O71:O76" si="33">ROUND(K71*(100%+$M$3),0)</f>
        <v>0</v>
      </c>
      <c r="P71" s="224">
        <f t="shared" ref="P71:P76" si="34">ROUND(N71*O71,0)</f>
        <v>0</v>
      </c>
      <c r="Q71" s="177"/>
      <c r="R71" s="71"/>
      <c r="S71" s="79">
        <f t="shared" ref="S71:S76" si="35">ROUND(O71*(100%+$M$3),0)</f>
        <v>0</v>
      </c>
      <c r="T71" s="224">
        <f t="shared" ref="T71:T76" si="36">ROUND(R71*S71,0)</f>
        <v>0</v>
      </c>
      <c r="U71" s="177"/>
      <c r="V71" s="71"/>
      <c r="W71" s="79">
        <f t="shared" ref="W71:W76" si="37">ROUND(S71*(100%+$M$3),0)</f>
        <v>0</v>
      </c>
      <c r="X71" s="79">
        <f t="shared" ref="X71:X76" si="38">ROUND(V71*W71,0)</f>
        <v>0</v>
      </c>
      <c r="Y71" s="152">
        <f t="shared" ref="Y71:Y76" si="39">H71+L71+P71+T71+X71</f>
        <v>0</v>
      </c>
      <c r="Z71" s="21"/>
    </row>
    <row r="72" spans="1:26" hidden="1" outlineLevel="1" x14ac:dyDescent="0.2">
      <c r="A72" s="76"/>
      <c r="B72" s="81" t="s">
        <v>40</v>
      </c>
      <c r="C72" s="184"/>
      <c r="D72" s="185"/>
      <c r="E72" s="177"/>
      <c r="F72" s="71"/>
      <c r="G72" s="78"/>
      <c r="H72" s="431">
        <f t="shared" si="30"/>
        <v>0</v>
      </c>
      <c r="I72" s="177"/>
      <c r="J72" s="71"/>
      <c r="K72" s="79">
        <f t="shared" si="31"/>
        <v>0</v>
      </c>
      <c r="L72" s="224">
        <f t="shared" si="32"/>
        <v>0</v>
      </c>
      <c r="M72" s="177"/>
      <c r="N72" s="71"/>
      <c r="O72" s="79">
        <f t="shared" si="33"/>
        <v>0</v>
      </c>
      <c r="P72" s="224">
        <f t="shared" si="34"/>
        <v>0</v>
      </c>
      <c r="Q72" s="177"/>
      <c r="R72" s="71"/>
      <c r="S72" s="79">
        <f t="shared" si="35"/>
        <v>0</v>
      </c>
      <c r="T72" s="224">
        <f t="shared" si="36"/>
        <v>0</v>
      </c>
      <c r="U72" s="177"/>
      <c r="V72" s="71"/>
      <c r="W72" s="79">
        <f t="shared" si="37"/>
        <v>0</v>
      </c>
      <c r="X72" s="79">
        <f t="shared" si="38"/>
        <v>0</v>
      </c>
      <c r="Y72" s="152">
        <f t="shared" si="39"/>
        <v>0</v>
      </c>
      <c r="Z72" s="21"/>
    </row>
    <row r="73" spans="1:26" hidden="1" outlineLevel="1" x14ac:dyDescent="0.2">
      <c r="A73" s="76"/>
      <c r="B73" s="81" t="s">
        <v>44</v>
      </c>
      <c r="C73" s="205"/>
      <c r="D73" s="185"/>
      <c r="E73" s="177"/>
      <c r="F73" s="71"/>
      <c r="G73" s="78"/>
      <c r="H73" s="431">
        <f t="shared" si="30"/>
        <v>0</v>
      </c>
      <c r="I73" s="177"/>
      <c r="J73" s="71"/>
      <c r="K73" s="79">
        <f t="shared" si="31"/>
        <v>0</v>
      </c>
      <c r="L73" s="224">
        <f t="shared" si="32"/>
        <v>0</v>
      </c>
      <c r="M73" s="177"/>
      <c r="N73" s="71"/>
      <c r="O73" s="79">
        <f t="shared" si="33"/>
        <v>0</v>
      </c>
      <c r="P73" s="224">
        <f t="shared" si="34"/>
        <v>0</v>
      </c>
      <c r="Q73" s="177"/>
      <c r="R73" s="71"/>
      <c r="S73" s="79">
        <f t="shared" si="35"/>
        <v>0</v>
      </c>
      <c r="T73" s="224">
        <f t="shared" si="36"/>
        <v>0</v>
      </c>
      <c r="U73" s="177"/>
      <c r="V73" s="71"/>
      <c r="W73" s="79">
        <f t="shared" si="37"/>
        <v>0</v>
      </c>
      <c r="X73" s="79">
        <f t="shared" si="38"/>
        <v>0</v>
      </c>
      <c r="Y73" s="152">
        <f t="shared" si="39"/>
        <v>0</v>
      </c>
      <c r="Z73" s="21"/>
    </row>
    <row r="74" spans="1:26" hidden="1" outlineLevel="1" x14ac:dyDescent="0.2">
      <c r="A74" s="76"/>
      <c r="B74" s="81" t="s">
        <v>44</v>
      </c>
      <c r="C74" s="205"/>
      <c r="D74" s="185"/>
      <c r="E74" s="177"/>
      <c r="F74" s="71"/>
      <c r="G74" s="78"/>
      <c r="H74" s="431">
        <f t="shared" si="30"/>
        <v>0</v>
      </c>
      <c r="I74" s="177"/>
      <c r="J74" s="71"/>
      <c r="K74" s="79">
        <f t="shared" si="31"/>
        <v>0</v>
      </c>
      <c r="L74" s="224">
        <f t="shared" si="32"/>
        <v>0</v>
      </c>
      <c r="M74" s="177"/>
      <c r="N74" s="71"/>
      <c r="O74" s="79">
        <f t="shared" si="33"/>
        <v>0</v>
      </c>
      <c r="P74" s="224">
        <f t="shared" si="34"/>
        <v>0</v>
      </c>
      <c r="Q74" s="177"/>
      <c r="R74" s="71"/>
      <c r="S74" s="79">
        <f t="shared" si="35"/>
        <v>0</v>
      </c>
      <c r="T74" s="224">
        <f t="shared" si="36"/>
        <v>0</v>
      </c>
      <c r="U74" s="177"/>
      <c r="V74" s="71"/>
      <c r="W74" s="79">
        <f t="shared" si="37"/>
        <v>0</v>
      </c>
      <c r="X74" s="79">
        <f t="shared" si="38"/>
        <v>0</v>
      </c>
      <c r="Y74" s="152">
        <f t="shared" si="39"/>
        <v>0</v>
      </c>
      <c r="Z74" s="21"/>
    </row>
    <row r="75" spans="1:26" hidden="1" outlineLevel="1" x14ac:dyDescent="0.2">
      <c r="A75" s="76"/>
      <c r="B75" s="81" t="s">
        <v>44</v>
      </c>
      <c r="C75" s="205"/>
      <c r="D75" s="185"/>
      <c r="E75" s="177"/>
      <c r="F75" s="71"/>
      <c r="G75" s="78"/>
      <c r="H75" s="431">
        <f t="shared" si="30"/>
        <v>0</v>
      </c>
      <c r="I75" s="177"/>
      <c r="J75" s="71"/>
      <c r="K75" s="79">
        <f t="shared" si="31"/>
        <v>0</v>
      </c>
      <c r="L75" s="224">
        <f t="shared" si="32"/>
        <v>0</v>
      </c>
      <c r="M75" s="177"/>
      <c r="N75" s="71"/>
      <c r="O75" s="79">
        <f t="shared" si="33"/>
        <v>0</v>
      </c>
      <c r="P75" s="224">
        <f t="shared" si="34"/>
        <v>0</v>
      </c>
      <c r="Q75" s="177"/>
      <c r="R75" s="71"/>
      <c r="S75" s="79">
        <f t="shared" si="35"/>
        <v>0</v>
      </c>
      <c r="T75" s="224">
        <f t="shared" si="36"/>
        <v>0</v>
      </c>
      <c r="U75" s="177"/>
      <c r="V75" s="71"/>
      <c r="W75" s="79">
        <f t="shared" si="37"/>
        <v>0</v>
      </c>
      <c r="X75" s="79">
        <f t="shared" si="38"/>
        <v>0</v>
      </c>
      <c r="Y75" s="152">
        <f t="shared" si="39"/>
        <v>0</v>
      </c>
      <c r="Z75" s="21"/>
    </row>
    <row r="76" spans="1:26" hidden="1" outlineLevel="1" x14ac:dyDescent="0.2">
      <c r="A76" s="76"/>
      <c r="B76" s="81" t="s">
        <v>46</v>
      </c>
      <c r="C76" s="205"/>
      <c r="D76" s="185"/>
      <c r="E76" s="177"/>
      <c r="F76" s="71"/>
      <c r="G76" s="78"/>
      <c r="H76" s="431">
        <f t="shared" si="30"/>
        <v>0</v>
      </c>
      <c r="I76" s="177"/>
      <c r="J76" s="71"/>
      <c r="K76" s="79">
        <f t="shared" si="31"/>
        <v>0</v>
      </c>
      <c r="L76" s="224">
        <f t="shared" si="32"/>
        <v>0</v>
      </c>
      <c r="M76" s="177"/>
      <c r="N76" s="71"/>
      <c r="O76" s="79">
        <f t="shared" si="33"/>
        <v>0</v>
      </c>
      <c r="P76" s="224">
        <f t="shared" si="34"/>
        <v>0</v>
      </c>
      <c r="Q76" s="177"/>
      <c r="R76" s="71"/>
      <c r="S76" s="79">
        <f t="shared" si="35"/>
        <v>0</v>
      </c>
      <c r="T76" s="224">
        <f t="shared" si="36"/>
        <v>0</v>
      </c>
      <c r="U76" s="177"/>
      <c r="V76" s="71"/>
      <c r="W76" s="79">
        <f t="shared" si="37"/>
        <v>0</v>
      </c>
      <c r="X76" s="79">
        <f t="shared" si="38"/>
        <v>0</v>
      </c>
      <c r="Y76" s="152">
        <f t="shared" si="39"/>
        <v>0</v>
      </c>
      <c r="Z76" s="21"/>
    </row>
    <row r="77" spans="1:26" hidden="1" outlineLevel="1" x14ac:dyDescent="0.2">
      <c r="A77" s="76"/>
      <c r="B77" s="84"/>
      <c r="C77" s="205"/>
      <c r="D77" s="185"/>
      <c r="E77" s="177"/>
      <c r="F77" s="71"/>
      <c r="G77" s="78"/>
      <c r="H77" s="430"/>
      <c r="I77" s="177"/>
      <c r="J77" s="71"/>
      <c r="K77" s="74"/>
      <c r="L77" s="300"/>
      <c r="M77" s="177"/>
      <c r="N77" s="71"/>
      <c r="O77" s="74"/>
      <c r="P77" s="300"/>
      <c r="Q77" s="177"/>
      <c r="R77" s="71"/>
      <c r="S77" s="74"/>
      <c r="T77" s="300"/>
      <c r="U77" s="177"/>
      <c r="V77" s="71"/>
      <c r="W77" s="74"/>
      <c r="X77" s="74"/>
      <c r="Y77" s="151"/>
      <c r="Z77" s="21"/>
    </row>
    <row r="78" spans="1:26" hidden="1" outlineLevel="1" x14ac:dyDescent="0.2">
      <c r="A78" s="68" t="str">
        <f>IF(A$69="&lt;Field Office&gt;", "Operational Staff", CONCATENATE(A$69," Operational Staff"))</f>
        <v>Operational Staff</v>
      </c>
      <c r="B78" s="76"/>
      <c r="C78" s="222"/>
      <c r="D78" s="185"/>
      <c r="E78" s="75"/>
      <c r="F78" s="73"/>
      <c r="G78" s="74"/>
      <c r="H78" s="430"/>
      <c r="I78" s="176"/>
      <c r="J78" s="73"/>
      <c r="K78" s="74"/>
      <c r="L78" s="300"/>
      <c r="M78" s="176"/>
      <c r="N78" s="73"/>
      <c r="O78" s="74"/>
      <c r="P78" s="300"/>
      <c r="Q78" s="176"/>
      <c r="R78" s="73"/>
      <c r="S78" s="74"/>
      <c r="T78" s="300"/>
      <c r="U78" s="176"/>
      <c r="V78" s="73"/>
      <c r="W78" s="74"/>
      <c r="X78" s="74"/>
      <c r="Y78" s="151"/>
      <c r="Z78" s="19"/>
    </row>
    <row r="79" spans="1:26" hidden="1" outlineLevel="1" x14ac:dyDescent="0.2">
      <c r="A79" s="76"/>
      <c r="B79" s="81" t="s">
        <v>30</v>
      </c>
      <c r="C79" s="184"/>
      <c r="D79" s="185"/>
      <c r="E79" s="177"/>
      <c r="F79" s="71"/>
      <c r="G79" s="78"/>
      <c r="H79" s="431">
        <f>ROUND(F79*G79,0)</f>
        <v>0</v>
      </c>
      <c r="I79" s="177"/>
      <c r="J79" s="71"/>
      <c r="K79" s="79">
        <f t="shared" ref="K79:K97" si="40">ROUND(G79*(100%+$M$3),0)</f>
        <v>0</v>
      </c>
      <c r="L79" s="224">
        <f>ROUND(J79*K79,0)</f>
        <v>0</v>
      </c>
      <c r="M79" s="177"/>
      <c r="N79" s="71"/>
      <c r="O79" s="79">
        <f t="shared" ref="O79:O97" si="41">ROUND(K79*(100%+$M$3),0)</f>
        <v>0</v>
      </c>
      <c r="P79" s="224">
        <f>ROUND(N79*O79,0)</f>
        <v>0</v>
      </c>
      <c r="Q79" s="177"/>
      <c r="R79" s="71"/>
      <c r="S79" s="79">
        <f t="shared" ref="S79:S97" si="42">ROUND(O79*(100%+$M$3),0)</f>
        <v>0</v>
      </c>
      <c r="T79" s="224">
        <f>ROUND(R79*S79,0)</f>
        <v>0</v>
      </c>
      <c r="U79" s="177"/>
      <c r="V79" s="71"/>
      <c r="W79" s="79">
        <f t="shared" ref="W79:W97" si="43">ROUND(S79*(100%+$M$3),0)</f>
        <v>0</v>
      </c>
      <c r="X79" s="79">
        <f>ROUND(V79*W79,0)</f>
        <v>0</v>
      </c>
      <c r="Y79" s="152">
        <f t="shared" ref="Y79:Y97" si="44">H79+L79+P79+T79+X79</f>
        <v>0</v>
      </c>
      <c r="Z79" s="20"/>
    </row>
    <row r="80" spans="1:26" hidden="1" outlineLevel="1" x14ac:dyDescent="0.2">
      <c r="A80" s="76"/>
      <c r="B80" s="81" t="s">
        <v>74</v>
      </c>
      <c r="C80" s="184"/>
      <c r="D80" s="185"/>
      <c r="E80" s="177"/>
      <c r="F80" s="71"/>
      <c r="G80" s="78"/>
      <c r="H80" s="431">
        <f t="shared" ref="H80:H97" si="45">ROUND(F80*G80,0)</f>
        <v>0</v>
      </c>
      <c r="I80" s="177"/>
      <c r="J80" s="71"/>
      <c r="K80" s="79">
        <f t="shared" si="40"/>
        <v>0</v>
      </c>
      <c r="L80" s="224">
        <f t="shared" ref="L80:L97" si="46">ROUND(J80*K80,0)</f>
        <v>0</v>
      </c>
      <c r="M80" s="177"/>
      <c r="N80" s="71"/>
      <c r="O80" s="79">
        <f t="shared" si="41"/>
        <v>0</v>
      </c>
      <c r="P80" s="224">
        <f t="shared" ref="P80:P97" si="47">ROUND(N80*O80,0)</f>
        <v>0</v>
      </c>
      <c r="Q80" s="177"/>
      <c r="R80" s="71"/>
      <c r="S80" s="79">
        <f t="shared" si="42"/>
        <v>0</v>
      </c>
      <c r="T80" s="224">
        <f t="shared" ref="T80:T96" si="48">ROUND(R80*S80,0)</f>
        <v>0</v>
      </c>
      <c r="U80" s="177"/>
      <c r="V80" s="71"/>
      <c r="W80" s="79">
        <f t="shared" si="43"/>
        <v>0</v>
      </c>
      <c r="X80" s="79">
        <f t="shared" ref="X80:X97" si="49">ROUND(V80*W80,0)</f>
        <v>0</v>
      </c>
      <c r="Y80" s="152">
        <f t="shared" si="44"/>
        <v>0</v>
      </c>
      <c r="Z80" s="20"/>
    </row>
    <row r="81" spans="1:26" hidden="1" outlineLevel="1" x14ac:dyDescent="0.2">
      <c r="A81" s="76"/>
      <c r="B81" s="81" t="s">
        <v>28</v>
      </c>
      <c r="C81" s="184"/>
      <c r="D81" s="185"/>
      <c r="E81" s="177"/>
      <c r="F81" s="71"/>
      <c r="G81" s="78"/>
      <c r="H81" s="431">
        <f t="shared" si="45"/>
        <v>0</v>
      </c>
      <c r="I81" s="177"/>
      <c r="J81" s="71"/>
      <c r="K81" s="79">
        <f t="shared" si="40"/>
        <v>0</v>
      </c>
      <c r="L81" s="224">
        <f t="shared" si="46"/>
        <v>0</v>
      </c>
      <c r="M81" s="177"/>
      <c r="N81" s="71"/>
      <c r="O81" s="79">
        <f t="shared" si="41"/>
        <v>0</v>
      </c>
      <c r="P81" s="224">
        <f t="shared" si="47"/>
        <v>0</v>
      </c>
      <c r="Q81" s="177"/>
      <c r="R81" s="71"/>
      <c r="S81" s="79">
        <f t="shared" si="42"/>
        <v>0</v>
      </c>
      <c r="T81" s="224">
        <f t="shared" si="48"/>
        <v>0</v>
      </c>
      <c r="U81" s="177"/>
      <c r="V81" s="71"/>
      <c r="W81" s="79">
        <f t="shared" si="43"/>
        <v>0</v>
      </c>
      <c r="X81" s="79">
        <f t="shared" si="49"/>
        <v>0</v>
      </c>
      <c r="Y81" s="152">
        <f t="shared" si="44"/>
        <v>0</v>
      </c>
      <c r="Z81" s="20"/>
    </row>
    <row r="82" spans="1:26" hidden="1" outlineLevel="1" x14ac:dyDescent="0.2">
      <c r="A82" s="76"/>
      <c r="B82" s="81" t="s">
        <v>47</v>
      </c>
      <c r="C82" s="205"/>
      <c r="D82" s="185"/>
      <c r="E82" s="177"/>
      <c r="F82" s="71"/>
      <c r="G82" s="78"/>
      <c r="H82" s="431">
        <f t="shared" si="45"/>
        <v>0</v>
      </c>
      <c r="I82" s="177"/>
      <c r="J82" s="71"/>
      <c r="K82" s="79">
        <f t="shared" si="40"/>
        <v>0</v>
      </c>
      <c r="L82" s="224">
        <f t="shared" si="46"/>
        <v>0</v>
      </c>
      <c r="M82" s="177"/>
      <c r="N82" s="71"/>
      <c r="O82" s="79">
        <f t="shared" si="41"/>
        <v>0</v>
      </c>
      <c r="P82" s="224">
        <f t="shared" si="47"/>
        <v>0</v>
      </c>
      <c r="Q82" s="177"/>
      <c r="R82" s="71"/>
      <c r="S82" s="79">
        <f t="shared" si="42"/>
        <v>0</v>
      </c>
      <c r="T82" s="224">
        <f t="shared" si="48"/>
        <v>0</v>
      </c>
      <c r="U82" s="177"/>
      <c r="V82" s="71"/>
      <c r="W82" s="79">
        <f t="shared" si="43"/>
        <v>0</v>
      </c>
      <c r="X82" s="79">
        <f t="shared" si="49"/>
        <v>0</v>
      </c>
      <c r="Y82" s="152">
        <f t="shared" si="44"/>
        <v>0</v>
      </c>
      <c r="Z82" s="21"/>
    </row>
    <row r="83" spans="1:26" hidden="1" outlineLevel="1" x14ac:dyDescent="0.2">
      <c r="A83" s="76"/>
      <c r="B83" s="81" t="s">
        <v>31</v>
      </c>
      <c r="C83" s="184"/>
      <c r="D83" s="185"/>
      <c r="E83" s="177"/>
      <c r="F83" s="71"/>
      <c r="G83" s="78"/>
      <c r="H83" s="431">
        <f t="shared" si="45"/>
        <v>0</v>
      </c>
      <c r="I83" s="177"/>
      <c r="J83" s="71"/>
      <c r="K83" s="79">
        <f t="shared" si="40"/>
        <v>0</v>
      </c>
      <c r="L83" s="224">
        <f t="shared" si="46"/>
        <v>0</v>
      </c>
      <c r="M83" s="177"/>
      <c r="N83" s="71"/>
      <c r="O83" s="79">
        <f t="shared" si="41"/>
        <v>0</v>
      </c>
      <c r="P83" s="224">
        <f t="shared" si="47"/>
        <v>0</v>
      </c>
      <c r="Q83" s="177"/>
      <c r="R83" s="71"/>
      <c r="S83" s="79">
        <f t="shared" si="42"/>
        <v>0</v>
      </c>
      <c r="T83" s="224">
        <f t="shared" si="48"/>
        <v>0</v>
      </c>
      <c r="U83" s="177"/>
      <c r="V83" s="71"/>
      <c r="W83" s="79">
        <f t="shared" si="43"/>
        <v>0</v>
      </c>
      <c r="X83" s="79">
        <f t="shared" si="49"/>
        <v>0</v>
      </c>
      <c r="Y83" s="152">
        <f t="shared" si="44"/>
        <v>0</v>
      </c>
      <c r="Z83" s="20"/>
    </row>
    <row r="84" spans="1:26" hidden="1" outlineLevel="1" x14ac:dyDescent="0.2">
      <c r="A84" s="76"/>
      <c r="B84" s="81" t="s">
        <v>32</v>
      </c>
      <c r="C84" s="184"/>
      <c r="D84" s="185"/>
      <c r="E84" s="177"/>
      <c r="F84" s="71"/>
      <c r="G84" s="78"/>
      <c r="H84" s="431">
        <f t="shared" si="45"/>
        <v>0</v>
      </c>
      <c r="I84" s="177"/>
      <c r="J84" s="71"/>
      <c r="K84" s="79">
        <f t="shared" si="40"/>
        <v>0</v>
      </c>
      <c r="L84" s="224">
        <f t="shared" si="46"/>
        <v>0</v>
      </c>
      <c r="M84" s="177"/>
      <c r="N84" s="71"/>
      <c r="O84" s="79">
        <f t="shared" si="41"/>
        <v>0</v>
      </c>
      <c r="P84" s="224">
        <f t="shared" si="47"/>
        <v>0</v>
      </c>
      <c r="Q84" s="177"/>
      <c r="R84" s="71"/>
      <c r="S84" s="79">
        <f t="shared" si="42"/>
        <v>0</v>
      </c>
      <c r="T84" s="224">
        <f t="shared" si="48"/>
        <v>0</v>
      </c>
      <c r="U84" s="177"/>
      <c r="V84" s="71"/>
      <c r="W84" s="79">
        <f t="shared" si="43"/>
        <v>0</v>
      </c>
      <c r="X84" s="79">
        <f t="shared" si="49"/>
        <v>0</v>
      </c>
      <c r="Y84" s="152">
        <f t="shared" si="44"/>
        <v>0</v>
      </c>
      <c r="Z84" s="23"/>
    </row>
    <row r="85" spans="1:26" hidden="1" outlineLevel="1" x14ac:dyDescent="0.2">
      <c r="A85" s="76"/>
      <c r="B85" s="81" t="s">
        <v>33</v>
      </c>
      <c r="C85" s="184"/>
      <c r="D85" s="185"/>
      <c r="E85" s="177"/>
      <c r="F85" s="71"/>
      <c r="G85" s="78"/>
      <c r="H85" s="431">
        <f t="shared" si="45"/>
        <v>0</v>
      </c>
      <c r="I85" s="177"/>
      <c r="J85" s="71"/>
      <c r="K85" s="79">
        <f t="shared" si="40"/>
        <v>0</v>
      </c>
      <c r="L85" s="224">
        <f t="shared" si="46"/>
        <v>0</v>
      </c>
      <c r="M85" s="177"/>
      <c r="N85" s="71"/>
      <c r="O85" s="79">
        <f t="shared" si="41"/>
        <v>0</v>
      </c>
      <c r="P85" s="224">
        <f t="shared" si="47"/>
        <v>0</v>
      </c>
      <c r="Q85" s="177"/>
      <c r="R85" s="71"/>
      <c r="S85" s="79">
        <f t="shared" si="42"/>
        <v>0</v>
      </c>
      <c r="T85" s="224">
        <f t="shared" si="48"/>
        <v>0</v>
      </c>
      <c r="U85" s="177"/>
      <c r="V85" s="71"/>
      <c r="W85" s="79">
        <f t="shared" si="43"/>
        <v>0</v>
      </c>
      <c r="X85" s="79">
        <f t="shared" si="49"/>
        <v>0</v>
      </c>
      <c r="Y85" s="152">
        <f t="shared" si="44"/>
        <v>0</v>
      </c>
      <c r="Z85" s="20"/>
    </row>
    <row r="86" spans="1:26" hidden="1" outlineLevel="1" x14ac:dyDescent="0.2">
      <c r="A86" s="76"/>
      <c r="B86" s="81" t="s">
        <v>34</v>
      </c>
      <c r="C86" s="184"/>
      <c r="D86" s="185"/>
      <c r="E86" s="177"/>
      <c r="F86" s="71"/>
      <c r="G86" s="78"/>
      <c r="H86" s="431">
        <f t="shared" si="45"/>
        <v>0</v>
      </c>
      <c r="I86" s="177"/>
      <c r="J86" s="71"/>
      <c r="K86" s="79">
        <f t="shared" si="40"/>
        <v>0</v>
      </c>
      <c r="L86" s="224">
        <f t="shared" si="46"/>
        <v>0</v>
      </c>
      <c r="M86" s="177"/>
      <c r="N86" s="71"/>
      <c r="O86" s="79">
        <f t="shared" si="41"/>
        <v>0</v>
      </c>
      <c r="P86" s="224">
        <f t="shared" si="47"/>
        <v>0</v>
      </c>
      <c r="Q86" s="177"/>
      <c r="R86" s="71"/>
      <c r="S86" s="79">
        <f t="shared" si="42"/>
        <v>0</v>
      </c>
      <c r="T86" s="224">
        <f t="shared" si="48"/>
        <v>0</v>
      </c>
      <c r="U86" s="177"/>
      <c r="V86" s="71"/>
      <c r="W86" s="79">
        <f t="shared" si="43"/>
        <v>0</v>
      </c>
      <c r="X86" s="79">
        <f t="shared" si="49"/>
        <v>0</v>
      </c>
      <c r="Y86" s="152">
        <f t="shared" si="44"/>
        <v>0</v>
      </c>
      <c r="Z86" s="21"/>
    </row>
    <row r="87" spans="1:26" hidden="1" outlineLevel="1" x14ac:dyDescent="0.2">
      <c r="A87" s="76"/>
      <c r="B87" s="81" t="s">
        <v>48</v>
      </c>
      <c r="C87" s="205"/>
      <c r="D87" s="185"/>
      <c r="E87" s="177"/>
      <c r="F87" s="71"/>
      <c r="G87" s="78"/>
      <c r="H87" s="431">
        <f t="shared" si="45"/>
        <v>0</v>
      </c>
      <c r="I87" s="177"/>
      <c r="J87" s="71"/>
      <c r="K87" s="79">
        <f t="shared" si="40"/>
        <v>0</v>
      </c>
      <c r="L87" s="224">
        <f t="shared" si="46"/>
        <v>0</v>
      </c>
      <c r="M87" s="177"/>
      <c r="N87" s="71"/>
      <c r="O87" s="79">
        <f t="shared" si="41"/>
        <v>0</v>
      </c>
      <c r="P87" s="224">
        <f t="shared" si="47"/>
        <v>0</v>
      </c>
      <c r="Q87" s="177"/>
      <c r="R87" s="71"/>
      <c r="S87" s="79">
        <f t="shared" si="42"/>
        <v>0</v>
      </c>
      <c r="T87" s="224">
        <f t="shared" si="48"/>
        <v>0</v>
      </c>
      <c r="U87" s="177"/>
      <c r="V87" s="71"/>
      <c r="W87" s="79">
        <f t="shared" si="43"/>
        <v>0</v>
      </c>
      <c r="X87" s="79">
        <f t="shared" si="49"/>
        <v>0</v>
      </c>
      <c r="Y87" s="152">
        <f t="shared" si="44"/>
        <v>0</v>
      </c>
      <c r="Z87" s="21"/>
    </row>
    <row r="88" spans="1:26" hidden="1" outlineLevel="1" x14ac:dyDescent="0.2">
      <c r="A88" s="76"/>
      <c r="B88" s="81" t="s">
        <v>27</v>
      </c>
      <c r="C88" s="184"/>
      <c r="D88" s="185"/>
      <c r="E88" s="177"/>
      <c r="F88" s="71"/>
      <c r="G88" s="78"/>
      <c r="H88" s="431">
        <f t="shared" si="45"/>
        <v>0</v>
      </c>
      <c r="I88" s="177"/>
      <c r="J88" s="71"/>
      <c r="K88" s="79">
        <f t="shared" si="40"/>
        <v>0</v>
      </c>
      <c r="L88" s="224">
        <f t="shared" si="46"/>
        <v>0</v>
      </c>
      <c r="M88" s="177"/>
      <c r="N88" s="71"/>
      <c r="O88" s="79">
        <f t="shared" si="41"/>
        <v>0</v>
      </c>
      <c r="P88" s="224">
        <f t="shared" si="47"/>
        <v>0</v>
      </c>
      <c r="Q88" s="177"/>
      <c r="R88" s="71"/>
      <c r="S88" s="79">
        <f t="shared" si="42"/>
        <v>0</v>
      </c>
      <c r="T88" s="224">
        <f t="shared" si="48"/>
        <v>0</v>
      </c>
      <c r="U88" s="177"/>
      <c r="V88" s="71"/>
      <c r="W88" s="79">
        <f t="shared" si="43"/>
        <v>0</v>
      </c>
      <c r="X88" s="79">
        <f t="shared" si="49"/>
        <v>0</v>
      </c>
      <c r="Y88" s="152">
        <f t="shared" si="44"/>
        <v>0</v>
      </c>
      <c r="Z88" s="20"/>
    </row>
    <row r="89" spans="1:26" hidden="1" outlineLevel="1" x14ac:dyDescent="0.2">
      <c r="A89" s="76"/>
      <c r="B89" s="81" t="s">
        <v>35</v>
      </c>
      <c r="C89" s="184"/>
      <c r="D89" s="185"/>
      <c r="E89" s="177"/>
      <c r="F89" s="71"/>
      <c r="G89" s="78"/>
      <c r="H89" s="431">
        <f t="shared" si="45"/>
        <v>0</v>
      </c>
      <c r="I89" s="177"/>
      <c r="J89" s="71"/>
      <c r="K89" s="79">
        <f t="shared" si="40"/>
        <v>0</v>
      </c>
      <c r="L89" s="224">
        <f t="shared" si="46"/>
        <v>0</v>
      </c>
      <c r="M89" s="177"/>
      <c r="N89" s="71"/>
      <c r="O89" s="79">
        <f t="shared" si="41"/>
        <v>0</v>
      </c>
      <c r="P89" s="224">
        <f t="shared" si="47"/>
        <v>0</v>
      </c>
      <c r="Q89" s="177"/>
      <c r="R89" s="71"/>
      <c r="S89" s="79">
        <f t="shared" si="42"/>
        <v>0</v>
      </c>
      <c r="T89" s="224">
        <f t="shared" si="48"/>
        <v>0</v>
      </c>
      <c r="U89" s="177"/>
      <c r="V89" s="71"/>
      <c r="W89" s="79">
        <f t="shared" si="43"/>
        <v>0</v>
      </c>
      <c r="X89" s="79">
        <f t="shared" si="49"/>
        <v>0</v>
      </c>
      <c r="Y89" s="152">
        <f t="shared" si="44"/>
        <v>0</v>
      </c>
      <c r="Z89" s="20"/>
    </row>
    <row r="90" spans="1:26" hidden="1" outlineLevel="1" x14ac:dyDescent="0.2">
      <c r="A90" s="76"/>
      <c r="B90" s="81" t="s">
        <v>36</v>
      </c>
      <c r="C90" s="184"/>
      <c r="D90" s="185"/>
      <c r="E90" s="177"/>
      <c r="F90" s="71"/>
      <c r="G90" s="78"/>
      <c r="H90" s="431">
        <f t="shared" si="45"/>
        <v>0</v>
      </c>
      <c r="I90" s="177"/>
      <c r="J90" s="71"/>
      <c r="K90" s="79">
        <f t="shared" si="40"/>
        <v>0</v>
      </c>
      <c r="L90" s="224">
        <f t="shared" si="46"/>
        <v>0</v>
      </c>
      <c r="M90" s="177"/>
      <c r="N90" s="71"/>
      <c r="O90" s="79">
        <f t="shared" si="41"/>
        <v>0</v>
      </c>
      <c r="P90" s="224">
        <f t="shared" si="47"/>
        <v>0</v>
      </c>
      <c r="Q90" s="177"/>
      <c r="R90" s="71"/>
      <c r="S90" s="79">
        <f t="shared" si="42"/>
        <v>0</v>
      </c>
      <c r="T90" s="224">
        <f t="shared" si="48"/>
        <v>0</v>
      </c>
      <c r="U90" s="177"/>
      <c r="V90" s="71"/>
      <c r="W90" s="79">
        <f t="shared" si="43"/>
        <v>0</v>
      </c>
      <c r="X90" s="79">
        <f t="shared" si="49"/>
        <v>0</v>
      </c>
      <c r="Y90" s="152">
        <f t="shared" si="44"/>
        <v>0</v>
      </c>
      <c r="Z90" s="20"/>
    </row>
    <row r="91" spans="1:26" hidden="1" outlineLevel="1" x14ac:dyDescent="0.2">
      <c r="A91" s="76"/>
      <c r="B91" s="81" t="s">
        <v>29</v>
      </c>
      <c r="C91" s="184"/>
      <c r="D91" s="185"/>
      <c r="E91" s="177"/>
      <c r="F91" s="71"/>
      <c r="G91" s="78"/>
      <c r="H91" s="431">
        <f t="shared" si="45"/>
        <v>0</v>
      </c>
      <c r="I91" s="177"/>
      <c r="J91" s="71"/>
      <c r="K91" s="79">
        <f t="shared" si="40"/>
        <v>0</v>
      </c>
      <c r="L91" s="224">
        <f t="shared" si="46"/>
        <v>0</v>
      </c>
      <c r="M91" s="177"/>
      <c r="N91" s="71"/>
      <c r="O91" s="79">
        <f t="shared" si="41"/>
        <v>0</v>
      </c>
      <c r="P91" s="224">
        <f t="shared" si="47"/>
        <v>0</v>
      </c>
      <c r="Q91" s="177"/>
      <c r="R91" s="71"/>
      <c r="S91" s="79">
        <f t="shared" si="42"/>
        <v>0</v>
      </c>
      <c r="T91" s="224">
        <f t="shared" si="48"/>
        <v>0</v>
      </c>
      <c r="U91" s="177"/>
      <c r="V91" s="71"/>
      <c r="W91" s="79">
        <f t="shared" si="43"/>
        <v>0</v>
      </c>
      <c r="X91" s="79">
        <f t="shared" si="49"/>
        <v>0</v>
      </c>
      <c r="Y91" s="152">
        <f t="shared" si="44"/>
        <v>0</v>
      </c>
      <c r="Z91" s="20"/>
    </row>
    <row r="92" spans="1:26" hidden="1" outlineLevel="1" x14ac:dyDescent="0.2">
      <c r="A92" s="76"/>
      <c r="B92" s="81" t="s">
        <v>190</v>
      </c>
      <c r="C92" s="184"/>
      <c r="D92" s="185"/>
      <c r="E92" s="177"/>
      <c r="F92" s="71"/>
      <c r="G92" s="78"/>
      <c r="H92" s="431">
        <f t="shared" si="45"/>
        <v>0</v>
      </c>
      <c r="I92" s="177"/>
      <c r="J92" s="71"/>
      <c r="K92" s="79">
        <f t="shared" si="40"/>
        <v>0</v>
      </c>
      <c r="L92" s="224">
        <f t="shared" si="46"/>
        <v>0</v>
      </c>
      <c r="M92" s="177"/>
      <c r="N92" s="71"/>
      <c r="O92" s="79">
        <f t="shared" si="41"/>
        <v>0</v>
      </c>
      <c r="P92" s="224">
        <f t="shared" si="47"/>
        <v>0</v>
      </c>
      <c r="Q92" s="177"/>
      <c r="R92" s="71"/>
      <c r="S92" s="79">
        <f t="shared" si="42"/>
        <v>0</v>
      </c>
      <c r="T92" s="224">
        <f t="shared" si="48"/>
        <v>0</v>
      </c>
      <c r="U92" s="177"/>
      <c r="V92" s="71"/>
      <c r="W92" s="79">
        <f t="shared" si="43"/>
        <v>0</v>
      </c>
      <c r="X92" s="79">
        <f t="shared" si="49"/>
        <v>0</v>
      </c>
      <c r="Y92" s="152">
        <f t="shared" si="44"/>
        <v>0</v>
      </c>
      <c r="Z92" s="20"/>
    </row>
    <row r="93" spans="1:26" hidden="1" outlineLevel="1" x14ac:dyDescent="0.2">
      <c r="A93" s="76"/>
      <c r="B93" s="81" t="s">
        <v>49</v>
      </c>
      <c r="C93" s="205"/>
      <c r="D93" s="185"/>
      <c r="E93" s="177"/>
      <c r="F93" s="71"/>
      <c r="G93" s="78"/>
      <c r="H93" s="431">
        <f t="shared" si="45"/>
        <v>0</v>
      </c>
      <c r="I93" s="177"/>
      <c r="J93" s="71"/>
      <c r="K93" s="79">
        <f t="shared" si="40"/>
        <v>0</v>
      </c>
      <c r="L93" s="224">
        <f t="shared" si="46"/>
        <v>0</v>
      </c>
      <c r="M93" s="177"/>
      <c r="N93" s="71"/>
      <c r="O93" s="79">
        <f t="shared" si="41"/>
        <v>0</v>
      </c>
      <c r="P93" s="224">
        <f t="shared" si="47"/>
        <v>0</v>
      </c>
      <c r="Q93" s="177"/>
      <c r="R93" s="71"/>
      <c r="S93" s="79">
        <f t="shared" si="42"/>
        <v>0</v>
      </c>
      <c r="T93" s="224">
        <f t="shared" si="48"/>
        <v>0</v>
      </c>
      <c r="U93" s="177"/>
      <c r="V93" s="71"/>
      <c r="W93" s="79">
        <f t="shared" si="43"/>
        <v>0</v>
      </c>
      <c r="X93" s="79">
        <f t="shared" si="49"/>
        <v>0</v>
      </c>
      <c r="Y93" s="152">
        <f t="shared" si="44"/>
        <v>0</v>
      </c>
      <c r="Z93" s="21"/>
    </row>
    <row r="94" spans="1:26" hidden="1" outlineLevel="1" x14ac:dyDescent="0.2">
      <c r="A94" s="76"/>
      <c r="B94" s="81" t="s">
        <v>38</v>
      </c>
      <c r="C94" s="184"/>
      <c r="D94" s="185"/>
      <c r="E94" s="177"/>
      <c r="F94" s="371"/>
      <c r="G94" s="78"/>
      <c r="H94" s="431">
        <f t="shared" si="45"/>
        <v>0</v>
      </c>
      <c r="I94" s="177"/>
      <c r="J94" s="71"/>
      <c r="K94" s="79">
        <f t="shared" si="40"/>
        <v>0</v>
      </c>
      <c r="L94" s="224">
        <f t="shared" si="46"/>
        <v>0</v>
      </c>
      <c r="M94" s="177"/>
      <c r="N94" s="71"/>
      <c r="O94" s="79">
        <f t="shared" si="41"/>
        <v>0</v>
      </c>
      <c r="P94" s="224">
        <f t="shared" si="47"/>
        <v>0</v>
      </c>
      <c r="Q94" s="177"/>
      <c r="R94" s="71"/>
      <c r="S94" s="79">
        <f t="shared" si="42"/>
        <v>0</v>
      </c>
      <c r="T94" s="224">
        <f t="shared" si="48"/>
        <v>0</v>
      </c>
      <c r="U94" s="177"/>
      <c r="V94" s="71"/>
      <c r="W94" s="79">
        <f t="shared" si="43"/>
        <v>0</v>
      </c>
      <c r="X94" s="79">
        <f t="shared" si="49"/>
        <v>0</v>
      </c>
      <c r="Y94" s="152">
        <f t="shared" si="44"/>
        <v>0</v>
      </c>
      <c r="Z94" s="20"/>
    </row>
    <row r="95" spans="1:26" hidden="1" outlineLevel="1" x14ac:dyDescent="0.2">
      <c r="A95" s="76"/>
      <c r="B95" s="81" t="s">
        <v>89</v>
      </c>
      <c r="C95" s="184"/>
      <c r="D95" s="185"/>
      <c r="E95" s="177"/>
      <c r="F95" s="71"/>
      <c r="G95" s="78"/>
      <c r="H95" s="431">
        <f t="shared" si="45"/>
        <v>0</v>
      </c>
      <c r="I95" s="177"/>
      <c r="J95" s="71"/>
      <c r="K95" s="79">
        <f t="shared" si="40"/>
        <v>0</v>
      </c>
      <c r="L95" s="224">
        <f t="shared" si="46"/>
        <v>0</v>
      </c>
      <c r="M95" s="177"/>
      <c r="N95" s="71"/>
      <c r="O95" s="79">
        <f t="shared" si="41"/>
        <v>0</v>
      </c>
      <c r="P95" s="224">
        <f t="shared" si="47"/>
        <v>0</v>
      </c>
      <c r="Q95" s="177"/>
      <c r="R95" s="71"/>
      <c r="S95" s="79">
        <f t="shared" si="42"/>
        <v>0</v>
      </c>
      <c r="T95" s="224">
        <f t="shared" si="48"/>
        <v>0</v>
      </c>
      <c r="U95" s="177"/>
      <c r="V95" s="71"/>
      <c r="W95" s="79">
        <f t="shared" si="43"/>
        <v>0</v>
      </c>
      <c r="X95" s="79">
        <f t="shared" si="49"/>
        <v>0</v>
      </c>
      <c r="Y95" s="152">
        <f t="shared" si="44"/>
        <v>0</v>
      </c>
      <c r="Z95" s="20"/>
    </row>
    <row r="96" spans="1:26" hidden="1" outlineLevel="1" x14ac:dyDescent="0.2">
      <c r="A96" s="76"/>
      <c r="B96" s="81" t="s">
        <v>37</v>
      </c>
      <c r="C96" s="184"/>
      <c r="D96" s="185"/>
      <c r="E96" s="177"/>
      <c r="F96" s="71"/>
      <c r="G96" s="78"/>
      <c r="H96" s="431">
        <f t="shared" si="45"/>
        <v>0</v>
      </c>
      <c r="I96" s="177"/>
      <c r="J96" s="71"/>
      <c r="K96" s="79">
        <f t="shared" si="40"/>
        <v>0</v>
      </c>
      <c r="L96" s="224">
        <f t="shared" si="46"/>
        <v>0</v>
      </c>
      <c r="M96" s="177"/>
      <c r="N96" s="71"/>
      <c r="O96" s="79">
        <f t="shared" si="41"/>
        <v>0</v>
      </c>
      <c r="P96" s="224">
        <f t="shared" si="47"/>
        <v>0</v>
      </c>
      <c r="Q96" s="177"/>
      <c r="R96" s="71"/>
      <c r="S96" s="79">
        <f t="shared" si="42"/>
        <v>0</v>
      </c>
      <c r="T96" s="224">
        <f t="shared" si="48"/>
        <v>0</v>
      </c>
      <c r="U96" s="177"/>
      <c r="V96" s="71"/>
      <c r="W96" s="79">
        <f t="shared" si="43"/>
        <v>0</v>
      </c>
      <c r="X96" s="79">
        <f t="shared" si="49"/>
        <v>0</v>
      </c>
      <c r="Y96" s="152">
        <f t="shared" si="44"/>
        <v>0</v>
      </c>
      <c r="Z96" s="20"/>
    </row>
    <row r="97" spans="1:26" hidden="1" outlineLevel="1" x14ac:dyDescent="0.2">
      <c r="A97" s="76"/>
      <c r="B97" s="81" t="s">
        <v>50</v>
      </c>
      <c r="C97" s="205"/>
      <c r="D97" s="185"/>
      <c r="E97" s="177"/>
      <c r="F97" s="71"/>
      <c r="G97" s="78"/>
      <c r="H97" s="431">
        <f t="shared" si="45"/>
        <v>0</v>
      </c>
      <c r="I97" s="177"/>
      <c r="J97" s="71"/>
      <c r="K97" s="79">
        <f t="shared" si="40"/>
        <v>0</v>
      </c>
      <c r="L97" s="224">
        <f t="shared" si="46"/>
        <v>0</v>
      </c>
      <c r="M97" s="177"/>
      <c r="N97" s="71"/>
      <c r="O97" s="79">
        <f t="shared" si="41"/>
        <v>0</v>
      </c>
      <c r="P97" s="224">
        <f t="shared" si="47"/>
        <v>0</v>
      </c>
      <c r="Q97" s="177"/>
      <c r="R97" s="71"/>
      <c r="S97" s="79">
        <f t="shared" si="42"/>
        <v>0</v>
      </c>
      <c r="T97" s="224">
        <f>ROUND(R97*S97,0)</f>
        <v>0</v>
      </c>
      <c r="U97" s="177"/>
      <c r="V97" s="71"/>
      <c r="W97" s="79">
        <f t="shared" si="43"/>
        <v>0</v>
      </c>
      <c r="X97" s="79">
        <f t="shared" si="49"/>
        <v>0</v>
      </c>
      <c r="Y97" s="152">
        <f t="shared" si="44"/>
        <v>0</v>
      </c>
      <c r="Z97" s="21"/>
    </row>
    <row r="98" spans="1:26" hidden="1" outlineLevel="1" x14ac:dyDescent="0.2">
      <c r="A98" s="81"/>
      <c r="B98" s="81"/>
      <c r="C98" s="194"/>
      <c r="D98" s="195"/>
      <c r="E98" s="80"/>
      <c r="F98" s="71"/>
      <c r="G98" s="78"/>
      <c r="H98" s="430"/>
      <c r="I98" s="177"/>
      <c r="J98" s="71"/>
      <c r="K98" s="74"/>
      <c r="L98" s="300"/>
      <c r="M98" s="177"/>
      <c r="N98" s="71"/>
      <c r="O98" s="74"/>
      <c r="P98" s="300"/>
      <c r="Q98" s="177"/>
      <c r="R98" s="71"/>
      <c r="S98" s="74"/>
      <c r="T98" s="300"/>
      <c r="U98" s="177"/>
      <c r="V98" s="71"/>
      <c r="W98" s="74"/>
      <c r="X98" s="74"/>
      <c r="Y98" s="151"/>
      <c r="Z98" s="10"/>
    </row>
    <row r="99" spans="1:26" s="3" customFormat="1" hidden="1" outlineLevel="1" x14ac:dyDescent="0.2">
      <c r="A99" s="112" t="s">
        <v>157</v>
      </c>
      <c r="B99" s="112"/>
      <c r="C99" s="208"/>
      <c r="D99" s="209"/>
      <c r="E99" s="116"/>
      <c r="F99" s="113"/>
      <c r="G99" s="114"/>
      <c r="H99" s="432">
        <f>SUM(H36:H98)</f>
        <v>0</v>
      </c>
      <c r="I99" s="203"/>
      <c r="J99" s="113"/>
      <c r="K99" s="114"/>
      <c r="L99" s="301">
        <f>SUM(L36:L98)</f>
        <v>0</v>
      </c>
      <c r="M99" s="203"/>
      <c r="N99" s="113"/>
      <c r="O99" s="114"/>
      <c r="P99" s="301">
        <f>SUM(P36:P98)</f>
        <v>0</v>
      </c>
      <c r="Q99" s="203"/>
      <c r="R99" s="113"/>
      <c r="S99" s="114"/>
      <c r="T99" s="301">
        <f>SUM(T36:T98)</f>
        <v>0</v>
      </c>
      <c r="U99" s="203"/>
      <c r="V99" s="113"/>
      <c r="W99" s="114"/>
      <c r="X99" s="115">
        <f>SUM(X36:X98)</f>
        <v>0</v>
      </c>
      <c r="Y99" s="153">
        <f>SUM(Y36:Y98)</f>
        <v>0</v>
      </c>
      <c r="Z99" s="22" t="str">
        <f>IF(SUM(H99,L99,P99,T99,X99)=Y99,"Ties", "Doesn't Foot")</f>
        <v>Ties</v>
      </c>
    </row>
    <row r="100" spans="1:26" hidden="1" outlineLevel="1" x14ac:dyDescent="0.2">
      <c r="A100" s="85"/>
      <c r="B100" s="85"/>
      <c r="C100" s="187"/>
      <c r="D100" s="188"/>
      <c r="E100" s="89"/>
      <c r="F100" s="86"/>
      <c r="G100" s="87"/>
      <c r="H100" s="434"/>
      <c r="I100" s="178"/>
      <c r="J100" s="86"/>
      <c r="K100" s="87"/>
      <c r="L100" s="306"/>
      <c r="M100" s="178"/>
      <c r="N100" s="86"/>
      <c r="O100" s="87"/>
      <c r="P100" s="306"/>
      <c r="Q100" s="178"/>
      <c r="R100" s="86"/>
      <c r="S100" s="87"/>
      <c r="T100" s="306"/>
      <c r="U100" s="178"/>
      <c r="V100" s="86"/>
      <c r="W100" s="87"/>
      <c r="X100" s="88"/>
      <c r="Y100" s="155"/>
      <c r="Z100" s="11"/>
    </row>
    <row r="101" spans="1:26" s="3" customFormat="1" ht="13.5" collapsed="1" thickBot="1" x14ac:dyDescent="0.25">
      <c r="A101" s="45" t="s">
        <v>158</v>
      </c>
      <c r="B101" s="45"/>
      <c r="C101" s="189"/>
      <c r="D101" s="190"/>
      <c r="E101" s="49"/>
      <c r="F101" s="46"/>
      <c r="G101" s="47"/>
      <c r="H101" s="435">
        <f>H35+H99</f>
        <v>0</v>
      </c>
      <c r="I101" s="179"/>
      <c r="J101" s="46"/>
      <c r="K101" s="47"/>
      <c r="L101" s="276">
        <f>L35+L99</f>
        <v>0</v>
      </c>
      <c r="M101" s="179"/>
      <c r="N101" s="46"/>
      <c r="O101" s="47"/>
      <c r="P101" s="276">
        <f>P35+P99</f>
        <v>0</v>
      </c>
      <c r="Q101" s="179"/>
      <c r="R101" s="46"/>
      <c r="S101" s="47"/>
      <c r="T101" s="276">
        <f>T35+T99</f>
        <v>0</v>
      </c>
      <c r="U101" s="179"/>
      <c r="V101" s="46"/>
      <c r="W101" s="47"/>
      <c r="X101" s="48">
        <f>X35+X99</f>
        <v>0</v>
      </c>
      <c r="Y101" s="156">
        <f>Y35+Y99</f>
        <v>0</v>
      </c>
      <c r="Z101" t="str">
        <f>IF(SUM(H101,L101,P101,T101,X101)=Y101,"Ties", "ERROR")</f>
        <v>Ties</v>
      </c>
    </row>
    <row r="102" spans="1:26" s="359" customFormat="1" x14ac:dyDescent="0.2">
      <c r="A102" s="355"/>
      <c r="B102" s="355"/>
      <c r="C102" s="356"/>
      <c r="D102" s="356"/>
      <c r="E102" s="357"/>
      <c r="F102" s="356"/>
      <c r="G102" s="356"/>
      <c r="H102" s="436"/>
      <c r="I102" s="357"/>
      <c r="J102" s="356"/>
      <c r="K102" s="356"/>
      <c r="L102" s="358"/>
      <c r="M102" s="357"/>
      <c r="N102" s="356"/>
      <c r="O102" s="356"/>
      <c r="P102" s="358"/>
      <c r="Q102" s="357"/>
      <c r="R102" s="356"/>
      <c r="S102" s="356"/>
      <c r="T102" s="358"/>
      <c r="U102" s="357"/>
      <c r="V102" s="356"/>
      <c r="W102" s="356"/>
      <c r="X102" s="358"/>
      <c r="Y102" s="358"/>
      <c r="Z102"/>
    </row>
    <row r="103" spans="1:26" s="1" customFormat="1" hidden="1" outlineLevel="1" x14ac:dyDescent="0.2">
      <c r="A103" s="42" t="s">
        <v>82</v>
      </c>
      <c r="B103" s="42"/>
      <c r="C103" s="41"/>
      <c r="D103" s="41"/>
      <c r="E103" s="30"/>
      <c r="F103" s="31"/>
      <c r="G103" s="32"/>
      <c r="H103" s="427"/>
      <c r="I103" s="30"/>
      <c r="J103" s="31"/>
      <c r="K103" s="32"/>
      <c r="L103" s="33"/>
      <c r="M103" s="30"/>
      <c r="N103" s="31"/>
      <c r="O103" s="32"/>
      <c r="P103" s="33"/>
      <c r="Q103" s="30"/>
      <c r="R103" s="31"/>
      <c r="S103" s="32"/>
      <c r="T103" s="33"/>
      <c r="U103" s="30"/>
      <c r="V103" s="31"/>
      <c r="W103" s="32"/>
      <c r="X103" s="33"/>
      <c r="Y103" s="33"/>
      <c r="Z103"/>
    </row>
    <row r="104" spans="1:26" hidden="1" outlineLevel="1" x14ac:dyDescent="0.2">
      <c r="A104" s="90"/>
      <c r="B104" s="90"/>
      <c r="C104" s="180"/>
      <c r="D104" s="181"/>
      <c r="E104" s="308"/>
      <c r="F104" s="309"/>
      <c r="G104" s="92"/>
      <c r="H104" s="437"/>
      <c r="I104" s="175"/>
      <c r="J104" s="384"/>
      <c r="K104" s="92"/>
      <c r="L104" s="274"/>
      <c r="M104" s="175"/>
      <c r="N104" s="91"/>
      <c r="O104" s="92"/>
      <c r="P104" s="274"/>
      <c r="Q104" s="175"/>
      <c r="R104" s="91"/>
      <c r="S104" s="92"/>
      <c r="T104" s="274"/>
      <c r="U104" s="175"/>
      <c r="V104" s="91"/>
      <c r="W104" s="92"/>
      <c r="X104" s="92"/>
      <c r="Y104" s="157"/>
    </row>
    <row r="105" spans="1:26" hidden="1" outlineLevel="1" x14ac:dyDescent="0.2">
      <c r="A105" s="76"/>
      <c r="B105" s="77" t="s">
        <v>544</v>
      </c>
      <c r="C105" s="184"/>
      <c r="D105" s="307"/>
      <c r="E105" s="310"/>
      <c r="F105" s="312"/>
      <c r="G105" s="79">
        <f>H99</f>
        <v>0</v>
      </c>
      <c r="H105" s="431">
        <f>ROUND(F105*G105,0)</f>
        <v>0</v>
      </c>
      <c r="I105" s="310"/>
      <c r="J105" s="312"/>
      <c r="K105" s="79">
        <f>L99</f>
        <v>0</v>
      </c>
      <c r="L105" s="224">
        <f>ROUND(J105*K105,0)</f>
        <v>0</v>
      </c>
      <c r="M105" s="310"/>
      <c r="N105" s="360"/>
      <c r="O105" s="79">
        <f>P99</f>
        <v>0</v>
      </c>
      <c r="P105" s="224">
        <f>ROUND(N105*O105,0)</f>
        <v>0</v>
      </c>
      <c r="Q105" s="310"/>
      <c r="R105" s="360"/>
      <c r="S105" s="79">
        <f>T99</f>
        <v>0</v>
      </c>
      <c r="T105" s="224">
        <f>ROUND(R105*S105,0)</f>
        <v>0</v>
      </c>
      <c r="U105" s="310"/>
      <c r="V105" s="94"/>
      <c r="W105" s="79">
        <f>X99</f>
        <v>0</v>
      </c>
      <c r="X105" s="79">
        <f>ROUND(V105*W105,0)</f>
        <v>0</v>
      </c>
      <c r="Y105" s="152">
        <f>H105+L105+P105+T105+X105</f>
        <v>0</v>
      </c>
    </row>
    <row r="106" spans="1:26" hidden="1" outlineLevel="1" x14ac:dyDescent="0.2">
      <c r="A106" s="76"/>
      <c r="B106" s="77" t="s">
        <v>545</v>
      </c>
      <c r="C106" s="184"/>
      <c r="D106" s="307"/>
      <c r="E106" s="310"/>
      <c r="F106" s="312"/>
      <c r="G106" s="79">
        <f>H99</f>
        <v>0</v>
      </c>
      <c r="H106" s="431">
        <f t="shared" ref="H106:H118" si="50">ROUND(F106*G106,0)</f>
        <v>0</v>
      </c>
      <c r="I106" s="310"/>
      <c r="J106" s="312"/>
      <c r="K106" s="79">
        <f>L99</f>
        <v>0</v>
      </c>
      <c r="L106" s="224">
        <f>ROUND(J106*K106,0)</f>
        <v>0</v>
      </c>
      <c r="M106" s="310"/>
      <c r="N106" s="360"/>
      <c r="O106" s="79">
        <f>P99</f>
        <v>0</v>
      </c>
      <c r="P106" s="224">
        <f t="shared" ref="P106:P118" si="51">ROUND(N106*O106,0)</f>
        <v>0</v>
      </c>
      <c r="Q106" s="310"/>
      <c r="R106" s="360"/>
      <c r="S106" s="79">
        <f>T99</f>
        <v>0</v>
      </c>
      <c r="T106" s="224">
        <f t="shared" ref="T106:T118" si="52">ROUND(R106*S106,0)</f>
        <v>0</v>
      </c>
      <c r="U106" s="310"/>
      <c r="V106" s="94"/>
      <c r="W106" s="79">
        <f>X99</f>
        <v>0</v>
      </c>
      <c r="X106" s="79">
        <f t="shared" ref="X106:X118" si="53">ROUND(V106*W106,0)</f>
        <v>0</v>
      </c>
      <c r="Y106" s="152">
        <f t="shared" ref="Y106:Y113" si="54">H106+L106+P106+T106+X106</f>
        <v>0</v>
      </c>
    </row>
    <row r="107" spans="1:26" hidden="1" outlineLevel="1" x14ac:dyDescent="0.2">
      <c r="A107" s="76"/>
      <c r="B107" s="77" t="s">
        <v>178</v>
      </c>
      <c r="C107" s="184"/>
      <c r="D107" s="307"/>
      <c r="E107" s="310"/>
      <c r="F107" s="312"/>
      <c r="G107" s="314">
        <f>H35</f>
        <v>0</v>
      </c>
      <c r="H107" s="431">
        <f t="shared" si="50"/>
        <v>0</v>
      </c>
      <c r="I107" s="310"/>
      <c r="J107" s="312"/>
      <c r="K107" s="314">
        <f>L35</f>
        <v>0</v>
      </c>
      <c r="L107" s="224">
        <f>ROUND(J107*K107,0)</f>
        <v>0</v>
      </c>
      <c r="M107" s="310"/>
      <c r="N107" s="370"/>
      <c r="O107" s="314">
        <f>P35</f>
        <v>0</v>
      </c>
      <c r="P107" s="224">
        <f t="shared" si="51"/>
        <v>0</v>
      </c>
      <c r="Q107" s="310"/>
      <c r="R107" s="360"/>
      <c r="S107" s="314">
        <f>T35</f>
        <v>0</v>
      </c>
      <c r="T107" s="224">
        <f t="shared" si="52"/>
        <v>0</v>
      </c>
      <c r="U107" s="310"/>
      <c r="V107" s="94"/>
      <c r="W107" s="314">
        <f>X35</f>
        <v>0</v>
      </c>
      <c r="X107" s="79">
        <f t="shared" si="53"/>
        <v>0</v>
      </c>
      <c r="Y107" s="152">
        <f t="shared" si="54"/>
        <v>0</v>
      </c>
    </row>
    <row r="108" spans="1:26" hidden="1" outlineLevel="1" x14ac:dyDescent="0.2">
      <c r="A108" s="76"/>
      <c r="B108" s="77" t="s">
        <v>180</v>
      </c>
      <c r="C108" s="184"/>
      <c r="D108" s="307"/>
      <c r="E108" s="310"/>
      <c r="F108" s="321"/>
      <c r="G108" s="318"/>
      <c r="H108" s="431">
        <f t="shared" si="50"/>
        <v>0</v>
      </c>
      <c r="I108" s="310"/>
      <c r="J108" s="43"/>
      <c r="K108" s="318"/>
      <c r="L108" s="224">
        <f>ROUND(J108*K108,0)</f>
        <v>0</v>
      </c>
      <c r="M108" s="310"/>
      <c r="N108" s="311"/>
      <c r="O108" s="318"/>
      <c r="P108" s="224">
        <f t="shared" si="51"/>
        <v>0</v>
      </c>
      <c r="Q108" s="310"/>
      <c r="R108" s="71"/>
      <c r="S108" s="78"/>
      <c r="T108" s="224">
        <f t="shared" si="52"/>
        <v>0</v>
      </c>
      <c r="U108" s="310"/>
      <c r="V108" s="71"/>
      <c r="W108" s="78"/>
      <c r="X108" s="79">
        <f t="shared" si="53"/>
        <v>0</v>
      </c>
      <c r="Y108" s="152">
        <f t="shared" si="54"/>
        <v>0</v>
      </c>
    </row>
    <row r="109" spans="1:26" hidden="1" outlineLevel="1" x14ac:dyDescent="0.2">
      <c r="A109" s="76"/>
      <c r="B109" s="77" t="s">
        <v>181</v>
      </c>
      <c r="C109" s="184"/>
      <c r="D109" s="307"/>
      <c r="E109" s="310"/>
      <c r="F109" s="311"/>
      <c r="G109" s="318"/>
      <c r="H109" s="431">
        <f t="shared" si="50"/>
        <v>0</v>
      </c>
      <c r="I109" s="310"/>
      <c r="J109" s="311"/>
      <c r="K109" s="318"/>
      <c r="L109" s="224">
        <f t="shared" ref="L109:L118" si="55">ROUND(J109*K109,0)</f>
        <v>0</v>
      </c>
      <c r="M109" s="310"/>
      <c r="N109" s="311"/>
      <c r="O109" s="318"/>
      <c r="P109" s="224">
        <f t="shared" si="51"/>
        <v>0</v>
      </c>
      <c r="Q109" s="310"/>
      <c r="R109" s="71"/>
      <c r="S109" s="78"/>
      <c r="T109" s="224">
        <f t="shared" si="52"/>
        <v>0</v>
      </c>
      <c r="U109" s="310"/>
      <c r="V109" s="71"/>
      <c r="W109" s="78"/>
      <c r="X109" s="79">
        <f t="shared" si="53"/>
        <v>0</v>
      </c>
      <c r="Y109" s="152">
        <f t="shared" si="54"/>
        <v>0</v>
      </c>
    </row>
    <row r="110" spans="1:26" hidden="1" outlineLevel="1" x14ac:dyDescent="0.2">
      <c r="A110" s="76"/>
      <c r="B110" s="77" t="s">
        <v>101</v>
      </c>
      <c r="C110" s="184"/>
      <c r="D110" s="307"/>
      <c r="E110" s="310"/>
      <c r="F110" s="311"/>
      <c r="G110" s="318"/>
      <c r="H110" s="431">
        <f t="shared" si="50"/>
        <v>0</v>
      </c>
      <c r="I110" s="310"/>
      <c r="J110" s="311"/>
      <c r="K110" s="318"/>
      <c r="L110" s="224">
        <f>ROUND(J110*K110,0)</f>
        <v>0</v>
      </c>
      <c r="M110" s="310"/>
      <c r="N110" s="311"/>
      <c r="O110" s="318"/>
      <c r="P110" s="224">
        <f t="shared" si="51"/>
        <v>0</v>
      </c>
      <c r="Q110" s="310"/>
      <c r="R110" s="71"/>
      <c r="S110" s="78"/>
      <c r="T110" s="224">
        <f t="shared" si="52"/>
        <v>0</v>
      </c>
      <c r="U110" s="310"/>
      <c r="V110" s="71"/>
      <c r="W110" s="78"/>
      <c r="X110" s="79">
        <f t="shared" si="53"/>
        <v>0</v>
      </c>
      <c r="Y110" s="152">
        <f t="shared" si="54"/>
        <v>0</v>
      </c>
    </row>
    <row r="111" spans="1:26" hidden="1" outlineLevel="1" x14ac:dyDescent="0.2">
      <c r="A111" s="76"/>
      <c r="B111" s="77" t="s">
        <v>142</v>
      </c>
      <c r="C111" s="184"/>
      <c r="D111" s="307"/>
      <c r="E111" s="310"/>
      <c r="F111" s="43"/>
      <c r="G111" s="318"/>
      <c r="H111" s="431">
        <f t="shared" si="50"/>
        <v>0</v>
      </c>
      <c r="I111" s="310"/>
      <c r="J111" s="43"/>
      <c r="K111" s="318"/>
      <c r="L111" s="224">
        <f t="shared" si="55"/>
        <v>0</v>
      </c>
      <c r="M111" s="310"/>
      <c r="N111" s="43"/>
      <c r="O111" s="318"/>
      <c r="P111" s="224">
        <f t="shared" si="51"/>
        <v>0</v>
      </c>
      <c r="Q111" s="310"/>
      <c r="R111" s="73"/>
      <c r="S111" s="78"/>
      <c r="T111" s="224">
        <f t="shared" si="52"/>
        <v>0</v>
      </c>
      <c r="U111" s="310"/>
      <c r="V111" s="73"/>
      <c r="W111" s="78"/>
      <c r="X111" s="79">
        <f t="shared" si="53"/>
        <v>0</v>
      </c>
      <c r="Y111" s="152">
        <f t="shared" si="54"/>
        <v>0</v>
      </c>
    </row>
    <row r="112" spans="1:26" hidden="1" outlineLevel="1" x14ac:dyDescent="0.2">
      <c r="A112" s="76"/>
      <c r="B112" s="77" t="s">
        <v>140</v>
      </c>
      <c r="C112" s="184"/>
      <c r="D112" s="307"/>
      <c r="E112" s="310"/>
      <c r="F112" s="44"/>
      <c r="G112" s="319"/>
      <c r="H112" s="431">
        <f t="shared" si="50"/>
        <v>0</v>
      </c>
      <c r="I112" s="310"/>
      <c r="J112" s="44"/>
      <c r="K112" s="319"/>
      <c r="L112" s="224">
        <f t="shared" si="55"/>
        <v>0</v>
      </c>
      <c r="M112" s="310"/>
      <c r="N112" s="44"/>
      <c r="O112" s="318"/>
      <c r="P112" s="224">
        <f t="shared" si="51"/>
        <v>0</v>
      </c>
      <c r="Q112" s="310"/>
      <c r="R112" s="72"/>
      <c r="S112" s="74"/>
      <c r="T112" s="224">
        <f t="shared" si="52"/>
        <v>0</v>
      </c>
      <c r="U112" s="310"/>
      <c r="V112" s="72"/>
      <c r="W112" s="74"/>
      <c r="X112" s="79">
        <f t="shared" si="53"/>
        <v>0</v>
      </c>
      <c r="Y112" s="152">
        <f t="shared" si="54"/>
        <v>0</v>
      </c>
    </row>
    <row r="113" spans="1:26" hidden="1" outlineLevel="1" x14ac:dyDescent="0.2">
      <c r="A113" s="76"/>
      <c r="B113" s="77" t="s">
        <v>318</v>
      </c>
      <c r="C113" s="184"/>
      <c r="D113" s="307"/>
      <c r="E113" s="310"/>
      <c r="F113" s="44"/>
      <c r="G113" s="319"/>
      <c r="H113" s="431">
        <f t="shared" si="50"/>
        <v>0</v>
      </c>
      <c r="I113" s="310"/>
      <c r="J113" s="44"/>
      <c r="K113" s="319"/>
      <c r="L113" s="224">
        <f t="shared" si="55"/>
        <v>0</v>
      </c>
      <c r="M113" s="310"/>
      <c r="N113" s="44"/>
      <c r="O113" s="318"/>
      <c r="P113" s="224">
        <f t="shared" si="51"/>
        <v>0</v>
      </c>
      <c r="Q113" s="310"/>
      <c r="R113" s="72"/>
      <c r="S113" s="74"/>
      <c r="T113" s="224">
        <f t="shared" si="52"/>
        <v>0</v>
      </c>
      <c r="U113" s="310"/>
      <c r="V113" s="72"/>
      <c r="W113" s="74"/>
      <c r="X113" s="79">
        <f t="shared" si="53"/>
        <v>0</v>
      </c>
      <c r="Y113" s="152">
        <f t="shared" si="54"/>
        <v>0</v>
      </c>
    </row>
    <row r="114" spans="1:26" hidden="1" outlineLevel="1" x14ac:dyDescent="0.2">
      <c r="A114" s="76"/>
      <c r="B114" s="77" t="s">
        <v>141</v>
      </c>
      <c r="C114" s="184"/>
      <c r="D114" s="307"/>
      <c r="E114" s="310"/>
      <c r="F114" s="44"/>
      <c r="G114" s="318"/>
      <c r="H114" s="431">
        <f t="shared" si="50"/>
        <v>0</v>
      </c>
      <c r="I114" s="310"/>
      <c r="J114" s="44"/>
      <c r="K114" s="318"/>
      <c r="L114" s="224">
        <f t="shared" si="55"/>
        <v>0</v>
      </c>
      <c r="M114" s="310"/>
      <c r="N114" s="44"/>
      <c r="O114" s="318"/>
      <c r="P114" s="224">
        <f t="shared" si="51"/>
        <v>0</v>
      </c>
      <c r="Q114" s="310"/>
      <c r="R114" s="72"/>
      <c r="S114" s="78"/>
      <c r="T114" s="224">
        <f t="shared" si="52"/>
        <v>0</v>
      </c>
      <c r="U114" s="310"/>
      <c r="V114" s="72"/>
      <c r="W114" s="78"/>
      <c r="X114" s="79">
        <f t="shared" si="53"/>
        <v>0</v>
      </c>
      <c r="Y114" s="152">
        <f t="shared" ref="Y114:Y118" si="56">H114+L114+P114+T114+X114</f>
        <v>0</v>
      </c>
    </row>
    <row r="115" spans="1:26" hidden="1" outlineLevel="1" x14ac:dyDescent="0.2">
      <c r="A115" s="76"/>
      <c r="B115" s="367" t="s">
        <v>143</v>
      </c>
      <c r="C115" s="184"/>
      <c r="D115" s="307"/>
      <c r="E115" s="310"/>
      <c r="F115" s="44"/>
      <c r="G115" s="318"/>
      <c r="H115" s="431">
        <f t="shared" si="50"/>
        <v>0</v>
      </c>
      <c r="I115" s="310"/>
      <c r="J115" s="44"/>
      <c r="K115" s="318"/>
      <c r="L115" s="224">
        <f t="shared" si="55"/>
        <v>0</v>
      </c>
      <c r="M115" s="310"/>
      <c r="N115" s="44"/>
      <c r="O115" s="318"/>
      <c r="P115" s="224">
        <f t="shared" si="51"/>
        <v>0</v>
      </c>
      <c r="Q115" s="310"/>
      <c r="R115" s="72"/>
      <c r="S115" s="78"/>
      <c r="T115" s="224">
        <f t="shared" si="52"/>
        <v>0</v>
      </c>
      <c r="U115" s="310"/>
      <c r="V115" s="72"/>
      <c r="W115" s="78"/>
      <c r="X115" s="79">
        <f t="shared" si="53"/>
        <v>0</v>
      </c>
      <c r="Y115" s="152">
        <f t="shared" si="56"/>
        <v>0</v>
      </c>
    </row>
    <row r="116" spans="1:26" hidden="1" outlineLevel="1" x14ac:dyDescent="0.2">
      <c r="A116" s="76"/>
      <c r="B116" s="77" t="s">
        <v>102</v>
      </c>
      <c r="C116" s="184"/>
      <c r="D116" s="307"/>
      <c r="E116" s="310"/>
      <c r="F116" s="44"/>
      <c r="G116" s="318"/>
      <c r="H116" s="431">
        <f t="shared" si="50"/>
        <v>0</v>
      </c>
      <c r="I116" s="310"/>
      <c r="J116" s="44"/>
      <c r="K116" s="318"/>
      <c r="L116" s="224">
        <f t="shared" si="55"/>
        <v>0</v>
      </c>
      <c r="M116" s="310"/>
      <c r="N116" s="44"/>
      <c r="O116" s="78"/>
      <c r="P116" s="224">
        <f t="shared" si="51"/>
        <v>0</v>
      </c>
      <c r="Q116" s="310"/>
      <c r="R116" s="72"/>
      <c r="S116" s="78"/>
      <c r="T116" s="224">
        <f t="shared" si="52"/>
        <v>0</v>
      </c>
      <c r="U116" s="310"/>
      <c r="V116" s="72"/>
      <c r="W116" s="78"/>
      <c r="X116" s="79">
        <f t="shared" si="53"/>
        <v>0</v>
      </c>
      <c r="Y116" s="152">
        <f t="shared" si="56"/>
        <v>0</v>
      </c>
    </row>
    <row r="117" spans="1:26" hidden="1" outlineLevel="1" x14ac:dyDescent="0.2">
      <c r="A117" s="76"/>
      <c r="B117" s="77" t="s">
        <v>103</v>
      </c>
      <c r="C117" s="184"/>
      <c r="D117" s="307"/>
      <c r="E117" s="310"/>
      <c r="F117" s="369"/>
      <c r="G117" s="318"/>
      <c r="H117" s="431">
        <f t="shared" si="50"/>
        <v>0</v>
      </c>
      <c r="I117" s="310"/>
      <c r="J117" s="44"/>
      <c r="K117" s="320">
        <f>ROUND(G117*(100%+$M$4),0)</f>
        <v>0</v>
      </c>
      <c r="L117" s="224">
        <f t="shared" si="55"/>
        <v>0</v>
      </c>
      <c r="M117" s="310"/>
      <c r="N117" s="44"/>
      <c r="O117" s="79">
        <f>ROUND(K117*(100%+$M$4),0)</f>
        <v>0</v>
      </c>
      <c r="P117" s="224">
        <f t="shared" si="51"/>
        <v>0</v>
      </c>
      <c r="Q117" s="310"/>
      <c r="R117" s="72"/>
      <c r="S117" s="79">
        <f>ROUND(O117*(100%+$M$4),0)</f>
        <v>0</v>
      </c>
      <c r="T117" s="224">
        <f t="shared" si="52"/>
        <v>0</v>
      </c>
      <c r="U117" s="310"/>
      <c r="V117" s="72"/>
      <c r="W117" s="79">
        <f>ROUND(S117*(100%+$M$4),0)</f>
        <v>0</v>
      </c>
      <c r="X117" s="79">
        <f t="shared" si="53"/>
        <v>0</v>
      </c>
      <c r="Y117" s="152">
        <f t="shared" si="56"/>
        <v>0</v>
      </c>
    </row>
    <row r="118" spans="1:26" hidden="1" outlineLevel="1" x14ac:dyDescent="0.2">
      <c r="A118" s="76"/>
      <c r="B118" s="77" t="s">
        <v>201</v>
      </c>
      <c r="C118" s="184"/>
      <c r="D118" s="307"/>
      <c r="E118" s="310"/>
      <c r="F118" s="311"/>
      <c r="G118" s="319"/>
      <c r="H118" s="431">
        <f t="shared" si="50"/>
        <v>0</v>
      </c>
      <c r="I118" s="310"/>
      <c r="J118" s="311"/>
      <c r="K118" s="79">
        <f>ROUND(G118*(100%+$M$4),0)</f>
        <v>0</v>
      </c>
      <c r="L118" s="224">
        <f t="shared" si="55"/>
        <v>0</v>
      </c>
      <c r="M118" s="310"/>
      <c r="N118" s="311"/>
      <c r="O118" s="79">
        <f>ROUND(K118*(100%+$M$4),0)</f>
        <v>0</v>
      </c>
      <c r="P118" s="224">
        <f t="shared" si="51"/>
        <v>0</v>
      </c>
      <c r="Q118" s="310"/>
      <c r="R118" s="71"/>
      <c r="S118" s="79">
        <f>ROUND(O118*(100%+$M$4),0)</f>
        <v>0</v>
      </c>
      <c r="T118" s="224">
        <f t="shared" si="52"/>
        <v>0</v>
      </c>
      <c r="U118" s="310"/>
      <c r="V118" s="71"/>
      <c r="W118" s="79">
        <f>ROUND(S118*(100%+$M$4),0)</f>
        <v>0</v>
      </c>
      <c r="X118" s="79">
        <f t="shared" si="53"/>
        <v>0</v>
      </c>
      <c r="Y118" s="152">
        <f t="shared" si="56"/>
        <v>0</v>
      </c>
    </row>
    <row r="119" spans="1:26" hidden="1" outlineLevel="1" x14ac:dyDescent="0.2">
      <c r="A119" s="85"/>
      <c r="B119" s="85"/>
      <c r="C119" s="187"/>
      <c r="D119" s="313"/>
      <c r="E119" s="326"/>
      <c r="F119" s="327"/>
      <c r="G119" s="328"/>
      <c r="H119" s="438"/>
      <c r="I119" s="178"/>
      <c r="J119" s="327"/>
      <c r="K119" s="87"/>
      <c r="L119" s="275"/>
      <c r="M119" s="178"/>
      <c r="N119" s="327"/>
      <c r="O119" s="87"/>
      <c r="P119" s="275"/>
      <c r="Q119" s="178"/>
      <c r="R119" s="86"/>
      <c r="S119" s="87"/>
      <c r="T119" s="275"/>
      <c r="U119" s="178"/>
      <c r="V119" s="86"/>
      <c r="W119" s="87"/>
      <c r="X119" s="87"/>
      <c r="Y119" s="158"/>
    </row>
    <row r="120" spans="1:26" s="3" customFormat="1" ht="13.5" collapsed="1" thickBot="1" x14ac:dyDescent="0.25">
      <c r="A120" s="45" t="s">
        <v>159</v>
      </c>
      <c r="B120" s="45"/>
      <c r="C120" s="189"/>
      <c r="D120" s="190"/>
      <c r="E120" s="315"/>
      <c r="F120" s="316"/>
      <c r="G120" s="317"/>
      <c r="H120" s="439">
        <f>SUM(H104:H119)</f>
        <v>0</v>
      </c>
      <c r="I120" s="323"/>
      <c r="J120" s="316"/>
      <c r="K120" s="317"/>
      <c r="L120" s="324">
        <f>SUM(L104:L119)</f>
        <v>0</v>
      </c>
      <c r="M120" s="315"/>
      <c r="N120" s="316"/>
      <c r="O120" s="317"/>
      <c r="P120" s="324">
        <f>SUM(P104:P119)</f>
        <v>0</v>
      </c>
      <c r="Q120" s="315"/>
      <c r="R120" s="316"/>
      <c r="S120" s="317"/>
      <c r="T120" s="324">
        <f>SUM(T104:T119)</f>
        <v>0</v>
      </c>
      <c r="U120" s="315"/>
      <c r="V120" s="316"/>
      <c r="W120" s="317"/>
      <c r="X120" s="322">
        <f>SUM(X104:X119)</f>
        <v>0</v>
      </c>
      <c r="Y120" s="325">
        <f>SUM(Y104:Y119)</f>
        <v>0</v>
      </c>
      <c r="Z120" t="str">
        <f>IF(SUM(H120,L120,P120,T120,X120)=Y120,"Ties", "ERROR")</f>
        <v>Ties</v>
      </c>
    </row>
    <row r="121" spans="1:26" s="359" customFormat="1" x14ac:dyDescent="0.2">
      <c r="A121" s="355"/>
      <c r="B121" s="355"/>
      <c r="C121" s="356"/>
      <c r="D121" s="356"/>
      <c r="E121" s="357"/>
      <c r="F121" s="356"/>
      <c r="G121" s="356"/>
      <c r="H121" s="436"/>
      <c r="I121" s="357"/>
      <c r="J121" s="356"/>
      <c r="K121" s="356"/>
      <c r="L121" s="358"/>
      <c r="M121" s="357"/>
      <c r="N121" s="356"/>
      <c r="O121" s="356"/>
      <c r="P121" s="358"/>
      <c r="Q121" s="357"/>
      <c r="R121" s="356"/>
      <c r="S121" s="356"/>
      <c r="T121" s="358"/>
      <c r="U121" s="357"/>
      <c r="V121" s="356"/>
      <c r="W121" s="356"/>
      <c r="X121" s="358"/>
      <c r="Y121" s="358"/>
      <c r="Z121"/>
    </row>
    <row r="122" spans="1:26" s="1" customFormat="1" hidden="1" outlineLevel="1" x14ac:dyDescent="0.2">
      <c r="A122" s="42" t="s">
        <v>277</v>
      </c>
      <c r="B122" s="42"/>
      <c r="C122" s="41"/>
      <c r="D122" s="41"/>
      <c r="E122" s="30"/>
      <c r="F122" s="31"/>
      <c r="G122" s="32"/>
      <c r="H122" s="427"/>
      <c r="I122" s="30"/>
      <c r="J122" s="31"/>
      <c r="K122" s="32"/>
      <c r="L122" s="33"/>
      <c r="M122" s="30"/>
      <c r="N122" s="31"/>
      <c r="O122" s="32"/>
      <c r="P122" s="33"/>
      <c r="Q122" s="30"/>
      <c r="R122" s="31"/>
      <c r="S122" s="32"/>
      <c r="T122" s="33"/>
      <c r="U122" s="30"/>
      <c r="V122" s="31"/>
      <c r="W122" s="32"/>
      <c r="X122" s="33"/>
      <c r="Y122" s="33"/>
      <c r="Z122"/>
    </row>
    <row r="123" spans="1:26" s="12" customFormat="1" hidden="1" outlineLevel="1" x14ac:dyDescent="0.2">
      <c r="A123" s="90"/>
      <c r="B123" s="368"/>
      <c r="C123" s="180"/>
      <c r="D123" s="181"/>
      <c r="E123" s="175"/>
      <c r="F123" s="91"/>
      <c r="G123" s="92"/>
      <c r="H123" s="437"/>
      <c r="I123" s="175"/>
      <c r="J123" s="91"/>
      <c r="K123" s="92"/>
      <c r="L123" s="274"/>
      <c r="M123" s="175"/>
      <c r="N123" s="91"/>
      <c r="O123" s="92"/>
      <c r="P123" s="274"/>
      <c r="Q123" s="175"/>
      <c r="R123" s="91"/>
      <c r="S123" s="92"/>
      <c r="T123" s="274"/>
      <c r="U123" s="175"/>
      <c r="V123" s="91"/>
      <c r="W123" s="92"/>
      <c r="X123" s="92"/>
      <c r="Y123" s="157"/>
      <c r="Z123"/>
    </row>
    <row r="124" spans="1:26" hidden="1" outlineLevel="1" x14ac:dyDescent="0.2">
      <c r="A124" s="76"/>
      <c r="B124" s="77" t="s">
        <v>275</v>
      </c>
      <c r="C124" s="184"/>
      <c r="D124" s="185"/>
      <c r="E124" s="310" t="s">
        <v>267</v>
      </c>
      <c r="F124" s="71">
        <v>1</v>
      </c>
      <c r="G124" s="78">
        <f>'Travel Table'!M20</f>
        <v>0</v>
      </c>
      <c r="H124" s="431">
        <f>ROUND(F124*G124,0)</f>
        <v>0</v>
      </c>
      <c r="I124" s="310" t="s">
        <v>267</v>
      </c>
      <c r="J124" s="71">
        <v>1</v>
      </c>
      <c r="K124" s="79">
        <f>ROUND('Travel Table'!M24*(100%+$M$4),0)</f>
        <v>0</v>
      </c>
      <c r="L124" s="224">
        <f>ROUND(J124*K124,0)</f>
        <v>0</v>
      </c>
      <c r="M124" s="310" t="s">
        <v>267</v>
      </c>
      <c r="N124" s="71">
        <v>1</v>
      </c>
      <c r="O124" s="79">
        <f>ROUND('Travel Table'!M28*(100%+$M$4),0)</f>
        <v>0</v>
      </c>
      <c r="P124" s="224">
        <f>ROUND(N124*O124,0)</f>
        <v>0</v>
      </c>
      <c r="Q124" s="310" t="s">
        <v>267</v>
      </c>
      <c r="R124" s="71">
        <v>1</v>
      </c>
      <c r="S124" s="79">
        <f>ROUND('Travel Table'!M32*(100%+$M$4),0)</f>
        <v>0</v>
      </c>
      <c r="T124" s="224">
        <f>ROUND(R124*S124,0)</f>
        <v>0</v>
      </c>
      <c r="U124" s="310" t="s">
        <v>267</v>
      </c>
      <c r="V124" s="71">
        <v>1</v>
      </c>
      <c r="W124" s="79">
        <f>ROUND('Travel Table'!M36*(100%+$M$4),0)</f>
        <v>0</v>
      </c>
      <c r="X124" s="79">
        <f>ROUND(V124*W124,0)</f>
        <v>0</v>
      </c>
      <c r="Y124" s="152">
        <f>H124+L124+P124+T124+X124</f>
        <v>0</v>
      </c>
    </row>
    <row r="125" spans="1:26" hidden="1" outlineLevel="1" x14ac:dyDescent="0.2">
      <c r="A125" s="76"/>
      <c r="B125" s="77" t="s">
        <v>276</v>
      </c>
      <c r="C125" s="184"/>
      <c r="D125" s="185"/>
      <c r="E125" s="310" t="s">
        <v>267</v>
      </c>
      <c r="F125" s="71">
        <v>1</v>
      </c>
      <c r="G125" s="78">
        <f>'Travel Table'!M44</f>
        <v>0</v>
      </c>
      <c r="H125" s="431">
        <f>ROUND(F125*G125,0)</f>
        <v>0</v>
      </c>
      <c r="I125" s="310" t="s">
        <v>267</v>
      </c>
      <c r="J125" s="71">
        <v>1</v>
      </c>
      <c r="K125" s="79">
        <f>ROUND('Travel Table'!M48*(100%+$M$4),0)</f>
        <v>0</v>
      </c>
      <c r="L125" s="224">
        <f>ROUND(J125*K125,0)</f>
        <v>0</v>
      </c>
      <c r="M125" s="310" t="s">
        <v>267</v>
      </c>
      <c r="N125" s="71">
        <v>1</v>
      </c>
      <c r="O125" s="79">
        <f>ROUND('Travel Table'!M52*(100%+$M$4),0)</f>
        <v>0</v>
      </c>
      <c r="P125" s="224">
        <f>ROUND(N125*O125,0)</f>
        <v>0</v>
      </c>
      <c r="Q125" s="310" t="s">
        <v>267</v>
      </c>
      <c r="R125" s="71">
        <v>1</v>
      </c>
      <c r="S125" s="79">
        <f>ROUND('Travel Table'!M56*(100%+$M$4),0)</f>
        <v>0</v>
      </c>
      <c r="T125" s="224">
        <f>ROUND(R125*S125,0)</f>
        <v>0</v>
      </c>
      <c r="U125" s="310" t="s">
        <v>267</v>
      </c>
      <c r="V125" s="71">
        <v>1</v>
      </c>
      <c r="W125" s="79">
        <f>ROUND('Travel Table'!M60*(100%+$M$4),0)</f>
        <v>0</v>
      </c>
      <c r="X125" s="79">
        <f>ROUND(V125*W125,0)</f>
        <v>0</v>
      </c>
      <c r="Y125" s="152">
        <f>H125+L125+P125+T125+X125</f>
        <v>0</v>
      </c>
    </row>
    <row r="126" spans="1:26" hidden="1" outlineLevel="1" x14ac:dyDescent="0.2">
      <c r="A126" s="85"/>
      <c r="B126" s="85"/>
      <c r="C126" s="187"/>
      <c r="D126" s="188"/>
      <c r="E126" s="178"/>
      <c r="F126" s="86"/>
      <c r="G126" s="87"/>
      <c r="H126" s="438"/>
      <c r="I126" s="178"/>
      <c r="J126" s="86"/>
      <c r="K126" s="87"/>
      <c r="L126" s="275"/>
      <c r="M126" s="178"/>
      <c r="N126" s="86"/>
      <c r="O126" s="87"/>
      <c r="P126" s="275"/>
      <c r="Q126" s="178"/>
      <c r="R126" s="86"/>
      <c r="S126" s="87"/>
      <c r="T126" s="275"/>
      <c r="U126" s="178"/>
      <c r="V126" s="86"/>
      <c r="W126" s="87"/>
      <c r="X126" s="87"/>
      <c r="Y126" s="158"/>
    </row>
    <row r="127" spans="1:26" s="3" customFormat="1" ht="13.5" collapsed="1" thickBot="1" x14ac:dyDescent="0.25">
      <c r="A127" s="45" t="s">
        <v>160</v>
      </c>
      <c r="B127" s="45"/>
      <c r="C127" s="189"/>
      <c r="D127" s="190"/>
      <c r="E127" s="179"/>
      <c r="F127" s="46"/>
      <c r="G127" s="47"/>
      <c r="H127" s="435">
        <f>SUM(H122:H126)</f>
        <v>0</v>
      </c>
      <c r="I127" s="179"/>
      <c r="J127" s="46"/>
      <c r="K127" s="47"/>
      <c r="L127" s="276">
        <f>SUM(L122:L126)</f>
        <v>0</v>
      </c>
      <c r="M127" s="179"/>
      <c r="N127" s="46"/>
      <c r="O127" s="47"/>
      <c r="P127" s="276">
        <f>SUM(P122:P126)</f>
        <v>0</v>
      </c>
      <c r="Q127" s="179"/>
      <c r="R127" s="46"/>
      <c r="S127" s="47"/>
      <c r="T127" s="276">
        <f>SUM(T122:T126)</f>
        <v>0</v>
      </c>
      <c r="U127" s="179"/>
      <c r="V127" s="46"/>
      <c r="W127" s="47"/>
      <c r="X127" s="48">
        <f>SUM(X122:X126)</f>
        <v>0</v>
      </c>
      <c r="Y127" s="156">
        <f>SUM(Y122:Y126)</f>
        <v>0</v>
      </c>
      <c r="Z127" t="str">
        <f>IF(SUM(H127,L127,P127,T127,X127)=Y127,"Ties", "ERROR")</f>
        <v>Ties</v>
      </c>
    </row>
    <row r="128" spans="1:26" s="24" customFormat="1" x14ac:dyDescent="0.2">
      <c r="A128" s="25"/>
      <c r="B128" s="25"/>
      <c r="C128" s="36"/>
      <c r="D128" s="36"/>
      <c r="E128" s="34"/>
      <c r="F128" s="35"/>
      <c r="G128" s="37"/>
      <c r="H128" s="440"/>
      <c r="I128" s="34"/>
      <c r="J128" s="35"/>
      <c r="K128" s="37"/>
      <c r="L128" s="352"/>
      <c r="M128" s="34"/>
      <c r="N128" s="35"/>
      <c r="O128" s="37"/>
      <c r="P128" s="352"/>
      <c r="Q128" s="34"/>
      <c r="R128" s="35"/>
      <c r="S128" s="37"/>
      <c r="T128" s="352"/>
      <c r="U128" s="34"/>
      <c r="V128" s="35"/>
      <c r="W128" s="37"/>
      <c r="X128" s="352"/>
      <c r="Y128" s="352"/>
      <c r="Z128"/>
    </row>
    <row r="129" spans="1:26" s="1" customFormat="1" hidden="1" outlineLevel="1" x14ac:dyDescent="0.2">
      <c r="A129" s="42" t="s">
        <v>84</v>
      </c>
      <c r="B129" s="42"/>
      <c r="C129" s="41"/>
      <c r="D129" s="41"/>
      <c r="E129" s="30"/>
      <c r="F129" s="31"/>
      <c r="G129" s="32"/>
      <c r="H129" s="427"/>
      <c r="I129" s="30"/>
      <c r="J129" s="31"/>
      <c r="K129" s="32"/>
      <c r="L129" s="33"/>
      <c r="M129" s="30"/>
      <c r="N129" s="31"/>
      <c r="O129" s="32"/>
      <c r="P129" s="33"/>
      <c r="Q129" s="30"/>
      <c r="R129" s="31"/>
      <c r="S129" s="32"/>
      <c r="T129" s="33"/>
      <c r="U129" s="30"/>
      <c r="V129" s="31"/>
      <c r="W129" s="32"/>
      <c r="X129" s="33"/>
      <c r="Y129" s="33"/>
      <c r="Z129"/>
    </row>
    <row r="130" spans="1:26" s="12" customFormat="1" hidden="1" outlineLevel="1" x14ac:dyDescent="0.2">
      <c r="A130" s="90"/>
      <c r="B130" s="90"/>
      <c r="C130" s="180"/>
      <c r="D130" s="181"/>
      <c r="E130" s="175"/>
      <c r="F130" s="91"/>
      <c r="G130" s="92"/>
      <c r="H130" s="437"/>
      <c r="I130" s="93"/>
      <c r="J130" s="91"/>
      <c r="K130" s="92"/>
      <c r="L130" s="274"/>
      <c r="M130" s="175"/>
      <c r="N130" s="91"/>
      <c r="O130" s="92"/>
      <c r="P130" s="274"/>
      <c r="Q130" s="175"/>
      <c r="R130" s="91"/>
      <c r="S130" s="92"/>
      <c r="T130" s="274"/>
      <c r="U130" s="175"/>
      <c r="V130" s="91"/>
      <c r="W130" s="92"/>
      <c r="X130" s="343"/>
      <c r="Y130" s="157"/>
      <c r="Z130"/>
    </row>
    <row r="131" spans="1:26" s="6" customFormat="1" hidden="1" outlineLevel="1" x14ac:dyDescent="0.2">
      <c r="A131" s="68" t="s">
        <v>206</v>
      </c>
      <c r="B131" s="81"/>
      <c r="C131" s="186"/>
      <c r="D131" s="185"/>
      <c r="E131" s="339"/>
      <c r="F131" s="340"/>
      <c r="G131" s="341"/>
      <c r="H131" s="430"/>
      <c r="I131" s="80"/>
      <c r="J131" s="71"/>
      <c r="K131" s="78"/>
      <c r="L131" s="300"/>
      <c r="M131" s="177"/>
      <c r="N131" s="71"/>
      <c r="O131" s="78"/>
      <c r="P131" s="300"/>
      <c r="Q131" s="177"/>
      <c r="R131" s="71"/>
      <c r="S131" s="78"/>
      <c r="T131" s="300"/>
      <c r="U131" s="177"/>
      <c r="V131" s="71"/>
      <c r="W131" s="78"/>
      <c r="X131" s="344"/>
      <c r="Y131" s="151"/>
      <c r="Z131"/>
    </row>
    <row r="132" spans="1:26" s="6" customFormat="1" hidden="1" outlineLevel="1" x14ac:dyDescent="0.2">
      <c r="A132" s="95"/>
      <c r="B132" s="81" t="s">
        <v>51</v>
      </c>
      <c r="C132" s="205"/>
      <c r="D132" s="307"/>
      <c r="E132" s="310"/>
      <c r="F132" s="311"/>
      <c r="G132" s="318"/>
      <c r="H132" s="431">
        <f>ROUND(F132*G132,0)</f>
        <v>0</v>
      </c>
      <c r="I132" s="347"/>
      <c r="J132" s="71"/>
      <c r="K132" s="78"/>
      <c r="L132" s="224">
        <f>ROUND(J132*K132,0)</f>
        <v>0</v>
      </c>
      <c r="M132" s="310"/>
      <c r="N132" s="71"/>
      <c r="O132" s="78"/>
      <c r="P132" s="224">
        <f>ROUND(N132*O132,0)</f>
        <v>0</v>
      </c>
      <c r="Q132" s="310"/>
      <c r="R132" s="71"/>
      <c r="S132" s="78"/>
      <c r="T132" s="224">
        <f>ROUND(R132*S132,0)</f>
        <v>0</v>
      </c>
      <c r="U132" s="310"/>
      <c r="V132" s="71"/>
      <c r="W132" s="78"/>
      <c r="X132" s="345">
        <f>ROUND(V132*W132,0)</f>
        <v>0</v>
      </c>
      <c r="Y132" s="152">
        <f>H132+L132+P132+T132+X132</f>
        <v>0</v>
      </c>
      <c r="Z132"/>
    </row>
    <row r="133" spans="1:26" s="6" customFormat="1" hidden="1" outlineLevel="1" x14ac:dyDescent="0.2">
      <c r="A133" s="95"/>
      <c r="B133" s="81" t="s">
        <v>51</v>
      </c>
      <c r="C133" s="205"/>
      <c r="D133" s="307"/>
      <c r="E133" s="310"/>
      <c r="F133" s="311"/>
      <c r="G133" s="318"/>
      <c r="H133" s="431">
        <f t="shared" ref="H133:H135" si="57">ROUND(F133*G133,0)</f>
        <v>0</v>
      </c>
      <c r="I133" s="347"/>
      <c r="J133" s="71"/>
      <c r="K133" s="78"/>
      <c r="L133" s="224">
        <f t="shared" ref="L133:L135" si="58">ROUND(J133*K133,0)</f>
        <v>0</v>
      </c>
      <c r="M133" s="310"/>
      <c r="N133" s="71"/>
      <c r="O133" s="78"/>
      <c r="P133" s="224">
        <f t="shared" ref="P133:P135" si="59">ROUND(N133*O133,0)</f>
        <v>0</v>
      </c>
      <c r="Q133" s="310"/>
      <c r="R133" s="71"/>
      <c r="S133" s="78"/>
      <c r="T133" s="224">
        <f t="shared" ref="T133:T135" si="60">ROUND(R133*S133,0)</f>
        <v>0</v>
      </c>
      <c r="U133" s="310"/>
      <c r="V133" s="71"/>
      <c r="W133" s="78"/>
      <c r="X133" s="345">
        <f t="shared" ref="X133:X135" si="61">ROUND(V133*W133,0)</f>
        <v>0</v>
      </c>
      <c r="Y133" s="152">
        <f>H133+L133+P133+T133+X133</f>
        <v>0</v>
      </c>
      <c r="Z133"/>
    </row>
    <row r="134" spans="1:26" s="6" customFormat="1" hidden="1" outlineLevel="1" x14ac:dyDescent="0.2">
      <c r="A134" s="95"/>
      <c r="B134" s="81" t="s">
        <v>51</v>
      </c>
      <c r="C134" s="205"/>
      <c r="D134" s="307"/>
      <c r="E134" s="310"/>
      <c r="F134" s="311"/>
      <c r="G134" s="318"/>
      <c r="H134" s="431">
        <f t="shared" si="57"/>
        <v>0</v>
      </c>
      <c r="I134" s="347"/>
      <c r="J134" s="71"/>
      <c r="K134" s="78"/>
      <c r="L134" s="224">
        <f t="shared" si="58"/>
        <v>0</v>
      </c>
      <c r="M134" s="310"/>
      <c r="N134" s="71"/>
      <c r="O134" s="78"/>
      <c r="P134" s="224">
        <f t="shared" si="59"/>
        <v>0</v>
      </c>
      <c r="Q134" s="310"/>
      <c r="R134" s="71"/>
      <c r="S134" s="78"/>
      <c r="T134" s="224">
        <f t="shared" si="60"/>
        <v>0</v>
      </c>
      <c r="U134" s="310"/>
      <c r="V134" s="71"/>
      <c r="W134" s="78"/>
      <c r="X134" s="345">
        <f t="shared" si="61"/>
        <v>0</v>
      </c>
      <c r="Y134" s="152">
        <f>H134+L134+P134+T134+X134</f>
        <v>0</v>
      </c>
      <c r="Z134"/>
    </row>
    <row r="135" spans="1:26" s="6" customFormat="1" hidden="1" outlineLevel="1" x14ac:dyDescent="0.2">
      <c r="A135" s="95"/>
      <c r="B135" s="81" t="s">
        <v>52</v>
      </c>
      <c r="C135" s="205"/>
      <c r="D135" s="307"/>
      <c r="E135" s="310"/>
      <c r="F135" s="311"/>
      <c r="G135" s="318"/>
      <c r="H135" s="431">
        <f t="shared" si="57"/>
        <v>0</v>
      </c>
      <c r="I135" s="347"/>
      <c r="J135" s="71"/>
      <c r="K135" s="78"/>
      <c r="L135" s="224">
        <f t="shared" si="58"/>
        <v>0</v>
      </c>
      <c r="M135" s="310"/>
      <c r="N135" s="71"/>
      <c r="O135" s="78"/>
      <c r="P135" s="224">
        <f t="shared" si="59"/>
        <v>0</v>
      </c>
      <c r="Q135" s="310"/>
      <c r="R135" s="71"/>
      <c r="S135" s="78"/>
      <c r="T135" s="224">
        <f t="shared" si="60"/>
        <v>0</v>
      </c>
      <c r="U135" s="310"/>
      <c r="V135" s="71"/>
      <c r="W135" s="78"/>
      <c r="X135" s="345">
        <f t="shared" si="61"/>
        <v>0</v>
      </c>
      <c r="Y135" s="152">
        <f>H135+L135+P135+T135+X135</f>
        <v>0</v>
      </c>
      <c r="Z135"/>
    </row>
    <row r="136" spans="1:26" s="6" customFormat="1" hidden="1" outlineLevel="1" x14ac:dyDescent="0.2">
      <c r="A136" s="82"/>
      <c r="B136" s="82"/>
      <c r="C136" s="186"/>
      <c r="D136" s="307"/>
      <c r="E136" s="52"/>
      <c r="F136" s="43"/>
      <c r="G136" s="319"/>
      <c r="H136" s="430"/>
      <c r="I136" s="75"/>
      <c r="J136" s="73"/>
      <c r="K136" s="74"/>
      <c r="L136" s="300"/>
      <c r="M136" s="176"/>
      <c r="N136" s="73"/>
      <c r="O136" s="74"/>
      <c r="P136" s="300"/>
      <c r="Q136" s="176"/>
      <c r="R136" s="73"/>
      <c r="S136" s="74"/>
      <c r="T136" s="300"/>
      <c r="U136" s="176"/>
      <c r="V136" s="73"/>
      <c r="W136" s="74"/>
      <c r="X136" s="344"/>
      <c r="Y136" s="151"/>
      <c r="Z136"/>
    </row>
    <row r="137" spans="1:26" hidden="1" outlineLevel="1" x14ac:dyDescent="0.2">
      <c r="A137" s="68" t="s">
        <v>328</v>
      </c>
      <c r="B137" s="81"/>
      <c r="C137" s="186"/>
      <c r="D137" s="307"/>
      <c r="E137" s="310"/>
      <c r="F137" s="311"/>
      <c r="G137" s="318"/>
      <c r="H137" s="430"/>
      <c r="I137" s="80"/>
      <c r="J137" s="71"/>
      <c r="K137" s="74"/>
      <c r="L137" s="300"/>
      <c r="M137" s="177"/>
      <c r="N137" s="71"/>
      <c r="O137" s="74"/>
      <c r="P137" s="300"/>
      <c r="Q137" s="177"/>
      <c r="R137" s="71"/>
      <c r="S137" s="74"/>
      <c r="T137" s="300"/>
      <c r="U137" s="177"/>
      <c r="V137" s="71"/>
      <c r="W137" s="74"/>
      <c r="X137" s="344"/>
      <c r="Y137" s="151"/>
    </row>
    <row r="138" spans="1:26" hidden="1" outlineLevel="1" x14ac:dyDescent="0.2">
      <c r="A138" s="76"/>
      <c r="B138" s="81" t="s">
        <v>54</v>
      </c>
      <c r="C138" s="205"/>
      <c r="D138" s="307"/>
      <c r="E138" s="310"/>
      <c r="F138" s="311"/>
      <c r="G138" s="318"/>
      <c r="H138" s="431">
        <f>ROUND(F138*G138,0)</f>
        <v>0</v>
      </c>
      <c r="I138" s="347"/>
      <c r="J138" s="71"/>
      <c r="K138" s="78"/>
      <c r="L138" s="224">
        <f>ROUND(J138*K138,0)</f>
        <v>0</v>
      </c>
      <c r="M138" s="310"/>
      <c r="N138" s="71"/>
      <c r="O138" s="78"/>
      <c r="P138" s="224">
        <f>ROUND(N138*O138,0)</f>
        <v>0</v>
      </c>
      <c r="Q138" s="310"/>
      <c r="R138" s="71"/>
      <c r="S138" s="78"/>
      <c r="T138" s="224">
        <f>ROUND(R138*S138,0)</f>
        <v>0</v>
      </c>
      <c r="U138" s="310"/>
      <c r="V138" s="71"/>
      <c r="W138" s="78"/>
      <c r="X138" s="345">
        <f>ROUND(V138*W138,0)</f>
        <v>0</v>
      </c>
      <c r="Y138" s="152">
        <f>H138+L138+P138+T138+X138</f>
        <v>0</v>
      </c>
    </row>
    <row r="139" spans="1:26" hidden="1" outlineLevel="1" x14ac:dyDescent="0.2">
      <c r="A139" s="76"/>
      <c r="B139" s="81" t="s">
        <v>54</v>
      </c>
      <c r="C139" s="205"/>
      <c r="D139" s="307"/>
      <c r="E139" s="310"/>
      <c r="F139" s="311"/>
      <c r="G139" s="318"/>
      <c r="H139" s="431">
        <f t="shared" ref="H139:H141" si="62">ROUND(F139*G139,0)</f>
        <v>0</v>
      </c>
      <c r="I139" s="347"/>
      <c r="J139" s="71"/>
      <c r="K139" s="78"/>
      <c r="L139" s="224">
        <f t="shared" ref="L139:L141" si="63">ROUND(J139*K139,0)</f>
        <v>0</v>
      </c>
      <c r="M139" s="310"/>
      <c r="N139" s="71"/>
      <c r="O139" s="78"/>
      <c r="P139" s="224">
        <f t="shared" ref="P139:P141" si="64">ROUND(N139*O139,0)</f>
        <v>0</v>
      </c>
      <c r="Q139" s="310"/>
      <c r="R139" s="71"/>
      <c r="S139" s="78"/>
      <c r="T139" s="224">
        <f t="shared" ref="T139:T141" si="65">ROUND(R139*S139,0)</f>
        <v>0</v>
      </c>
      <c r="U139" s="310"/>
      <c r="V139" s="71"/>
      <c r="W139" s="78"/>
      <c r="X139" s="345">
        <f t="shared" ref="X139:X141" si="66">ROUND(V139*W139,0)</f>
        <v>0</v>
      </c>
      <c r="Y139" s="152">
        <f>H139+L139+P139+T139+X139</f>
        <v>0</v>
      </c>
    </row>
    <row r="140" spans="1:26" hidden="1" outlineLevel="1" x14ac:dyDescent="0.2">
      <c r="A140" s="76"/>
      <c r="B140" s="81" t="s">
        <v>54</v>
      </c>
      <c r="C140" s="205"/>
      <c r="D140" s="307"/>
      <c r="E140" s="310"/>
      <c r="F140" s="311"/>
      <c r="G140" s="318"/>
      <c r="H140" s="431">
        <f t="shared" si="62"/>
        <v>0</v>
      </c>
      <c r="I140" s="347"/>
      <c r="J140" s="71"/>
      <c r="K140" s="78"/>
      <c r="L140" s="224">
        <f t="shared" si="63"/>
        <v>0</v>
      </c>
      <c r="M140" s="310"/>
      <c r="N140" s="71"/>
      <c r="O140" s="78"/>
      <c r="P140" s="224">
        <f t="shared" si="64"/>
        <v>0</v>
      </c>
      <c r="Q140" s="310"/>
      <c r="R140" s="71"/>
      <c r="S140" s="78"/>
      <c r="T140" s="224">
        <f t="shared" si="65"/>
        <v>0</v>
      </c>
      <c r="U140" s="310"/>
      <c r="V140" s="71"/>
      <c r="W140" s="78"/>
      <c r="X140" s="345">
        <f t="shared" si="66"/>
        <v>0</v>
      </c>
      <c r="Y140" s="152">
        <f>H140+L140+P140+T140+X140</f>
        <v>0</v>
      </c>
    </row>
    <row r="141" spans="1:26" hidden="1" outlineLevel="1" x14ac:dyDescent="0.2">
      <c r="A141" s="76"/>
      <c r="B141" s="81" t="s">
        <v>53</v>
      </c>
      <c r="C141" s="205"/>
      <c r="D141" s="307"/>
      <c r="E141" s="310"/>
      <c r="F141" s="311"/>
      <c r="G141" s="318"/>
      <c r="H141" s="431">
        <f t="shared" si="62"/>
        <v>0</v>
      </c>
      <c r="I141" s="347"/>
      <c r="J141" s="71"/>
      <c r="K141" s="78"/>
      <c r="L141" s="224">
        <f t="shared" si="63"/>
        <v>0</v>
      </c>
      <c r="M141" s="310"/>
      <c r="N141" s="71"/>
      <c r="O141" s="78"/>
      <c r="P141" s="224">
        <f t="shared" si="64"/>
        <v>0</v>
      </c>
      <c r="Q141" s="310"/>
      <c r="R141" s="71"/>
      <c r="S141" s="78"/>
      <c r="T141" s="224">
        <f t="shared" si="65"/>
        <v>0</v>
      </c>
      <c r="U141" s="310"/>
      <c r="V141" s="71"/>
      <c r="W141" s="78"/>
      <c r="X141" s="345">
        <f t="shared" si="66"/>
        <v>0</v>
      </c>
      <c r="Y141" s="152">
        <f>H141+L141+P141+T141+X141</f>
        <v>0</v>
      </c>
    </row>
    <row r="142" spans="1:26" hidden="1" outlineLevel="1" x14ac:dyDescent="0.2">
      <c r="A142" s="81"/>
      <c r="B142" s="81"/>
      <c r="C142" s="194"/>
      <c r="D142" s="338"/>
      <c r="E142" s="326"/>
      <c r="F142" s="327"/>
      <c r="G142" s="328"/>
      <c r="H142" s="438"/>
      <c r="I142" s="89"/>
      <c r="J142" s="86"/>
      <c r="K142" s="87"/>
      <c r="L142" s="275"/>
      <c r="M142" s="178"/>
      <c r="N142" s="86"/>
      <c r="O142" s="87"/>
      <c r="P142" s="275"/>
      <c r="Q142" s="178"/>
      <c r="R142" s="86"/>
      <c r="S142" s="87"/>
      <c r="T142" s="275"/>
      <c r="U142" s="178"/>
      <c r="V142" s="86"/>
      <c r="W142" s="87"/>
      <c r="X142" s="346"/>
      <c r="Y142" s="158"/>
    </row>
    <row r="143" spans="1:26" s="3" customFormat="1" ht="13.5" collapsed="1" thickBot="1" x14ac:dyDescent="0.25">
      <c r="A143" s="45" t="s">
        <v>161</v>
      </c>
      <c r="B143" s="45"/>
      <c r="C143" s="189"/>
      <c r="D143" s="190"/>
      <c r="E143" s="315"/>
      <c r="F143" s="316"/>
      <c r="G143" s="317"/>
      <c r="H143" s="441">
        <f>SUM(H130:H142)</f>
        <v>0</v>
      </c>
      <c r="I143" s="323"/>
      <c r="J143" s="316"/>
      <c r="K143" s="317"/>
      <c r="L143" s="324">
        <f>SUM(L129:L142)</f>
        <v>0</v>
      </c>
      <c r="M143" s="315"/>
      <c r="N143" s="316"/>
      <c r="O143" s="317"/>
      <c r="P143" s="322">
        <f>SUM(P129:P142)</f>
        <v>0</v>
      </c>
      <c r="Q143" s="323"/>
      <c r="R143" s="316"/>
      <c r="S143" s="317"/>
      <c r="T143" s="322">
        <f>SUM(T129:T142)</f>
        <v>0</v>
      </c>
      <c r="U143" s="323"/>
      <c r="V143" s="316"/>
      <c r="W143" s="317"/>
      <c r="X143" s="322">
        <f>SUM(X129:X142)</f>
        <v>0</v>
      </c>
      <c r="Y143" s="325">
        <f>SUM(Y129:Y142)</f>
        <v>0</v>
      </c>
      <c r="Z143" t="str">
        <f>IF(SUM(H143,L143,P143,T143,X143)=Y143,"Ties", "ERROR")</f>
        <v>Ties</v>
      </c>
    </row>
    <row r="144" spans="1:26" s="24" customFormat="1" x14ac:dyDescent="0.2">
      <c r="A144" s="25"/>
      <c r="B144" s="25"/>
      <c r="C144" s="36"/>
      <c r="D144" s="36"/>
      <c r="E144" s="34"/>
      <c r="F144" s="35"/>
      <c r="G144" s="37"/>
      <c r="H144" s="440"/>
      <c r="I144" s="351"/>
      <c r="J144" s="35"/>
      <c r="K144" s="37"/>
      <c r="L144" s="352"/>
      <c r="M144" s="34"/>
      <c r="N144" s="35"/>
      <c r="O144" s="37"/>
      <c r="P144" s="352"/>
      <c r="Q144" s="34"/>
      <c r="R144" s="35"/>
      <c r="S144" s="37"/>
      <c r="T144" s="352"/>
      <c r="U144" s="34"/>
      <c r="V144" s="35"/>
      <c r="W144" s="37"/>
      <c r="X144" s="352"/>
      <c r="Y144" s="352"/>
      <c r="Z144"/>
    </row>
    <row r="145" spans="1:26" s="1" customFormat="1" hidden="1" outlineLevel="1" x14ac:dyDescent="0.2">
      <c r="A145" s="42" t="s">
        <v>85</v>
      </c>
      <c r="B145" s="42"/>
      <c r="C145" s="41"/>
      <c r="D145" s="41"/>
      <c r="E145" s="348"/>
      <c r="F145" s="349"/>
      <c r="G145" s="350"/>
      <c r="H145" s="427"/>
      <c r="I145" s="30"/>
      <c r="J145" s="31"/>
      <c r="K145" s="32"/>
      <c r="L145" s="33"/>
      <c r="M145" s="30"/>
      <c r="N145" s="31"/>
      <c r="O145" s="32"/>
      <c r="P145" s="33"/>
      <c r="Q145" s="30"/>
      <c r="R145" s="31"/>
      <c r="S145" s="32"/>
      <c r="T145" s="33"/>
      <c r="U145" s="30"/>
      <c r="V145" s="31"/>
      <c r="W145" s="32"/>
      <c r="X145" s="33"/>
      <c r="Y145" s="33"/>
      <c r="Z145"/>
    </row>
    <row r="146" spans="1:26" s="12" customFormat="1" hidden="1" outlineLevel="1" x14ac:dyDescent="0.2">
      <c r="A146" s="90"/>
      <c r="B146" s="90"/>
      <c r="C146" s="180"/>
      <c r="D146" s="362"/>
      <c r="E146" s="310"/>
      <c r="F146" s="311"/>
      <c r="G146" s="342"/>
      <c r="H146" s="437"/>
      <c r="I146" s="93"/>
      <c r="J146" s="91"/>
      <c r="K146" s="92"/>
      <c r="L146" s="92"/>
      <c r="M146" s="93"/>
      <c r="N146" s="91"/>
      <c r="O146" s="92"/>
      <c r="P146" s="92"/>
      <c r="Q146" s="93"/>
      <c r="R146" s="91"/>
      <c r="S146" s="92"/>
      <c r="T146" s="92"/>
      <c r="U146" s="93"/>
      <c r="V146" s="91"/>
      <c r="W146" s="92"/>
      <c r="X146" s="92"/>
      <c r="Y146" s="157"/>
      <c r="Z146"/>
    </row>
    <row r="147" spans="1:26" s="6" customFormat="1" hidden="1" outlineLevel="1" x14ac:dyDescent="0.2">
      <c r="A147" s="68" t="s">
        <v>550</v>
      </c>
      <c r="B147" s="77"/>
      <c r="C147" s="186"/>
      <c r="D147" s="307"/>
      <c r="E147" s="52"/>
      <c r="F147" s="43"/>
      <c r="G147" s="319"/>
      <c r="H147" s="430"/>
      <c r="I147" s="75"/>
      <c r="J147" s="73"/>
      <c r="K147" s="74"/>
      <c r="L147" s="74"/>
      <c r="M147" s="75"/>
      <c r="N147" s="73"/>
      <c r="O147" s="74"/>
      <c r="P147" s="74"/>
      <c r="Q147" s="75"/>
      <c r="R147" s="73"/>
      <c r="S147" s="74"/>
      <c r="T147" s="74"/>
      <c r="U147" s="75"/>
      <c r="V147" s="73"/>
      <c r="W147" s="74"/>
      <c r="X147" s="74"/>
      <c r="Y147" s="151"/>
      <c r="Z147"/>
    </row>
    <row r="148" spans="1:26" hidden="1" outlineLevel="1" x14ac:dyDescent="0.2">
      <c r="A148" s="76"/>
      <c r="B148" s="81" t="s">
        <v>55</v>
      </c>
      <c r="C148" s="205"/>
      <c r="D148" s="307"/>
      <c r="E148" s="310"/>
      <c r="F148" s="311"/>
      <c r="G148" s="318"/>
      <c r="H148" s="431">
        <f>ROUND(F148*G148,0)</f>
        <v>0</v>
      </c>
      <c r="I148" s="310"/>
      <c r="J148" s="71"/>
      <c r="K148" s="78"/>
      <c r="L148" s="79">
        <f>ROUND(J148*K148,0)</f>
        <v>0</v>
      </c>
      <c r="M148" s="347"/>
      <c r="N148" s="71"/>
      <c r="O148" s="78"/>
      <c r="P148" s="79">
        <f>ROUND(N148*O148,0)</f>
        <v>0</v>
      </c>
      <c r="Q148" s="347"/>
      <c r="R148" s="71"/>
      <c r="S148" s="78"/>
      <c r="T148" s="79">
        <f>ROUND(R148*S148,0)</f>
        <v>0</v>
      </c>
      <c r="U148" s="347"/>
      <c r="V148" s="71"/>
      <c r="W148" s="78"/>
      <c r="X148" s="79">
        <f>ROUND(V148*W148,0)</f>
        <v>0</v>
      </c>
      <c r="Y148" s="152">
        <f t="shared" ref="Y148:Y155" si="67">H148+L148+P148+T148+X148</f>
        <v>0</v>
      </c>
    </row>
    <row r="149" spans="1:26" hidden="1" outlineLevel="1" x14ac:dyDescent="0.2">
      <c r="A149" s="76"/>
      <c r="B149" s="81" t="s">
        <v>55</v>
      </c>
      <c r="C149" s="205"/>
      <c r="D149" s="307"/>
      <c r="E149" s="310"/>
      <c r="F149" s="311"/>
      <c r="G149" s="318"/>
      <c r="H149" s="431">
        <f t="shared" ref="H149:H151" si="68">ROUND(F149*G149,0)</f>
        <v>0</v>
      </c>
      <c r="I149" s="310"/>
      <c r="J149" s="71"/>
      <c r="K149" s="78"/>
      <c r="L149" s="79">
        <f t="shared" ref="L149:L151" si="69">ROUND(J149*K149,0)</f>
        <v>0</v>
      </c>
      <c r="M149" s="347"/>
      <c r="N149" s="71"/>
      <c r="O149" s="78"/>
      <c r="P149" s="79">
        <f t="shared" ref="P149:P151" si="70">ROUND(N149*O149,0)</f>
        <v>0</v>
      </c>
      <c r="Q149" s="347"/>
      <c r="R149" s="71"/>
      <c r="S149" s="78"/>
      <c r="T149" s="79">
        <f t="shared" ref="T149:T151" si="71">ROUND(R149*S149,0)</f>
        <v>0</v>
      </c>
      <c r="U149" s="347"/>
      <c r="V149" s="71"/>
      <c r="W149" s="78"/>
      <c r="X149" s="79">
        <f t="shared" ref="X149:X151" si="72">ROUND(V149*W149,0)</f>
        <v>0</v>
      </c>
      <c r="Y149" s="152">
        <f t="shared" si="67"/>
        <v>0</v>
      </c>
    </row>
    <row r="150" spans="1:26" hidden="1" outlineLevel="1" x14ac:dyDescent="0.2">
      <c r="A150" s="76"/>
      <c r="B150" s="81" t="s">
        <v>55</v>
      </c>
      <c r="C150" s="205"/>
      <c r="D150" s="307"/>
      <c r="E150" s="310"/>
      <c r="F150" s="311"/>
      <c r="G150" s="318"/>
      <c r="H150" s="431">
        <f t="shared" si="68"/>
        <v>0</v>
      </c>
      <c r="I150" s="310"/>
      <c r="J150" s="71"/>
      <c r="K150" s="78"/>
      <c r="L150" s="79">
        <f t="shared" si="69"/>
        <v>0</v>
      </c>
      <c r="M150" s="347"/>
      <c r="N150" s="71"/>
      <c r="O150" s="78"/>
      <c r="P150" s="79">
        <f t="shared" si="70"/>
        <v>0</v>
      </c>
      <c r="Q150" s="347"/>
      <c r="R150" s="71"/>
      <c r="S150" s="78"/>
      <c r="T150" s="79">
        <f t="shared" si="71"/>
        <v>0</v>
      </c>
      <c r="U150" s="347"/>
      <c r="V150" s="71"/>
      <c r="W150" s="78"/>
      <c r="X150" s="79">
        <f t="shared" si="72"/>
        <v>0</v>
      </c>
      <c r="Y150" s="152">
        <f t="shared" si="67"/>
        <v>0</v>
      </c>
    </row>
    <row r="151" spans="1:26" hidden="1" outlineLevel="1" x14ac:dyDescent="0.2">
      <c r="A151" s="76"/>
      <c r="B151" s="81" t="s">
        <v>56</v>
      </c>
      <c r="C151" s="205"/>
      <c r="D151" s="307"/>
      <c r="E151" s="310"/>
      <c r="F151" s="311"/>
      <c r="G151" s="318"/>
      <c r="H151" s="431">
        <f t="shared" si="68"/>
        <v>0</v>
      </c>
      <c r="I151" s="310"/>
      <c r="J151" s="71"/>
      <c r="K151" s="78"/>
      <c r="L151" s="79">
        <f t="shared" si="69"/>
        <v>0</v>
      </c>
      <c r="M151" s="347"/>
      <c r="N151" s="71"/>
      <c r="O151" s="78"/>
      <c r="P151" s="79">
        <f t="shared" si="70"/>
        <v>0</v>
      </c>
      <c r="Q151" s="347"/>
      <c r="R151" s="71"/>
      <c r="S151" s="78"/>
      <c r="T151" s="79">
        <f t="shared" si="71"/>
        <v>0</v>
      </c>
      <c r="U151" s="347"/>
      <c r="V151" s="71"/>
      <c r="W151" s="78"/>
      <c r="X151" s="79">
        <f t="shared" si="72"/>
        <v>0</v>
      </c>
      <c r="Y151" s="152">
        <f t="shared" si="67"/>
        <v>0</v>
      </c>
    </row>
    <row r="152" spans="1:26" hidden="1" outlineLevel="1" x14ac:dyDescent="0.2">
      <c r="A152" s="76"/>
      <c r="B152" s="81" t="s">
        <v>56</v>
      </c>
      <c r="C152" s="205"/>
      <c r="D152" s="307"/>
      <c r="E152" s="310"/>
      <c r="F152" s="311"/>
      <c r="G152" s="318"/>
      <c r="H152" s="431">
        <f>ROUND(F152*G152,0)</f>
        <v>0</v>
      </c>
      <c r="I152" s="310"/>
      <c r="J152" s="71"/>
      <c r="K152" s="78"/>
      <c r="L152" s="79">
        <f>ROUND(J152*K152,0)</f>
        <v>0</v>
      </c>
      <c r="M152" s="347"/>
      <c r="N152" s="71"/>
      <c r="O152" s="78"/>
      <c r="P152" s="79">
        <f>ROUND(N152*O152,0)</f>
        <v>0</v>
      </c>
      <c r="Q152" s="347"/>
      <c r="R152" s="71"/>
      <c r="S152" s="78"/>
      <c r="T152" s="79">
        <f>ROUND(R152*S152,0)</f>
        <v>0</v>
      </c>
      <c r="U152" s="347"/>
      <c r="V152" s="71"/>
      <c r="W152" s="78"/>
      <c r="X152" s="79">
        <f>ROUND(V152*W152,0)</f>
        <v>0</v>
      </c>
      <c r="Y152" s="152">
        <f t="shared" si="67"/>
        <v>0</v>
      </c>
    </row>
    <row r="153" spans="1:26" hidden="1" outlineLevel="1" x14ac:dyDescent="0.2">
      <c r="A153" s="76"/>
      <c r="B153" s="81" t="s">
        <v>56</v>
      </c>
      <c r="C153" s="205"/>
      <c r="D153" s="307"/>
      <c r="E153" s="310"/>
      <c r="F153" s="311"/>
      <c r="G153" s="318"/>
      <c r="H153" s="431">
        <f t="shared" ref="H153:H155" si="73">ROUND(F153*G153,0)</f>
        <v>0</v>
      </c>
      <c r="I153" s="310"/>
      <c r="J153" s="71"/>
      <c r="K153" s="78"/>
      <c r="L153" s="79">
        <f t="shared" ref="L153:L155" si="74">ROUND(J153*K153,0)</f>
        <v>0</v>
      </c>
      <c r="M153" s="347"/>
      <c r="N153" s="71"/>
      <c r="O153" s="78"/>
      <c r="P153" s="79">
        <f t="shared" ref="P153:P155" si="75">ROUND(N153*O153,0)</f>
        <v>0</v>
      </c>
      <c r="Q153" s="347"/>
      <c r="R153" s="71"/>
      <c r="S153" s="78"/>
      <c r="T153" s="79">
        <f t="shared" ref="T153:T155" si="76">ROUND(R153*S153,0)</f>
        <v>0</v>
      </c>
      <c r="U153" s="347"/>
      <c r="V153" s="71"/>
      <c r="W153" s="78"/>
      <c r="X153" s="79">
        <f t="shared" ref="X153:X155" si="77">ROUND(V153*W153,0)</f>
        <v>0</v>
      </c>
      <c r="Y153" s="152">
        <f t="shared" si="67"/>
        <v>0</v>
      </c>
    </row>
    <row r="154" spans="1:26" hidden="1" outlineLevel="1" x14ac:dyDescent="0.2">
      <c r="A154" s="76"/>
      <c r="B154" s="81" t="s">
        <v>56</v>
      </c>
      <c r="C154" s="205"/>
      <c r="D154" s="307"/>
      <c r="E154" s="310"/>
      <c r="F154" s="311"/>
      <c r="G154" s="318"/>
      <c r="H154" s="431">
        <f t="shared" si="73"/>
        <v>0</v>
      </c>
      <c r="I154" s="310"/>
      <c r="J154" s="71"/>
      <c r="K154" s="78"/>
      <c r="L154" s="79">
        <f t="shared" si="74"/>
        <v>0</v>
      </c>
      <c r="M154" s="347"/>
      <c r="N154" s="71"/>
      <c r="O154" s="78"/>
      <c r="P154" s="79">
        <f t="shared" si="75"/>
        <v>0</v>
      </c>
      <c r="Q154" s="347"/>
      <c r="R154" s="71"/>
      <c r="S154" s="78"/>
      <c r="T154" s="79">
        <f t="shared" si="76"/>
        <v>0</v>
      </c>
      <c r="U154" s="347"/>
      <c r="V154" s="71"/>
      <c r="W154" s="78"/>
      <c r="X154" s="79">
        <f t="shared" si="77"/>
        <v>0</v>
      </c>
      <c r="Y154" s="152">
        <f t="shared" si="67"/>
        <v>0</v>
      </c>
    </row>
    <row r="155" spans="1:26" hidden="1" outlineLevel="1" x14ac:dyDescent="0.2">
      <c r="A155" s="76"/>
      <c r="B155" s="81" t="s">
        <v>56</v>
      </c>
      <c r="C155" s="205"/>
      <c r="D155" s="307"/>
      <c r="E155" s="310"/>
      <c r="F155" s="311"/>
      <c r="G155" s="318"/>
      <c r="H155" s="431">
        <f t="shared" si="73"/>
        <v>0</v>
      </c>
      <c r="I155" s="310"/>
      <c r="J155" s="71"/>
      <c r="K155" s="78"/>
      <c r="L155" s="79">
        <f t="shared" si="74"/>
        <v>0</v>
      </c>
      <c r="M155" s="347"/>
      <c r="N155" s="71"/>
      <c r="O155" s="78"/>
      <c r="P155" s="79">
        <f t="shared" si="75"/>
        <v>0</v>
      </c>
      <c r="Q155" s="347"/>
      <c r="R155" s="71"/>
      <c r="S155" s="78"/>
      <c r="T155" s="79">
        <f t="shared" si="76"/>
        <v>0</v>
      </c>
      <c r="U155" s="347"/>
      <c r="V155" s="71"/>
      <c r="W155" s="78"/>
      <c r="X155" s="79">
        <f t="shared" si="77"/>
        <v>0</v>
      </c>
      <c r="Y155" s="152">
        <f t="shared" si="67"/>
        <v>0</v>
      </c>
    </row>
    <row r="156" spans="1:26" hidden="1" outlineLevel="1" x14ac:dyDescent="0.2">
      <c r="A156" s="85"/>
      <c r="B156" s="85"/>
      <c r="C156" s="187"/>
      <c r="D156" s="313"/>
      <c r="E156" s="326"/>
      <c r="F156" s="327"/>
      <c r="G156" s="363"/>
      <c r="H156" s="442"/>
      <c r="I156" s="89"/>
      <c r="J156" s="86"/>
      <c r="K156" s="97"/>
      <c r="L156" s="97"/>
      <c r="M156" s="89"/>
      <c r="N156" s="86"/>
      <c r="O156" s="97"/>
      <c r="P156" s="97"/>
      <c r="Q156" s="89"/>
      <c r="R156" s="86"/>
      <c r="S156" s="97"/>
      <c r="T156" s="97"/>
      <c r="U156" s="89"/>
      <c r="V156" s="86"/>
      <c r="W156" s="97"/>
      <c r="X156" s="97"/>
      <c r="Y156" s="159"/>
    </row>
    <row r="157" spans="1:26" s="3" customFormat="1" ht="13.5" collapsed="1" thickBot="1" x14ac:dyDescent="0.25">
      <c r="A157" s="45" t="s">
        <v>162</v>
      </c>
      <c r="B157" s="45"/>
      <c r="C157" s="189"/>
      <c r="D157" s="190"/>
      <c r="E157" s="315"/>
      <c r="F157" s="316"/>
      <c r="G157" s="317"/>
      <c r="H157" s="439">
        <f>SUM(H145:H156)</f>
        <v>0</v>
      </c>
      <c r="I157" s="49"/>
      <c r="J157" s="46"/>
      <c r="K157" s="47"/>
      <c r="L157" s="48">
        <f>SUM(L145:L156)</f>
        <v>0</v>
      </c>
      <c r="M157" s="49"/>
      <c r="N157" s="46"/>
      <c r="O157" s="47"/>
      <c r="P157" s="48">
        <f>SUM(P145:P156)</f>
        <v>0</v>
      </c>
      <c r="Q157" s="49"/>
      <c r="R157" s="46"/>
      <c r="S157" s="47"/>
      <c r="T157" s="48">
        <f>SUM(T145:T156)</f>
        <v>0</v>
      </c>
      <c r="U157" s="49"/>
      <c r="V157" s="46"/>
      <c r="W157" s="47"/>
      <c r="X157" s="48">
        <f>SUM(X145:X156)</f>
        <v>0</v>
      </c>
      <c r="Y157" s="156">
        <f>SUM(Y145:Y156)</f>
        <v>0</v>
      </c>
      <c r="Z157" t="str">
        <f>IF(SUM(H157,L157,P157,T157,X157)=Y157,"Ties", "ERROR")</f>
        <v>Ties</v>
      </c>
    </row>
    <row r="158" spans="1:26" s="24" customFormat="1" x14ac:dyDescent="0.2">
      <c r="A158" s="25"/>
      <c r="B158" s="25"/>
      <c r="C158" s="36"/>
      <c r="D158" s="36"/>
      <c r="E158" s="34"/>
      <c r="F158" s="35"/>
      <c r="G158" s="37"/>
      <c r="H158" s="440"/>
      <c r="I158" s="34"/>
      <c r="J158" s="35"/>
      <c r="K158" s="37"/>
      <c r="L158" s="352"/>
      <c r="M158" s="34"/>
      <c r="N158" s="35"/>
      <c r="O158" s="37"/>
      <c r="P158" s="352"/>
      <c r="Q158" s="34"/>
      <c r="R158" s="35"/>
      <c r="S158" s="37"/>
      <c r="T158" s="352"/>
      <c r="U158" s="34"/>
      <c r="V158" s="35"/>
      <c r="W158" s="37"/>
      <c r="X158" s="352"/>
      <c r="Y158" s="352"/>
      <c r="Z158"/>
    </row>
    <row r="159" spans="1:26" s="1" customFormat="1" hidden="1" outlineLevel="1" x14ac:dyDescent="0.2">
      <c r="A159" s="42" t="s">
        <v>86</v>
      </c>
      <c r="B159" s="42"/>
      <c r="C159" s="41"/>
      <c r="D159" s="41"/>
      <c r="E159" s="30"/>
      <c r="F159" s="31"/>
      <c r="G159" s="32"/>
      <c r="H159" s="427"/>
      <c r="I159" s="372"/>
      <c r="J159" s="31"/>
      <c r="K159" s="32"/>
      <c r="L159" s="33"/>
      <c r="M159" s="372"/>
      <c r="N159" s="31"/>
      <c r="O159" s="32"/>
      <c r="P159" s="33"/>
      <c r="Q159" s="30"/>
      <c r="R159" s="31"/>
      <c r="S159" s="32"/>
      <c r="T159" s="33"/>
      <c r="U159" s="30"/>
      <c r="V159" s="31"/>
      <c r="W159" s="32"/>
      <c r="X159" s="33"/>
      <c r="Y159" s="33"/>
      <c r="Z159"/>
    </row>
    <row r="160" spans="1:26" s="12" customFormat="1" hidden="1" outlineLevel="1" x14ac:dyDescent="0.2">
      <c r="A160" s="90"/>
      <c r="B160" s="90"/>
      <c r="C160" s="180"/>
      <c r="D160" s="181"/>
      <c r="E160" s="175"/>
      <c r="F160" s="91"/>
      <c r="G160" s="92"/>
      <c r="H160" s="443"/>
      <c r="I160" s="93"/>
      <c r="J160" s="91"/>
      <c r="K160" s="92"/>
      <c r="L160" s="92"/>
      <c r="M160" s="93"/>
      <c r="N160" s="91"/>
      <c r="O160" s="92"/>
      <c r="P160" s="92"/>
      <c r="Q160" s="93"/>
      <c r="R160" s="91"/>
      <c r="S160" s="92"/>
      <c r="T160" s="92"/>
      <c r="U160" s="93"/>
      <c r="V160" s="91"/>
      <c r="W160" s="92"/>
      <c r="X160" s="92"/>
      <c r="Y160" s="157"/>
      <c r="Z160"/>
    </row>
    <row r="161" spans="1:26" s="3" customFormat="1" hidden="1" outlineLevel="1" x14ac:dyDescent="0.2">
      <c r="A161" s="68" t="s">
        <v>163</v>
      </c>
      <c r="B161" s="98"/>
      <c r="C161" s="182"/>
      <c r="D161" s="183"/>
      <c r="E161" s="176"/>
      <c r="F161" s="72"/>
      <c r="G161" s="99"/>
      <c r="H161" s="444"/>
      <c r="I161" s="75"/>
      <c r="J161" s="72"/>
      <c r="K161" s="99"/>
      <c r="L161" s="99"/>
      <c r="M161" s="75"/>
      <c r="N161" s="72"/>
      <c r="O161" s="99"/>
      <c r="P161" s="99"/>
      <c r="Q161" s="75"/>
      <c r="R161" s="72"/>
      <c r="S161" s="99"/>
      <c r="T161" s="99"/>
      <c r="U161" s="75"/>
      <c r="V161" s="72"/>
      <c r="W161" s="99"/>
      <c r="X161" s="99"/>
      <c r="Y161" s="160"/>
      <c r="Z161"/>
    </row>
    <row r="162" spans="1:26" s="3" customFormat="1" hidden="1" outlineLevel="1" x14ac:dyDescent="0.2">
      <c r="A162" s="98"/>
      <c r="B162" s="98"/>
      <c r="C162" s="182"/>
      <c r="D162" s="183"/>
      <c r="E162" s="176"/>
      <c r="F162" s="72"/>
      <c r="G162" s="99"/>
      <c r="H162" s="444"/>
      <c r="I162" s="75"/>
      <c r="J162" s="72"/>
      <c r="K162" s="99"/>
      <c r="L162" s="99"/>
      <c r="M162" s="75"/>
      <c r="N162" s="72"/>
      <c r="O162" s="99"/>
      <c r="P162" s="99"/>
      <c r="Q162" s="75"/>
      <c r="R162" s="72"/>
      <c r="S162" s="99"/>
      <c r="T162" s="99"/>
      <c r="U162" s="75"/>
      <c r="V162" s="72"/>
      <c r="W162" s="99"/>
      <c r="X162" s="99"/>
      <c r="Y162" s="160"/>
      <c r="Z162"/>
    </row>
    <row r="163" spans="1:26" s="3" customFormat="1" hidden="1" outlineLevel="1" x14ac:dyDescent="0.2">
      <c r="A163" s="68" t="s">
        <v>164</v>
      </c>
      <c r="B163" s="100"/>
      <c r="C163" s="196"/>
      <c r="D163" s="204"/>
      <c r="E163" s="202"/>
      <c r="F163" s="72"/>
      <c r="G163" s="99"/>
      <c r="H163" s="444"/>
      <c r="I163" s="101"/>
      <c r="J163" s="72"/>
      <c r="K163" s="99"/>
      <c r="L163" s="99"/>
      <c r="M163" s="101"/>
      <c r="N163" s="72"/>
      <c r="O163" s="99"/>
      <c r="P163" s="99"/>
      <c r="Q163" s="101"/>
      <c r="R163" s="72"/>
      <c r="S163" s="99"/>
      <c r="T163" s="99"/>
      <c r="U163" s="101"/>
      <c r="V163" s="72"/>
      <c r="W163" s="99"/>
      <c r="X163" s="99"/>
      <c r="Y163" s="161"/>
      <c r="Z163"/>
    </row>
    <row r="164" spans="1:26" hidden="1" outlineLevel="1" x14ac:dyDescent="0.2">
      <c r="A164" s="76"/>
      <c r="B164" s="81" t="s">
        <v>62</v>
      </c>
      <c r="C164" s="205"/>
      <c r="D164" s="199"/>
      <c r="E164" s="310"/>
      <c r="F164" s="71"/>
      <c r="G164" s="78"/>
      <c r="H164" s="445">
        <f>ROUND(F164*G164,0)</f>
        <v>0</v>
      </c>
      <c r="I164" s="347"/>
      <c r="J164" s="71"/>
      <c r="K164" s="74"/>
      <c r="L164" s="79">
        <f>ROUND(J164*K164,0)</f>
        <v>0</v>
      </c>
      <c r="M164" s="347"/>
      <c r="N164" s="71"/>
      <c r="O164" s="74"/>
      <c r="P164" s="79">
        <f>ROUND(N164*O164,0)</f>
        <v>0</v>
      </c>
      <c r="Q164" s="347"/>
      <c r="R164" s="71"/>
      <c r="S164" s="74"/>
      <c r="T164" s="79">
        <f>ROUND(R164*S164,0)</f>
        <v>0</v>
      </c>
      <c r="U164" s="347"/>
      <c r="V164" s="71"/>
      <c r="W164" s="74"/>
      <c r="X164" s="79">
        <f>ROUND(V164*W164,0)</f>
        <v>0</v>
      </c>
      <c r="Y164" s="152">
        <f>H164+L164+T164+X164+P164</f>
        <v>0</v>
      </c>
    </row>
    <row r="165" spans="1:26" hidden="1" outlineLevel="1" x14ac:dyDescent="0.2">
      <c r="A165" s="76"/>
      <c r="B165" s="81" t="s">
        <v>62</v>
      </c>
      <c r="C165" s="205"/>
      <c r="D165" s="199"/>
      <c r="E165" s="310"/>
      <c r="F165" s="71"/>
      <c r="G165" s="78"/>
      <c r="H165" s="445">
        <f t="shared" ref="H165:H168" si="78">ROUND(F165*G165,0)</f>
        <v>0</v>
      </c>
      <c r="I165" s="347"/>
      <c r="J165" s="71"/>
      <c r="K165" s="74"/>
      <c r="L165" s="79">
        <f t="shared" ref="L165:L168" si="79">ROUND(J165*K165,0)</f>
        <v>0</v>
      </c>
      <c r="M165" s="347"/>
      <c r="N165" s="71"/>
      <c r="O165" s="74"/>
      <c r="P165" s="79">
        <f t="shared" ref="P165:P168" si="80">ROUND(N165*O165,0)</f>
        <v>0</v>
      </c>
      <c r="Q165" s="347"/>
      <c r="R165" s="71"/>
      <c r="S165" s="74"/>
      <c r="T165" s="79">
        <f t="shared" ref="T165:T168" si="81">ROUND(R165*S165,0)</f>
        <v>0</v>
      </c>
      <c r="U165" s="347"/>
      <c r="V165" s="71"/>
      <c r="W165" s="74"/>
      <c r="X165" s="79">
        <f t="shared" ref="X165:X168" si="82">ROUND(V165*W165,0)</f>
        <v>0</v>
      </c>
      <c r="Y165" s="152">
        <f>H165+L165+T165+X165+P165</f>
        <v>0</v>
      </c>
    </row>
    <row r="166" spans="1:26" hidden="1" outlineLevel="1" x14ac:dyDescent="0.2">
      <c r="A166" s="76"/>
      <c r="B166" s="81" t="s">
        <v>62</v>
      </c>
      <c r="C166" s="205"/>
      <c r="D166" s="199"/>
      <c r="E166" s="310"/>
      <c r="F166" s="71"/>
      <c r="G166" s="78"/>
      <c r="H166" s="445">
        <f t="shared" si="78"/>
        <v>0</v>
      </c>
      <c r="I166" s="347"/>
      <c r="J166" s="71"/>
      <c r="K166" s="74"/>
      <c r="L166" s="79">
        <f t="shared" si="79"/>
        <v>0</v>
      </c>
      <c r="M166" s="347"/>
      <c r="N166" s="71"/>
      <c r="O166" s="74"/>
      <c r="P166" s="79">
        <f t="shared" si="80"/>
        <v>0</v>
      </c>
      <c r="Q166" s="347"/>
      <c r="R166" s="71"/>
      <c r="S166" s="74"/>
      <c r="T166" s="79">
        <f t="shared" si="81"/>
        <v>0</v>
      </c>
      <c r="U166" s="347"/>
      <c r="V166" s="71"/>
      <c r="W166" s="74"/>
      <c r="X166" s="79">
        <f t="shared" si="82"/>
        <v>0</v>
      </c>
      <c r="Y166" s="152">
        <f>H166+L166+T166+X166+P166</f>
        <v>0</v>
      </c>
    </row>
    <row r="167" spans="1:26" hidden="1" outlineLevel="1" x14ac:dyDescent="0.2">
      <c r="A167" s="76"/>
      <c r="B167" s="81" t="s">
        <v>62</v>
      </c>
      <c r="C167" s="205"/>
      <c r="D167" s="199"/>
      <c r="E167" s="310"/>
      <c r="F167" s="71"/>
      <c r="G167" s="78"/>
      <c r="H167" s="445">
        <f t="shared" si="78"/>
        <v>0</v>
      </c>
      <c r="I167" s="347"/>
      <c r="J167" s="71"/>
      <c r="K167" s="74"/>
      <c r="L167" s="79">
        <f t="shared" si="79"/>
        <v>0</v>
      </c>
      <c r="M167" s="347"/>
      <c r="N167" s="71"/>
      <c r="O167" s="74"/>
      <c r="P167" s="79">
        <f t="shared" si="80"/>
        <v>0</v>
      </c>
      <c r="Q167" s="347"/>
      <c r="R167" s="71"/>
      <c r="S167" s="74"/>
      <c r="T167" s="79">
        <f t="shared" si="81"/>
        <v>0</v>
      </c>
      <c r="U167" s="347"/>
      <c r="V167" s="71"/>
      <c r="W167" s="74"/>
      <c r="X167" s="79">
        <f t="shared" si="82"/>
        <v>0</v>
      </c>
      <c r="Y167" s="152">
        <f>H167+L167+T167+X167+P167</f>
        <v>0</v>
      </c>
    </row>
    <row r="168" spans="1:26" hidden="1" outlineLevel="1" x14ac:dyDescent="0.2">
      <c r="A168" s="76"/>
      <c r="B168" s="81" t="s">
        <v>61</v>
      </c>
      <c r="C168" s="205"/>
      <c r="D168" s="199"/>
      <c r="E168" s="310"/>
      <c r="F168" s="71"/>
      <c r="G168" s="78"/>
      <c r="H168" s="445">
        <f t="shared" si="78"/>
        <v>0</v>
      </c>
      <c r="I168" s="347"/>
      <c r="J168" s="71"/>
      <c r="K168" s="74"/>
      <c r="L168" s="79">
        <f t="shared" si="79"/>
        <v>0</v>
      </c>
      <c r="M168" s="347"/>
      <c r="N168" s="71"/>
      <c r="O168" s="74"/>
      <c r="P168" s="79">
        <f t="shared" si="80"/>
        <v>0</v>
      </c>
      <c r="Q168" s="347"/>
      <c r="R168" s="71"/>
      <c r="S168" s="74"/>
      <c r="T168" s="79">
        <f t="shared" si="81"/>
        <v>0</v>
      </c>
      <c r="U168" s="347"/>
      <c r="V168" s="71"/>
      <c r="W168" s="74"/>
      <c r="X168" s="79">
        <f t="shared" si="82"/>
        <v>0</v>
      </c>
      <c r="Y168" s="152">
        <f>H168+L168+T168+X168+P168</f>
        <v>0</v>
      </c>
    </row>
    <row r="169" spans="1:26" s="6" customFormat="1" hidden="1" outlineLevel="1" x14ac:dyDescent="0.2">
      <c r="A169" s="95"/>
      <c r="B169" s="82"/>
      <c r="C169" s="206"/>
      <c r="D169" s="207"/>
      <c r="E169" s="202"/>
      <c r="F169" s="73"/>
      <c r="G169" s="74"/>
      <c r="H169" s="446"/>
      <c r="I169" s="101"/>
      <c r="J169" s="73"/>
      <c r="K169" s="74"/>
      <c r="L169" s="74"/>
      <c r="M169" s="101"/>
      <c r="N169" s="73"/>
      <c r="O169" s="74"/>
      <c r="P169" s="74"/>
      <c r="Q169" s="101"/>
      <c r="R169" s="73"/>
      <c r="S169" s="74"/>
      <c r="T169" s="74"/>
      <c r="U169" s="101"/>
      <c r="V169" s="73"/>
      <c r="W169" s="74"/>
      <c r="X169" s="74"/>
      <c r="Y169" s="161"/>
      <c r="Z169"/>
    </row>
    <row r="170" spans="1:26" hidden="1" outlineLevel="1" x14ac:dyDescent="0.2">
      <c r="A170" s="68" t="s">
        <v>165</v>
      </c>
      <c r="B170" s="76"/>
      <c r="C170" s="184"/>
      <c r="D170" s="207"/>
      <c r="E170" s="202"/>
      <c r="F170" s="73"/>
      <c r="G170" s="74"/>
      <c r="H170" s="446"/>
      <c r="I170" s="101"/>
      <c r="J170" s="73"/>
      <c r="K170" s="74"/>
      <c r="L170" s="74"/>
      <c r="M170" s="101"/>
      <c r="N170" s="73"/>
      <c r="O170" s="74"/>
      <c r="P170" s="74"/>
      <c r="Q170" s="101"/>
      <c r="R170" s="73"/>
      <c r="S170" s="74"/>
      <c r="T170" s="74"/>
      <c r="U170" s="101"/>
      <c r="V170" s="73"/>
      <c r="W170" s="74"/>
      <c r="X170" s="74"/>
      <c r="Y170" s="161"/>
    </row>
    <row r="171" spans="1:26" hidden="1" outlineLevel="1" x14ac:dyDescent="0.2">
      <c r="A171" s="76"/>
      <c r="B171" s="81" t="s">
        <v>63</v>
      </c>
      <c r="C171" s="205"/>
      <c r="D171" s="199"/>
      <c r="E171" s="310"/>
      <c r="F171" s="71"/>
      <c r="G171" s="78"/>
      <c r="H171" s="445">
        <f>ROUND(F171*G171,0)</f>
        <v>0</v>
      </c>
      <c r="I171" s="347"/>
      <c r="J171" s="71"/>
      <c r="K171" s="78"/>
      <c r="L171" s="79">
        <f>ROUND(J171*K171,0)</f>
        <v>0</v>
      </c>
      <c r="M171" s="347"/>
      <c r="N171" s="71"/>
      <c r="O171" s="78"/>
      <c r="P171" s="79">
        <f>ROUND(N171*O171,0)</f>
        <v>0</v>
      </c>
      <c r="Q171" s="347"/>
      <c r="R171" s="71"/>
      <c r="S171" s="78"/>
      <c r="T171" s="79">
        <f>ROUND(R171*S171,0)</f>
        <v>0</v>
      </c>
      <c r="U171" s="347"/>
      <c r="V171" s="71"/>
      <c r="W171" s="78"/>
      <c r="X171" s="79">
        <f>ROUND(V171*W171,0)</f>
        <v>0</v>
      </c>
      <c r="Y171" s="152">
        <f>H171+L171+T171+X171+P171</f>
        <v>0</v>
      </c>
    </row>
    <row r="172" spans="1:26" hidden="1" outlineLevel="1" x14ac:dyDescent="0.2">
      <c r="A172" s="76"/>
      <c r="B172" s="81" t="s">
        <v>63</v>
      </c>
      <c r="C172" s="205"/>
      <c r="D172" s="199"/>
      <c r="E172" s="310"/>
      <c r="F172" s="71"/>
      <c r="G172" s="78"/>
      <c r="H172" s="445">
        <f t="shared" ref="H172:H173" si="83">ROUND(F172*G172,0)</f>
        <v>0</v>
      </c>
      <c r="I172" s="347"/>
      <c r="J172" s="71"/>
      <c r="K172" s="78"/>
      <c r="L172" s="79">
        <f t="shared" ref="L172:L173" si="84">ROUND(J172*K172,0)</f>
        <v>0</v>
      </c>
      <c r="M172" s="347"/>
      <c r="N172" s="71"/>
      <c r="O172" s="78"/>
      <c r="P172" s="79">
        <f t="shared" ref="P172:P173" si="85">ROUND(N172*O172,0)</f>
        <v>0</v>
      </c>
      <c r="Q172" s="347"/>
      <c r="R172" s="71"/>
      <c r="S172" s="78"/>
      <c r="T172" s="79">
        <f t="shared" ref="T172:T173" si="86">ROUND(R172*S172,0)</f>
        <v>0</v>
      </c>
      <c r="U172" s="347"/>
      <c r="V172" s="71"/>
      <c r="W172" s="78"/>
      <c r="X172" s="79">
        <f t="shared" ref="X172:X173" si="87">ROUND(V172*W172,0)</f>
        <v>0</v>
      </c>
      <c r="Y172" s="152">
        <f>H172+L172+T172+X172+P172</f>
        <v>0</v>
      </c>
    </row>
    <row r="173" spans="1:26" hidden="1" outlineLevel="1" x14ac:dyDescent="0.2">
      <c r="A173" s="76"/>
      <c r="B173" s="81" t="s">
        <v>64</v>
      </c>
      <c r="C173" s="205"/>
      <c r="D173" s="199"/>
      <c r="E173" s="310"/>
      <c r="F173" s="71"/>
      <c r="G173" s="78"/>
      <c r="H173" s="445">
        <f t="shared" si="83"/>
        <v>0</v>
      </c>
      <c r="I173" s="347"/>
      <c r="J173" s="71"/>
      <c r="K173" s="78"/>
      <c r="L173" s="79">
        <f t="shared" si="84"/>
        <v>0</v>
      </c>
      <c r="M173" s="347"/>
      <c r="N173" s="71"/>
      <c r="O173" s="78"/>
      <c r="P173" s="79">
        <f t="shared" si="85"/>
        <v>0</v>
      </c>
      <c r="Q173" s="347"/>
      <c r="R173" s="71"/>
      <c r="S173" s="78"/>
      <c r="T173" s="79">
        <f t="shared" si="86"/>
        <v>0</v>
      </c>
      <c r="U173" s="347"/>
      <c r="V173" s="71"/>
      <c r="W173" s="78"/>
      <c r="X173" s="79">
        <f t="shared" si="87"/>
        <v>0</v>
      </c>
      <c r="Y173" s="152">
        <f>H173+L173+T173+X173+P173</f>
        <v>0</v>
      </c>
    </row>
    <row r="174" spans="1:26" s="6" customFormat="1" hidden="1" outlineLevel="1" x14ac:dyDescent="0.2">
      <c r="A174" s="95"/>
      <c r="B174" s="82"/>
      <c r="C174" s="206"/>
      <c r="D174" s="207"/>
      <c r="E174" s="202"/>
      <c r="F174" s="73"/>
      <c r="G174" s="74"/>
      <c r="H174" s="446"/>
      <c r="I174" s="101"/>
      <c r="J174" s="73"/>
      <c r="K174" s="74"/>
      <c r="L174" s="74"/>
      <c r="M174" s="101"/>
      <c r="N174" s="73"/>
      <c r="O174" s="74"/>
      <c r="P174" s="74"/>
      <c r="Q174" s="101"/>
      <c r="R174" s="73"/>
      <c r="S174" s="74"/>
      <c r="T174" s="74"/>
      <c r="U174" s="101"/>
      <c r="V174" s="73"/>
      <c r="W174" s="74"/>
      <c r="X174" s="74"/>
      <c r="Y174" s="161"/>
      <c r="Z174"/>
    </row>
    <row r="175" spans="1:26" s="3" customFormat="1" hidden="1" outlineLevel="1" x14ac:dyDescent="0.2">
      <c r="A175" s="112" t="s">
        <v>166</v>
      </c>
      <c r="B175" s="112"/>
      <c r="C175" s="208"/>
      <c r="D175" s="209"/>
      <c r="E175" s="203"/>
      <c r="F175" s="113"/>
      <c r="G175" s="114"/>
      <c r="H175" s="447">
        <f>SUM(H160:H174)</f>
        <v>0</v>
      </c>
      <c r="I175" s="116"/>
      <c r="J175" s="113"/>
      <c r="K175" s="114"/>
      <c r="L175" s="115">
        <f>SUM(L160:L174)</f>
        <v>0</v>
      </c>
      <c r="M175" s="116"/>
      <c r="N175" s="113"/>
      <c r="O175" s="114"/>
      <c r="P175" s="115">
        <f>SUM(P160:P174)</f>
        <v>0</v>
      </c>
      <c r="Q175" s="116"/>
      <c r="R175" s="113"/>
      <c r="S175" s="114"/>
      <c r="T175" s="115">
        <f>SUM(T160:T174)</f>
        <v>0</v>
      </c>
      <c r="U175" s="116"/>
      <c r="V175" s="113"/>
      <c r="W175" s="114"/>
      <c r="X175" s="115">
        <f>SUM(X160:X174)</f>
        <v>0</v>
      </c>
      <c r="Y175" s="153">
        <f>SUM(Y160:Y174)</f>
        <v>0</v>
      </c>
      <c r="Z175" t="str">
        <f>IF(SUM(H175,L175,P175,T175,X175)=Y175,"Ties", "ERROR")</f>
        <v>Ties</v>
      </c>
    </row>
    <row r="176" spans="1:26" hidden="1" outlineLevel="1" x14ac:dyDescent="0.2">
      <c r="A176" s="81"/>
      <c r="B176" s="81"/>
      <c r="C176" s="194"/>
      <c r="D176" s="195"/>
      <c r="E176" s="177"/>
      <c r="F176" s="71"/>
      <c r="G176" s="96"/>
      <c r="H176" s="448"/>
      <c r="I176" s="80"/>
      <c r="J176" s="71"/>
      <c r="K176" s="96"/>
      <c r="L176" s="103"/>
      <c r="M176" s="80"/>
      <c r="N176" s="71"/>
      <c r="O176" s="96"/>
      <c r="P176" s="103"/>
      <c r="Q176" s="80"/>
      <c r="R176" s="71"/>
      <c r="S176" s="96"/>
      <c r="T176" s="103"/>
      <c r="U176" s="80"/>
      <c r="V176" s="71"/>
      <c r="W176" s="96"/>
      <c r="X176" s="103"/>
      <c r="Y176" s="162"/>
    </row>
    <row r="177" spans="1:26" s="3" customFormat="1" hidden="1" outlineLevel="1" x14ac:dyDescent="0.2">
      <c r="A177" s="68" t="s">
        <v>167</v>
      </c>
      <c r="B177" s="68"/>
      <c r="C177" s="210"/>
      <c r="D177" s="204"/>
      <c r="E177" s="202"/>
      <c r="F177" s="72"/>
      <c r="G177" s="99"/>
      <c r="H177" s="444"/>
      <c r="I177" s="101"/>
      <c r="J177" s="72"/>
      <c r="K177" s="99"/>
      <c r="L177" s="99"/>
      <c r="M177" s="101"/>
      <c r="N177" s="72"/>
      <c r="O177" s="99"/>
      <c r="P177" s="99"/>
      <c r="Q177" s="101"/>
      <c r="R177" s="72"/>
      <c r="S177" s="99"/>
      <c r="T177" s="99"/>
      <c r="U177" s="101"/>
      <c r="V177" s="72"/>
      <c r="W177" s="99"/>
      <c r="X177" s="99"/>
      <c r="Y177" s="161"/>
      <c r="Z177"/>
    </row>
    <row r="178" spans="1:26" s="3" customFormat="1" hidden="1" outlineLevel="1" x14ac:dyDescent="0.2">
      <c r="A178" s="68"/>
      <c r="B178" s="68"/>
      <c r="C178" s="210"/>
      <c r="D178" s="204"/>
      <c r="E178" s="202"/>
      <c r="F178" s="72"/>
      <c r="G178" s="99"/>
      <c r="H178" s="444"/>
      <c r="I178" s="101"/>
      <c r="J178" s="72"/>
      <c r="K178" s="99"/>
      <c r="L178" s="99"/>
      <c r="M178" s="101"/>
      <c r="N178" s="72"/>
      <c r="O178" s="99"/>
      <c r="P178" s="99"/>
      <c r="Q178" s="101"/>
      <c r="R178" s="72"/>
      <c r="S178" s="99"/>
      <c r="T178" s="99"/>
      <c r="U178" s="101"/>
      <c r="V178" s="72"/>
      <c r="W178" s="99"/>
      <c r="X178" s="99"/>
      <c r="Y178" s="161"/>
      <c r="Z178"/>
    </row>
    <row r="179" spans="1:26" s="6" customFormat="1" hidden="1" outlineLevel="1" x14ac:dyDescent="0.2">
      <c r="A179" s="68" t="s">
        <v>22</v>
      </c>
      <c r="B179" s="95"/>
      <c r="C179" s="196"/>
      <c r="D179" s="197"/>
      <c r="E179" s="202"/>
      <c r="F179" s="72"/>
      <c r="G179" s="99"/>
      <c r="H179" s="444"/>
      <c r="I179" s="101"/>
      <c r="J179" s="72"/>
      <c r="K179" s="99"/>
      <c r="L179" s="99"/>
      <c r="M179" s="101"/>
      <c r="N179" s="72"/>
      <c r="O179" s="99"/>
      <c r="P179" s="99"/>
      <c r="Q179" s="101"/>
      <c r="R179" s="72"/>
      <c r="S179" s="99"/>
      <c r="T179" s="99"/>
      <c r="U179" s="101"/>
      <c r="V179" s="72"/>
      <c r="W179" s="99"/>
      <c r="X179" s="99"/>
      <c r="Y179" s="161"/>
      <c r="Z179"/>
    </row>
    <row r="180" spans="1:26" hidden="1" outlineLevel="1" x14ac:dyDescent="0.2">
      <c r="A180" s="76"/>
      <c r="B180" s="81" t="s">
        <v>22</v>
      </c>
      <c r="C180" s="184"/>
      <c r="D180" s="199"/>
      <c r="E180" s="310"/>
      <c r="F180" s="71"/>
      <c r="G180" s="78"/>
      <c r="H180" s="445">
        <f>ROUND(F180*G180,0)</f>
        <v>0</v>
      </c>
      <c r="I180" s="347"/>
      <c r="J180" s="71"/>
      <c r="K180" s="78"/>
      <c r="L180" s="79">
        <f>ROUND(J180*K180,0)</f>
        <v>0</v>
      </c>
      <c r="M180" s="347"/>
      <c r="N180" s="71"/>
      <c r="O180" s="78"/>
      <c r="P180" s="79">
        <f>ROUND(N180*O180,0)</f>
        <v>0</v>
      </c>
      <c r="Q180" s="347"/>
      <c r="R180" s="71"/>
      <c r="S180" s="78"/>
      <c r="T180" s="79">
        <f>ROUND(R180*S180,0)</f>
        <v>0</v>
      </c>
      <c r="U180" s="347"/>
      <c r="V180" s="71"/>
      <c r="W180" s="78"/>
      <c r="X180" s="79">
        <f>ROUND(V180*W180,0)</f>
        <v>0</v>
      </c>
      <c r="Y180" s="152">
        <f>H180+L180+T180+X180+P180</f>
        <v>0</v>
      </c>
    </row>
    <row r="181" spans="1:26" s="3" customFormat="1" hidden="1" outlineLevel="1" x14ac:dyDescent="0.2">
      <c r="A181" s="98"/>
      <c r="B181" s="98"/>
      <c r="C181" s="182"/>
      <c r="D181" s="183"/>
      <c r="E181" s="176"/>
      <c r="F181" s="72"/>
      <c r="G181" s="99"/>
      <c r="H181" s="444"/>
      <c r="I181" s="75"/>
      <c r="J181" s="72"/>
      <c r="K181" s="99"/>
      <c r="L181" s="99"/>
      <c r="M181" s="75"/>
      <c r="N181" s="72"/>
      <c r="O181" s="99"/>
      <c r="P181" s="99"/>
      <c r="Q181" s="75"/>
      <c r="R181" s="72"/>
      <c r="S181" s="99"/>
      <c r="T181" s="99"/>
      <c r="U181" s="75"/>
      <c r="V181" s="72"/>
      <c r="W181" s="99"/>
      <c r="X181" s="99"/>
      <c r="Y181" s="160"/>
      <c r="Z181"/>
    </row>
    <row r="182" spans="1:26" s="3" customFormat="1" hidden="1" outlineLevel="1" x14ac:dyDescent="0.2">
      <c r="A182" s="68" t="s">
        <v>168</v>
      </c>
      <c r="B182" s="100"/>
      <c r="C182" s="196"/>
      <c r="D182" s="204"/>
      <c r="E182" s="202"/>
      <c r="F182" s="72"/>
      <c r="G182" s="99"/>
      <c r="H182" s="444"/>
      <c r="I182" s="101"/>
      <c r="J182" s="72"/>
      <c r="K182" s="99"/>
      <c r="L182" s="99"/>
      <c r="M182" s="101"/>
      <c r="N182" s="72"/>
      <c r="O182" s="99"/>
      <c r="P182" s="99"/>
      <c r="Q182" s="101"/>
      <c r="R182" s="72"/>
      <c r="S182" s="99"/>
      <c r="T182" s="99"/>
      <c r="U182" s="101"/>
      <c r="V182" s="72"/>
      <c r="W182" s="99"/>
      <c r="X182" s="99"/>
      <c r="Y182" s="161"/>
      <c r="Z182"/>
    </row>
    <row r="183" spans="1:26" hidden="1" outlineLevel="1" x14ac:dyDescent="0.2">
      <c r="A183" s="76"/>
      <c r="B183" s="104" t="s">
        <v>542</v>
      </c>
      <c r="C183" s="184"/>
      <c r="D183" s="199"/>
      <c r="E183" s="192"/>
      <c r="F183" s="71"/>
      <c r="G183" s="74"/>
      <c r="H183" s="446"/>
      <c r="I183" s="102"/>
      <c r="J183" s="71"/>
      <c r="K183" s="74"/>
      <c r="L183" s="74"/>
      <c r="M183" s="102"/>
      <c r="N183" s="73"/>
      <c r="O183" s="74"/>
      <c r="P183" s="74"/>
      <c r="Q183" s="102"/>
      <c r="R183" s="73"/>
      <c r="S183" s="74"/>
      <c r="T183" s="74"/>
      <c r="U183" s="102"/>
      <c r="V183" s="73"/>
      <c r="W183" s="74"/>
      <c r="X183" s="74"/>
      <c r="Y183" s="161"/>
    </row>
    <row r="184" spans="1:26" hidden="1" outlineLevel="1" x14ac:dyDescent="0.2">
      <c r="A184" s="76"/>
      <c r="B184" s="81" t="s">
        <v>57</v>
      </c>
      <c r="C184" s="205"/>
      <c r="D184" s="199"/>
      <c r="E184" s="310"/>
      <c r="F184" s="71"/>
      <c r="G184" s="78"/>
      <c r="H184" s="445">
        <f>ROUND(F184*G184,0)</f>
        <v>0</v>
      </c>
      <c r="I184" s="347"/>
      <c r="J184" s="71"/>
      <c r="K184" s="78"/>
      <c r="L184" s="79">
        <f>ROUND(J184*K184,0)</f>
        <v>0</v>
      </c>
      <c r="M184" s="347"/>
      <c r="N184" s="71"/>
      <c r="O184" s="78"/>
      <c r="P184" s="79">
        <f>ROUND(N184*O184,0)</f>
        <v>0</v>
      </c>
      <c r="Q184" s="347"/>
      <c r="R184" s="71"/>
      <c r="S184" s="78"/>
      <c r="T184" s="79">
        <f>ROUND(R184*S184,0)</f>
        <v>0</v>
      </c>
      <c r="U184" s="347"/>
      <c r="V184" s="71"/>
      <c r="W184" s="78"/>
      <c r="X184" s="79">
        <f>ROUND(V184*W184,0)</f>
        <v>0</v>
      </c>
      <c r="Y184" s="152">
        <f>H184+L184+T184+X184+P184</f>
        <v>0</v>
      </c>
    </row>
    <row r="185" spans="1:26" hidden="1" outlineLevel="1" x14ac:dyDescent="0.2">
      <c r="A185" s="76"/>
      <c r="B185" s="81" t="s">
        <v>57</v>
      </c>
      <c r="C185" s="205"/>
      <c r="D185" s="199"/>
      <c r="E185" s="310"/>
      <c r="F185" s="71"/>
      <c r="G185" s="78"/>
      <c r="H185" s="445">
        <f t="shared" ref="H185:H186" si="88">ROUND(F185*G185,0)</f>
        <v>0</v>
      </c>
      <c r="I185" s="347"/>
      <c r="J185" s="71"/>
      <c r="K185" s="78"/>
      <c r="L185" s="79">
        <f t="shared" ref="L185:L186" si="89">ROUND(J185*K185,0)</f>
        <v>0</v>
      </c>
      <c r="M185" s="347"/>
      <c r="N185" s="71"/>
      <c r="O185" s="78"/>
      <c r="P185" s="79">
        <f t="shared" ref="P185:P186" si="90">ROUND(N185*O185,0)</f>
        <v>0</v>
      </c>
      <c r="Q185" s="347"/>
      <c r="R185" s="71"/>
      <c r="S185" s="78"/>
      <c r="T185" s="79">
        <f t="shared" ref="T185:T186" si="91">ROUND(R185*S185,0)</f>
        <v>0</v>
      </c>
      <c r="U185" s="347"/>
      <c r="V185" s="71"/>
      <c r="W185" s="78"/>
      <c r="X185" s="79">
        <f t="shared" ref="X185:X186" si="92">ROUND(V185*W185,0)</f>
        <v>0</v>
      </c>
      <c r="Y185" s="152">
        <f>H185+L185+T185+X185+P185</f>
        <v>0</v>
      </c>
    </row>
    <row r="186" spans="1:26" hidden="1" outlineLevel="1" x14ac:dyDescent="0.2">
      <c r="A186" s="76"/>
      <c r="B186" s="81" t="s">
        <v>59</v>
      </c>
      <c r="C186" s="205"/>
      <c r="D186" s="199"/>
      <c r="E186" s="310"/>
      <c r="F186" s="71"/>
      <c r="G186" s="78"/>
      <c r="H186" s="445">
        <f t="shared" si="88"/>
        <v>0</v>
      </c>
      <c r="I186" s="347"/>
      <c r="J186" s="71"/>
      <c r="K186" s="78"/>
      <c r="L186" s="79">
        <f t="shared" si="89"/>
        <v>0</v>
      </c>
      <c r="M186" s="347"/>
      <c r="N186" s="71"/>
      <c r="O186" s="78"/>
      <c r="P186" s="79">
        <f t="shared" si="90"/>
        <v>0</v>
      </c>
      <c r="Q186" s="347"/>
      <c r="R186" s="71"/>
      <c r="S186" s="78"/>
      <c r="T186" s="79">
        <f t="shared" si="91"/>
        <v>0</v>
      </c>
      <c r="U186" s="347"/>
      <c r="V186" s="71"/>
      <c r="W186" s="78"/>
      <c r="X186" s="79">
        <f t="shared" si="92"/>
        <v>0</v>
      </c>
      <c r="Y186" s="152">
        <f>H186+L186+T186+X186+P186</f>
        <v>0</v>
      </c>
    </row>
    <row r="187" spans="1:26" hidden="1" outlineLevel="1" x14ac:dyDescent="0.2">
      <c r="A187" s="76"/>
      <c r="B187" s="104" t="s">
        <v>541</v>
      </c>
      <c r="C187" s="184"/>
      <c r="D187" s="207"/>
      <c r="E187" s="202"/>
      <c r="F187" s="73"/>
      <c r="G187" s="74"/>
      <c r="H187" s="446"/>
      <c r="I187" s="101"/>
      <c r="J187" s="73"/>
      <c r="K187" s="74"/>
      <c r="L187" s="74"/>
      <c r="M187" s="101"/>
      <c r="N187" s="73"/>
      <c r="O187" s="74"/>
      <c r="P187" s="74"/>
      <c r="Q187" s="101"/>
      <c r="R187" s="73"/>
      <c r="S187" s="74"/>
      <c r="T187" s="74"/>
      <c r="U187" s="101"/>
      <c r="V187" s="73"/>
      <c r="W187" s="74"/>
      <c r="X187" s="74"/>
      <c r="Y187" s="161"/>
    </row>
    <row r="188" spans="1:26" hidden="1" outlineLevel="1" x14ac:dyDescent="0.2">
      <c r="A188" s="76"/>
      <c r="B188" s="81" t="s">
        <v>58</v>
      </c>
      <c r="C188" s="205"/>
      <c r="D188" s="199"/>
      <c r="E188" s="310"/>
      <c r="F188" s="71"/>
      <c r="G188" s="78"/>
      <c r="H188" s="445">
        <f>ROUND(F188*G188,0)</f>
        <v>0</v>
      </c>
      <c r="I188" s="347"/>
      <c r="J188" s="71"/>
      <c r="K188" s="78"/>
      <c r="L188" s="79">
        <f>ROUND(J188*K188,0)</f>
        <v>0</v>
      </c>
      <c r="M188" s="347"/>
      <c r="N188" s="71"/>
      <c r="O188" s="78"/>
      <c r="P188" s="79">
        <f>ROUND(N188*O188,0)</f>
        <v>0</v>
      </c>
      <c r="Q188" s="347"/>
      <c r="R188" s="71"/>
      <c r="S188" s="78"/>
      <c r="T188" s="79">
        <f>ROUND(R188*S188,0)</f>
        <v>0</v>
      </c>
      <c r="U188" s="347"/>
      <c r="V188" s="71"/>
      <c r="W188" s="78"/>
      <c r="X188" s="79">
        <f>ROUND(V188*W188,0)</f>
        <v>0</v>
      </c>
      <c r="Y188" s="152">
        <f>H188+L188+T188+X188+P188</f>
        <v>0</v>
      </c>
    </row>
    <row r="189" spans="1:26" hidden="1" outlineLevel="1" x14ac:dyDescent="0.2">
      <c r="A189" s="76"/>
      <c r="B189" s="81" t="s">
        <v>58</v>
      </c>
      <c r="C189" s="205"/>
      <c r="D189" s="199"/>
      <c r="E189" s="310"/>
      <c r="F189" s="71"/>
      <c r="G189" s="78"/>
      <c r="H189" s="445">
        <f t="shared" ref="H189:H190" si="93">ROUND(F189*G189,0)</f>
        <v>0</v>
      </c>
      <c r="I189" s="347"/>
      <c r="J189" s="71"/>
      <c r="K189" s="78"/>
      <c r="L189" s="79">
        <f t="shared" ref="L189:L190" si="94">ROUND(J189*K189,0)</f>
        <v>0</v>
      </c>
      <c r="M189" s="347"/>
      <c r="N189" s="71"/>
      <c r="O189" s="78"/>
      <c r="P189" s="79">
        <f t="shared" ref="P189:P190" si="95">ROUND(N189*O189,0)</f>
        <v>0</v>
      </c>
      <c r="Q189" s="347"/>
      <c r="R189" s="71"/>
      <c r="S189" s="78"/>
      <c r="T189" s="79">
        <f t="shared" ref="T189:T190" si="96">ROUND(R189*S189,0)</f>
        <v>0</v>
      </c>
      <c r="U189" s="347"/>
      <c r="V189" s="71"/>
      <c r="W189" s="78"/>
      <c r="X189" s="79">
        <f t="shared" ref="X189:X190" si="97">ROUND(V189*W189,0)</f>
        <v>0</v>
      </c>
      <c r="Y189" s="152">
        <f>H189+L189+T189+X189+P189</f>
        <v>0</v>
      </c>
    </row>
    <row r="190" spans="1:26" hidden="1" outlineLevel="1" x14ac:dyDescent="0.2">
      <c r="A190" s="76"/>
      <c r="B190" s="81" t="s">
        <v>60</v>
      </c>
      <c r="C190" s="205"/>
      <c r="D190" s="199"/>
      <c r="E190" s="310"/>
      <c r="F190" s="71"/>
      <c r="G190" s="78"/>
      <c r="H190" s="445">
        <f t="shared" si="93"/>
        <v>0</v>
      </c>
      <c r="I190" s="347"/>
      <c r="J190" s="71"/>
      <c r="K190" s="78"/>
      <c r="L190" s="79">
        <f t="shared" si="94"/>
        <v>0</v>
      </c>
      <c r="M190" s="347"/>
      <c r="N190" s="71"/>
      <c r="O190" s="78"/>
      <c r="P190" s="79">
        <f t="shared" si="95"/>
        <v>0</v>
      </c>
      <c r="Q190" s="347"/>
      <c r="R190" s="71"/>
      <c r="S190" s="78"/>
      <c r="T190" s="79">
        <f t="shared" si="96"/>
        <v>0</v>
      </c>
      <c r="U190" s="347"/>
      <c r="V190" s="71"/>
      <c r="W190" s="78"/>
      <c r="X190" s="79">
        <f t="shared" si="97"/>
        <v>0</v>
      </c>
      <c r="Y190" s="152">
        <f>H190+L190+T190+X190+P190</f>
        <v>0</v>
      </c>
    </row>
    <row r="191" spans="1:26" s="6" customFormat="1" hidden="1" outlineLevel="1" x14ac:dyDescent="0.2">
      <c r="A191" s="95"/>
      <c r="B191" s="77"/>
      <c r="C191" s="218"/>
      <c r="D191" s="207"/>
      <c r="E191" s="202"/>
      <c r="F191" s="73"/>
      <c r="G191" s="74"/>
      <c r="H191" s="446"/>
      <c r="I191" s="101"/>
      <c r="J191" s="73"/>
      <c r="K191" s="74"/>
      <c r="L191" s="74"/>
      <c r="M191" s="101"/>
      <c r="N191" s="73"/>
      <c r="O191" s="74"/>
      <c r="P191" s="74"/>
      <c r="Q191" s="101"/>
      <c r="R191" s="73"/>
      <c r="S191" s="74"/>
      <c r="T191" s="74"/>
      <c r="U191" s="101"/>
      <c r="V191" s="73"/>
      <c r="W191" s="74"/>
      <c r="X191" s="74"/>
      <c r="Y191" s="161"/>
      <c r="Z191"/>
    </row>
    <row r="192" spans="1:26" s="3" customFormat="1" hidden="1" outlineLevel="1" x14ac:dyDescent="0.2">
      <c r="A192" s="112" t="s">
        <v>169</v>
      </c>
      <c r="B192" s="112"/>
      <c r="C192" s="208"/>
      <c r="D192" s="209"/>
      <c r="E192" s="203"/>
      <c r="F192" s="113"/>
      <c r="G192" s="114"/>
      <c r="H192" s="447">
        <f>SUM(H176:H191)</f>
        <v>0</v>
      </c>
      <c r="I192" s="116"/>
      <c r="J192" s="113"/>
      <c r="K192" s="114"/>
      <c r="L192" s="115">
        <f>SUM(L176:L191)</f>
        <v>0</v>
      </c>
      <c r="M192" s="116"/>
      <c r="N192" s="113"/>
      <c r="O192" s="114"/>
      <c r="P192" s="115">
        <f>SUM(P176:P191)</f>
        <v>0</v>
      </c>
      <c r="Q192" s="116"/>
      <c r="R192" s="113"/>
      <c r="S192" s="114"/>
      <c r="T192" s="115">
        <f>SUM(T176:T191)</f>
        <v>0</v>
      </c>
      <c r="U192" s="116"/>
      <c r="V192" s="113"/>
      <c r="W192" s="114"/>
      <c r="X192" s="115">
        <f>SUM(X176:X191)</f>
        <v>0</v>
      </c>
      <c r="Y192" s="153">
        <f>SUM(Y176:Y191)</f>
        <v>0</v>
      </c>
      <c r="Z192" t="str">
        <f>IF(SUM(H192,L192,P192,T192,X192)=Y192,"Ties", "ERROR")</f>
        <v>Ties</v>
      </c>
    </row>
    <row r="193" spans="1:26" hidden="1" outlineLevel="1" x14ac:dyDescent="0.2">
      <c r="A193" s="81"/>
      <c r="B193" s="81"/>
      <c r="C193" s="194"/>
      <c r="D193" s="195"/>
      <c r="E193" s="177"/>
      <c r="F193" s="340"/>
      <c r="G193" s="373"/>
      <c r="H193" s="448"/>
      <c r="I193" s="80"/>
      <c r="J193" s="71"/>
      <c r="K193" s="96"/>
      <c r="L193" s="103"/>
      <c r="M193" s="80"/>
      <c r="N193" s="71"/>
      <c r="O193" s="96"/>
      <c r="P193" s="103"/>
      <c r="Q193" s="80"/>
      <c r="R193" s="71"/>
      <c r="S193" s="96"/>
      <c r="T193" s="103"/>
      <c r="U193" s="80"/>
      <c r="V193" s="71"/>
      <c r="W193" s="96"/>
      <c r="X193" s="103"/>
      <c r="Y193" s="162"/>
    </row>
    <row r="194" spans="1:26" hidden="1" outlineLevel="1" x14ac:dyDescent="0.2">
      <c r="A194" s="68" t="s">
        <v>170</v>
      </c>
      <c r="B194" s="81"/>
      <c r="C194" s="194"/>
      <c r="D194" s="195"/>
      <c r="E194" s="177"/>
      <c r="F194" s="311"/>
      <c r="G194" s="342"/>
      <c r="H194" s="448"/>
      <c r="I194" s="80"/>
      <c r="J194" s="340"/>
      <c r="K194" s="373"/>
      <c r="L194" s="103"/>
      <c r="M194" s="80"/>
      <c r="N194" s="340"/>
      <c r="O194" s="373"/>
      <c r="P194" s="103"/>
      <c r="Q194" s="80"/>
      <c r="R194" s="340"/>
      <c r="S194" s="373"/>
      <c r="T194" s="103"/>
      <c r="U194" s="80"/>
      <c r="V194" s="340"/>
      <c r="W194" s="373"/>
      <c r="X194" s="103"/>
      <c r="Y194" s="162"/>
    </row>
    <row r="195" spans="1:26" hidden="1" outlineLevel="1" x14ac:dyDescent="0.2">
      <c r="A195" s="81"/>
      <c r="B195" s="81"/>
      <c r="C195" s="194"/>
      <c r="D195" s="195"/>
      <c r="E195" s="177"/>
      <c r="F195" s="311"/>
      <c r="G195" s="342"/>
      <c r="H195" s="448"/>
      <c r="I195" s="80"/>
      <c r="J195" s="311"/>
      <c r="K195" s="342"/>
      <c r="L195" s="103"/>
      <c r="M195" s="80"/>
      <c r="N195" s="311"/>
      <c r="O195" s="342"/>
      <c r="P195" s="103"/>
      <c r="Q195" s="80"/>
      <c r="R195" s="311"/>
      <c r="S195" s="342"/>
      <c r="T195" s="103"/>
      <c r="U195" s="80"/>
      <c r="V195" s="311"/>
      <c r="W195" s="342"/>
      <c r="X195" s="103"/>
      <c r="Y195" s="162"/>
    </row>
    <row r="196" spans="1:26" s="3" customFormat="1" hidden="1" outlineLevel="1" x14ac:dyDescent="0.2">
      <c r="A196" s="68" t="s">
        <v>221</v>
      </c>
      <c r="B196" s="68"/>
      <c r="C196" s="210"/>
      <c r="D196" s="204"/>
      <c r="E196" s="202"/>
      <c r="F196" s="44"/>
      <c r="G196" s="51"/>
      <c r="H196" s="444"/>
      <c r="I196" s="101"/>
      <c r="J196" s="44"/>
      <c r="K196" s="51"/>
      <c r="L196" s="99"/>
      <c r="M196" s="101"/>
      <c r="N196" s="44"/>
      <c r="O196" s="51"/>
      <c r="P196" s="99"/>
      <c r="Q196" s="101"/>
      <c r="R196" s="44"/>
      <c r="S196" s="51"/>
      <c r="T196" s="99"/>
      <c r="U196" s="101"/>
      <c r="V196" s="44"/>
      <c r="W196" s="51"/>
      <c r="X196" s="99"/>
      <c r="Y196" s="161"/>
      <c r="Z196"/>
    </row>
    <row r="197" spans="1:26" hidden="1" outlineLevel="1" x14ac:dyDescent="0.2">
      <c r="A197" s="76"/>
      <c r="B197" s="248" t="s">
        <v>538</v>
      </c>
      <c r="C197" s="198"/>
      <c r="D197" s="199"/>
      <c r="E197" s="310"/>
      <c r="F197" s="311"/>
      <c r="G197" s="318"/>
      <c r="H197" s="445">
        <f>ROUND(F197*G197,0)</f>
        <v>0</v>
      </c>
      <c r="I197" s="347"/>
      <c r="J197" s="311"/>
      <c r="K197" s="319"/>
      <c r="L197" s="79">
        <f>ROUND(J197*K197,0)</f>
        <v>0</v>
      </c>
      <c r="M197" s="347"/>
      <c r="N197" s="311"/>
      <c r="O197" s="319"/>
      <c r="P197" s="79">
        <f>ROUND(N197*O197,0)</f>
        <v>0</v>
      </c>
      <c r="Q197" s="347"/>
      <c r="R197" s="311"/>
      <c r="S197" s="319"/>
      <c r="T197" s="79">
        <f>ROUND(R197*S197,0)</f>
        <v>0</v>
      </c>
      <c r="U197" s="347"/>
      <c r="V197" s="311"/>
      <c r="W197" s="319"/>
      <c r="X197" s="79">
        <f>ROUND(V197*W197,0)</f>
        <v>0</v>
      </c>
      <c r="Y197" s="152">
        <f>H197+L197+T197+X197+P197</f>
        <v>0</v>
      </c>
    </row>
    <row r="198" spans="1:26" hidden="1" outlineLevel="1" x14ac:dyDescent="0.2">
      <c r="A198" s="76"/>
      <c r="B198" s="248" t="s">
        <v>538</v>
      </c>
      <c r="C198" s="198"/>
      <c r="D198" s="199"/>
      <c r="E198" s="310"/>
      <c r="F198" s="311"/>
      <c r="G198" s="318"/>
      <c r="H198" s="445">
        <f t="shared" ref="H198:H199" si="98">ROUND(F198*G198,0)</f>
        <v>0</v>
      </c>
      <c r="I198" s="347"/>
      <c r="J198" s="311"/>
      <c r="K198" s="319"/>
      <c r="L198" s="79">
        <f t="shared" ref="L198:L199" si="99">ROUND(J198*K198,0)</f>
        <v>0</v>
      </c>
      <c r="M198" s="347"/>
      <c r="N198" s="311"/>
      <c r="O198" s="319"/>
      <c r="P198" s="79">
        <f t="shared" ref="P198:P199" si="100">ROUND(N198*O198,0)</f>
        <v>0</v>
      </c>
      <c r="Q198" s="347"/>
      <c r="R198" s="311"/>
      <c r="S198" s="319"/>
      <c r="T198" s="79">
        <f t="shared" ref="T198:T199" si="101">ROUND(R198*S198,0)</f>
        <v>0</v>
      </c>
      <c r="U198" s="347"/>
      <c r="V198" s="311"/>
      <c r="W198" s="319"/>
      <c r="X198" s="79">
        <f t="shared" ref="X198:X199" si="102">ROUND(V198*W198,0)</f>
        <v>0</v>
      </c>
      <c r="Y198" s="152">
        <f>H198+L198+T198+X198+P198</f>
        <v>0</v>
      </c>
    </row>
    <row r="199" spans="1:26" hidden="1" outlineLevel="1" x14ac:dyDescent="0.2">
      <c r="A199" s="76"/>
      <c r="B199" s="248" t="s">
        <v>538</v>
      </c>
      <c r="C199" s="198"/>
      <c r="D199" s="199"/>
      <c r="E199" s="310"/>
      <c r="F199" s="311"/>
      <c r="G199" s="318"/>
      <c r="H199" s="445">
        <f t="shared" si="98"/>
        <v>0</v>
      </c>
      <c r="I199" s="347"/>
      <c r="J199" s="311"/>
      <c r="K199" s="319"/>
      <c r="L199" s="79">
        <f t="shared" si="99"/>
        <v>0</v>
      </c>
      <c r="M199" s="347"/>
      <c r="N199" s="311"/>
      <c r="O199" s="319"/>
      <c r="P199" s="79">
        <f t="shared" si="100"/>
        <v>0</v>
      </c>
      <c r="Q199" s="347"/>
      <c r="R199" s="311"/>
      <c r="S199" s="319"/>
      <c r="T199" s="79">
        <f t="shared" si="101"/>
        <v>0</v>
      </c>
      <c r="U199" s="347"/>
      <c r="V199" s="311"/>
      <c r="W199" s="319"/>
      <c r="X199" s="79">
        <f t="shared" si="102"/>
        <v>0</v>
      </c>
      <c r="Y199" s="152">
        <f>H199+L199+T199+X199+P199</f>
        <v>0</v>
      </c>
    </row>
    <row r="200" spans="1:26" hidden="1" outlineLevel="1" x14ac:dyDescent="0.2">
      <c r="A200" s="76"/>
      <c r="B200" s="84"/>
      <c r="C200" s="198"/>
      <c r="D200" s="199"/>
      <c r="E200" s="192"/>
      <c r="F200" s="311"/>
      <c r="G200" s="318"/>
      <c r="H200" s="446"/>
      <c r="I200" s="102"/>
      <c r="J200" s="311"/>
      <c r="K200" s="319"/>
      <c r="L200" s="74"/>
      <c r="M200" s="102"/>
      <c r="N200" s="311"/>
      <c r="O200" s="319"/>
      <c r="P200" s="74"/>
      <c r="Q200" s="102"/>
      <c r="R200" s="311"/>
      <c r="S200" s="319"/>
      <c r="T200" s="74"/>
      <c r="U200" s="102"/>
      <c r="V200" s="311"/>
      <c r="W200" s="319"/>
      <c r="X200" s="74"/>
      <c r="Y200" s="161"/>
    </row>
    <row r="201" spans="1:26" s="3" customFormat="1" hidden="1" outlineLevel="1" x14ac:dyDescent="0.2">
      <c r="A201" s="68" t="s">
        <v>222</v>
      </c>
      <c r="B201" s="68"/>
      <c r="C201" s="210"/>
      <c r="D201" s="204"/>
      <c r="E201" s="202"/>
      <c r="F201" s="44"/>
      <c r="G201" s="51"/>
      <c r="H201" s="444"/>
      <c r="I201" s="101"/>
      <c r="J201" s="44"/>
      <c r="K201" s="51"/>
      <c r="L201" s="99"/>
      <c r="M201" s="101"/>
      <c r="N201" s="44"/>
      <c r="O201" s="51"/>
      <c r="P201" s="99"/>
      <c r="Q201" s="101"/>
      <c r="R201" s="44"/>
      <c r="S201" s="51"/>
      <c r="T201" s="99"/>
      <c r="U201" s="101"/>
      <c r="V201" s="44"/>
      <c r="W201" s="51"/>
      <c r="X201" s="99"/>
      <c r="Y201" s="161"/>
      <c r="Z201"/>
    </row>
    <row r="202" spans="1:26" hidden="1" outlineLevel="1" x14ac:dyDescent="0.2">
      <c r="A202" s="76"/>
      <c r="B202" s="248" t="s">
        <v>539</v>
      </c>
      <c r="C202" s="198"/>
      <c r="D202" s="199"/>
      <c r="E202" s="310"/>
      <c r="F202" s="311"/>
      <c r="G202" s="318"/>
      <c r="H202" s="445">
        <f>ROUND(F202*G202,0)</f>
        <v>0</v>
      </c>
      <c r="I202" s="347"/>
      <c r="J202" s="311"/>
      <c r="K202" s="319"/>
      <c r="L202" s="79">
        <f>ROUND(J202*K202,0)</f>
        <v>0</v>
      </c>
      <c r="M202" s="347"/>
      <c r="N202" s="311"/>
      <c r="O202" s="319"/>
      <c r="P202" s="79">
        <f>ROUND(N202*O202,0)</f>
        <v>0</v>
      </c>
      <c r="Q202" s="347"/>
      <c r="R202" s="311"/>
      <c r="S202" s="319"/>
      <c r="T202" s="79">
        <f>ROUND(R202*S202,0)</f>
        <v>0</v>
      </c>
      <c r="U202" s="347"/>
      <c r="V202" s="311"/>
      <c r="W202" s="319"/>
      <c r="X202" s="79">
        <f>ROUND(V202*W202,0)</f>
        <v>0</v>
      </c>
      <c r="Y202" s="152">
        <f>H202+L202+T202+X202+P202</f>
        <v>0</v>
      </c>
    </row>
    <row r="203" spans="1:26" hidden="1" outlineLevel="1" x14ac:dyDescent="0.2">
      <c r="A203" s="76"/>
      <c r="B203" s="248" t="s">
        <v>539</v>
      </c>
      <c r="C203" s="198"/>
      <c r="D203" s="199"/>
      <c r="E203" s="310"/>
      <c r="F203" s="311"/>
      <c r="G203" s="318"/>
      <c r="H203" s="445">
        <f t="shared" ref="H203:H204" si="103">ROUND(F203*G203,0)</f>
        <v>0</v>
      </c>
      <c r="I203" s="347"/>
      <c r="J203" s="311"/>
      <c r="K203" s="319"/>
      <c r="L203" s="79">
        <f t="shared" ref="L203:L204" si="104">ROUND(J203*K203,0)</f>
        <v>0</v>
      </c>
      <c r="M203" s="347"/>
      <c r="N203" s="311"/>
      <c r="O203" s="319"/>
      <c r="P203" s="79">
        <f t="shared" ref="P203:P204" si="105">ROUND(N203*O203,0)</f>
        <v>0</v>
      </c>
      <c r="Q203" s="347"/>
      <c r="R203" s="311"/>
      <c r="S203" s="319"/>
      <c r="T203" s="79">
        <f t="shared" ref="T203:T204" si="106">ROUND(R203*S203,0)</f>
        <v>0</v>
      </c>
      <c r="U203" s="347"/>
      <c r="V203" s="311"/>
      <c r="W203" s="319"/>
      <c r="X203" s="79">
        <f t="shared" ref="X203:X204" si="107">ROUND(V203*W203,0)</f>
        <v>0</v>
      </c>
      <c r="Y203" s="152">
        <f>H203+L203+T203+X203+P203</f>
        <v>0</v>
      </c>
    </row>
    <row r="204" spans="1:26" hidden="1" outlineLevel="1" x14ac:dyDescent="0.2">
      <c r="A204" s="76"/>
      <c r="B204" s="248" t="s">
        <v>539</v>
      </c>
      <c r="C204" s="198"/>
      <c r="D204" s="199"/>
      <c r="E204" s="310"/>
      <c r="F204" s="311"/>
      <c r="G204" s="318"/>
      <c r="H204" s="445">
        <f t="shared" si="103"/>
        <v>0</v>
      </c>
      <c r="I204" s="347"/>
      <c r="J204" s="311"/>
      <c r="K204" s="319"/>
      <c r="L204" s="79">
        <f t="shared" si="104"/>
        <v>0</v>
      </c>
      <c r="M204" s="347"/>
      <c r="N204" s="311"/>
      <c r="O204" s="319"/>
      <c r="P204" s="79">
        <f t="shared" si="105"/>
        <v>0</v>
      </c>
      <c r="Q204" s="347"/>
      <c r="R204" s="311"/>
      <c r="S204" s="319"/>
      <c r="T204" s="79">
        <f t="shared" si="106"/>
        <v>0</v>
      </c>
      <c r="U204" s="347"/>
      <c r="V204" s="311"/>
      <c r="W204" s="319"/>
      <c r="X204" s="79">
        <f t="shared" si="107"/>
        <v>0</v>
      </c>
      <c r="Y204" s="152">
        <f>H204+L204+T204+X204+P204</f>
        <v>0</v>
      </c>
    </row>
    <row r="205" spans="1:26" s="6" customFormat="1" hidden="1" outlineLevel="1" x14ac:dyDescent="0.2">
      <c r="A205" s="77"/>
      <c r="B205" s="77"/>
      <c r="C205" s="364"/>
      <c r="D205" s="207"/>
      <c r="E205" s="310"/>
      <c r="F205" s="43"/>
      <c r="G205" s="319"/>
      <c r="H205" s="445"/>
      <c r="I205" s="101"/>
      <c r="J205" s="376"/>
      <c r="K205" s="377"/>
      <c r="L205" s="74"/>
      <c r="M205" s="101"/>
      <c r="N205" s="376"/>
      <c r="O205" s="377"/>
      <c r="P205" s="74"/>
      <c r="Q205" s="101"/>
      <c r="R205" s="376"/>
      <c r="S205" s="377"/>
      <c r="T205" s="74"/>
      <c r="U205" s="101"/>
      <c r="V205" s="376"/>
      <c r="W205" s="377"/>
      <c r="X205" s="74"/>
      <c r="Y205" s="161"/>
      <c r="Z205"/>
    </row>
    <row r="206" spans="1:26" s="3" customFormat="1" hidden="1" outlineLevel="1" x14ac:dyDescent="0.2">
      <c r="A206" s="112" t="s">
        <v>171</v>
      </c>
      <c r="B206" s="112"/>
      <c r="C206" s="208"/>
      <c r="D206" s="209"/>
      <c r="E206" s="203"/>
      <c r="F206" s="374"/>
      <c r="G206" s="375"/>
      <c r="H206" s="447">
        <f>SUM(H193:H205)</f>
        <v>0</v>
      </c>
      <c r="I206" s="116"/>
      <c r="J206" s="113"/>
      <c r="K206" s="114"/>
      <c r="L206" s="115">
        <f>SUM(L193:L205)</f>
        <v>0</v>
      </c>
      <c r="M206" s="116"/>
      <c r="N206" s="113"/>
      <c r="O206" s="114"/>
      <c r="P206" s="115">
        <f>SUM(P193:P205)</f>
        <v>0</v>
      </c>
      <c r="Q206" s="116"/>
      <c r="R206" s="113"/>
      <c r="S206" s="114"/>
      <c r="T206" s="115">
        <f>SUM(T193:T205)</f>
        <v>0</v>
      </c>
      <c r="U206" s="116"/>
      <c r="V206" s="113"/>
      <c r="W206" s="114"/>
      <c r="X206" s="115">
        <f>SUM(X193:X205)</f>
        <v>0</v>
      </c>
      <c r="Y206" s="153">
        <f>SUM(Y193:Y205)</f>
        <v>0</v>
      </c>
      <c r="Z206" t="str">
        <f>IF(SUM(H206,L206,P206,T206,X206)=Y206,"Ties", "ERROR")</f>
        <v>Ties</v>
      </c>
    </row>
    <row r="207" spans="1:26" hidden="1" outlineLevel="1" x14ac:dyDescent="0.2">
      <c r="A207" s="85"/>
      <c r="B207" s="85"/>
      <c r="C207" s="187"/>
      <c r="D207" s="188"/>
      <c r="E207" s="178"/>
      <c r="F207" s="86"/>
      <c r="G207" s="87"/>
      <c r="H207" s="449"/>
      <c r="I207" s="89"/>
      <c r="J207" s="86"/>
      <c r="K207" s="87"/>
      <c r="L207" s="88"/>
      <c r="M207" s="89"/>
      <c r="N207" s="86"/>
      <c r="O207" s="87"/>
      <c r="P207" s="88"/>
      <c r="Q207" s="89"/>
      <c r="R207" s="86"/>
      <c r="S207" s="87"/>
      <c r="T207" s="88"/>
      <c r="U207" s="89"/>
      <c r="V207" s="86"/>
      <c r="W207" s="87"/>
      <c r="X207" s="88"/>
      <c r="Y207" s="155"/>
    </row>
    <row r="208" spans="1:26" s="3" customFormat="1" ht="13.5" collapsed="1" thickBot="1" x14ac:dyDescent="0.25">
      <c r="A208" s="45" t="s">
        <v>172</v>
      </c>
      <c r="B208" s="45"/>
      <c r="C208" s="189"/>
      <c r="D208" s="190"/>
      <c r="E208" s="179"/>
      <c r="F208" s="46"/>
      <c r="G208" s="47"/>
      <c r="H208" s="450">
        <f>H175+H192+H206</f>
        <v>0</v>
      </c>
      <c r="I208" s="49"/>
      <c r="J208" s="46"/>
      <c r="K208" s="47"/>
      <c r="L208" s="48">
        <f>L175+L192+L206</f>
        <v>0</v>
      </c>
      <c r="M208" s="49"/>
      <c r="N208" s="46"/>
      <c r="O208" s="47"/>
      <c r="P208" s="48">
        <f>P175+P192+P206</f>
        <v>0</v>
      </c>
      <c r="Q208" s="49"/>
      <c r="R208" s="46"/>
      <c r="S208" s="47"/>
      <c r="T208" s="48">
        <f>T175+T192+T206</f>
        <v>0</v>
      </c>
      <c r="U208" s="49"/>
      <c r="V208" s="46"/>
      <c r="W208" s="47"/>
      <c r="X208" s="48">
        <f>X175+X192+X206</f>
        <v>0</v>
      </c>
      <c r="Y208" s="156">
        <f>Y175+Y192+Y206</f>
        <v>0</v>
      </c>
      <c r="Z208" t="str">
        <f>IF(SUM(H208,L208,P208,T208,X208)=Y208,"Ties", "ERROR")</f>
        <v>Ties</v>
      </c>
    </row>
    <row r="209" spans="1:26" s="24" customFormat="1" x14ac:dyDescent="0.2">
      <c r="A209" s="25"/>
      <c r="B209" s="25"/>
      <c r="C209" s="36"/>
      <c r="D209" s="36"/>
      <c r="E209" s="34"/>
      <c r="F209" s="35"/>
      <c r="G209" s="37"/>
      <c r="H209" s="440"/>
      <c r="I209" s="34"/>
      <c r="J209" s="35"/>
      <c r="K209" s="37"/>
      <c r="L209" s="352"/>
      <c r="M209" s="34"/>
      <c r="N209" s="35"/>
      <c r="O209" s="37"/>
      <c r="P209" s="352"/>
      <c r="Q209" s="34"/>
      <c r="R209" s="35"/>
      <c r="S209" s="37"/>
      <c r="T209" s="352"/>
      <c r="U209" s="34"/>
      <c r="V209" s="35"/>
      <c r="W209" s="37"/>
      <c r="X209" s="352"/>
      <c r="Y209" s="352"/>
      <c r="Z209"/>
    </row>
    <row r="210" spans="1:26" s="1" customFormat="1" hidden="1" outlineLevel="1" x14ac:dyDescent="0.2">
      <c r="A210" s="42" t="s">
        <v>87</v>
      </c>
      <c r="B210" s="42"/>
      <c r="C210" s="41"/>
      <c r="D210" s="41"/>
      <c r="E210" s="30"/>
      <c r="F210" s="31"/>
      <c r="G210" s="32"/>
      <c r="H210" s="427"/>
      <c r="I210" s="30"/>
      <c r="J210" s="31"/>
      <c r="K210" s="32"/>
      <c r="L210" s="33"/>
      <c r="M210" s="30"/>
      <c r="N210" s="31"/>
      <c r="O210" s="32"/>
      <c r="P210" s="33"/>
      <c r="Q210" s="30"/>
      <c r="R210" s="31"/>
      <c r="S210" s="32"/>
      <c r="T210" s="33"/>
      <c r="U210" s="30"/>
      <c r="V210" s="31"/>
      <c r="W210" s="32"/>
      <c r="X210" s="33"/>
      <c r="Y210" s="33"/>
      <c r="Z210"/>
    </row>
    <row r="211" spans="1:26" s="12" customFormat="1" hidden="1" outlineLevel="1" x14ac:dyDescent="0.2">
      <c r="A211" s="90"/>
      <c r="B211" s="90"/>
      <c r="C211" s="180"/>
      <c r="D211" s="181"/>
      <c r="E211" s="175"/>
      <c r="F211" s="91"/>
      <c r="G211" s="92"/>
      <c r="H211" s="443"/>
      <c r="I211" s="93"/>
      <c r="J211" s="91"/>
      <c r="K211" s="92"/>
      <c r="L211" s="92"/>
      <c r="M211" s="93"/>
      <c r="N211" s="91"/>
      <c r="O211" s="92"/>
      <c r="P211" s="92"/>
      <c r="Q211" s="93"/>
      <c r="R211" s="91"/>
      <c r="S211" s="92"/>
      <c r="T211" s="92"/>
      <c r="U211" s="93"/>
      <c r="V211" s="91"/>
      <c r="W211" s="92"/>
      <c r="X211" s="92"/>
      <c r="Y211" s="157"/>
      <c r="Z211"/>
    </row>
    <row r="212" spans="1:26" s="14" customFormat="1" hidden="1" outlineLevel="1" x14ac:dyDescent="0.2">
      <c r="A212" s="68" t="s">
        <v>173</v>
      </c>
      <c r="B212" s="67"/>
      <c r="C212" s="196"/>
      <c r="D212" s="197"/>
      <c r="E212" s="191"/>
      <c r="F212" s="105"/>
      <c r="G212" s="106"/>
      <c r="H212" s="451"/>
      <c r="I212" s="107"/>
      <c r="J212" s="105"/>
      <c r="K212" s="106"/>
      <c r="L212" s="106"/>
      <c r="M212" s="107"/>
      <c r="N212" s="105"/>
      <c r="O212" s="106"/>
      <c r="P212" s="106"/>
      <c r="Q212" s="107"/>
      <c r="R212" s="105"/>
      <c r="S212" s="106"/>
      <c r="T212" s="106"/>
      <c r="U212" s="107"/>
      <c r="V212" s="105"/>
      <c r="W212" s="106"/>
      <c r="X212" s="106"/>
      <c r="Y212" s="163"/>
      <c r="Z212"/>
    </row>
    <row r="213" spans="1:26" hidden="1" outlineLevel="1" x14ac:dyDescent="0.2">
      <c r="A213" s="76"/>
      <c r="B213" s="81" t="s">
        <v>65</v>
      </c>
      <c r="C213" s="198"/>
      <c r="D213" s="199"/>
      <c r="E213" s="310" t="s">
        <v>259</v>
      </c>
      <c r="F213" s="71"/>
      <c r="G213" s="78"/>
      <c r="H213" s="445">
        <f>ROUND(F213*G213,0)</f>
        <v>0</v>
      </c>
      <c r="I213" s="378" t="s">
        <v>259</v>
      </c>
      <c r="J213" s="71"/>
      <c r="K213" s="74"/>
      <c r="L213" s="79">
        <f>ROUND(J213*K213,0)</f>
        <v>0</v>
      </c>
      <c r="M213" s="378" t="s">
        <v>259</v>
      </c>
      <c r="N213" s="71"/>
      <c r="O213" s="74"/>
      <c r="P213" s="79">
        <f>ROUND(N213*O213,0)</f>
        <v>0</v>
      </c>
      <c r="Q213" s="378" t="s">
        <v>259</v>
      </c>
      <c r="R213" s="71"/>
      <c r="S213" s="74"/>
      <c r="T213" s="79">
        <f>ROUND(R213*S213,0)</f>
        <v>0</v>
      </c>
      <c r="U213" s="378" t="s">
        <v>259</v>
      </c>
      <c r="V213" s="71"/>
      <c r="W213" s="74"/>
      <c r="X213" s="79">
        <f>ROUND(V213*W213,0)</f>
        <v>0</v>
      </c>
      <c r="Y213" s="152">
        <f>H213+L213+T213+X213+P213</f>
        <v>0</v>
      </c>
    </row>
    <row r="214" spans="1:26" hidden="1" outlineLevel="1" x14ac:dyDescent="0.2">
      <c r="A214" s="76"/>
      <c r="B214" s="81" t="s">
        <v>65</v>
      </c>
      <c r="C214" s="198"/>
      <c r="D214" s="199"/>
      <c r="E214" s="310" t="s">
        <v>259</v>
      </c>
      <c r="F214" s="71"/>
      <c r="G214" s="78"/>
      <c r="H214" s="445">
        <f t="shared" ref="H214:H215" si="108">ROUND(F214*G214,0)</f>
        <v>0</v>
      </c>
      <c r="I214" s="347" t="s">
        <v>259</v>
      </c>
      <c r="J214" s="71"/>
      <c r="K214" s="74"/>
      <c r="L214" s="79">
        <f t="shared" ref="L214:L215" si="109">ROUND(J214*K214,0)</f>
        <v>0</v>
      </c>
      <c r="M214" s="347" t="s">
        <v>259</v>
      </c>
      <c r="N214" s="71"/>
      <c r="O214" s="74"/>
      <c r="P214" s="79">
        <f t="shared" ref="P214:P215" si="110">ROUND(N214*O214,0)</f>
        <v>0</v>
      </c>
      <c r="Q214" s="347" t="s">
        <v>259</v>
      </c>
      <c r="R214" s="71"/>
      <c r="S214" s="74"/>
      <c r="T214" s="79">
        <f t="shared" ref="T214:T215" si="111">ROUND(R214*S214,0)</f>
        <v>0</v>
      </c>
      <c r="U214" s="347" t="s">
        <v>259</v>
      </c>
      <c r="V214" s="71"/>
      <c r="W214" s="74"/>
      <c r="X214" s="79">
        <f t="shared" ref="X214:X215" si="112">ROUND(V214*W214,0)</f>
        <v>0</v>
      </c>
      <c r="Y214" s="152">
        <f>H214+L214+T214+X214+P214</f>
        <v>0</v>
      </c>
    </row>
    <row r="215" spans="1:26" hidden="1" outlineLevel="1" x14ac:dyDescent="0.2">
      <c r="A215" s="76"/>
      <c r="B215" s="81" t="s">
        <v>66</v>
      </c>
      <c r="C215" s="198"/>
      <c r="D215" s="199"/>
      <c r="E215" s="310" t="s">
        <v>259</v>
      </c>
      <c r="F215" s="71"/>
      <c r="G215" s="78"/>
      <c r="H215" s="445">
        <f t="shared" si="108"/>
        <v>0</v>
      </c>
      <c r="I215" s="379" t="s">
        <v>259</v>
      </c>
      <c r="J215" s="71"/>
      <c r="K215" s="74"/>
      <c r="L215" s="79">
        <f t="shared" si="109"/>
        <v>0</v>
      </c>
      <c r="M215" s="379" t="s">
        <v>259</v>
      </c>
      <c r="N215" s="71"/>
      <c r="O215" s="74"/>
      <c r="P215" s="79">
        <f t="shared" si="110"/>
        <v>0</v>
      </c>
      <c r="Q215" s="379" t="s">
        <v>259</v>
      </c>
      <c r="R215" s="71"/>
      <c r="S215" s="74"/>
      <c r="T215" s="79">
        <f t="shared" si="111"/>
        <v>0</v>
      </c>
      <c r="U215" s="379" t="s">
        <v>259</v>
      </c>
      <c r="V215" s="71"/>
      <c r="W215" s="74"/>
      <c r="X215" s="79">
        <f t="shared" si="112"/>
        <v>0</v>
      </c>
      <c r="Y215" s="152">
        <f>H215+L215+T215+X215+P215</f>
        <v>0</v>
      </c>
    </row>
    <row r="216" spans="1:26" hidden="1" outlineLevel="1" x14ac:dyDescent="0.2">
      <c r="A216" s="85"/>
      <c r="B216" s="85"/>
      <c r="C216" s="200"/>
      <c r="D216" s="201"/>
      <c r="E216" s="193"/>
      <c r="F216" s="86"/>
      <c r="G216" s="97"/>
      <c r="H216" s="452"/>
      <c r="I216" s="108"/>
      <c r="J216" s="86"/>
      <c r="K216" s="97"/>
      <c r="L216" s="97"/>
      <c r="M216" s="108"/>
      <c r="N216" s="86"/>
      <c r="O216" s="97"/>
      <c r="P216" s="97"/>
      <c r="Q216" s="108"/>
      <c r="R216" s="86"/>
      <c r="S216" s="97"/>
      <c r="T216" s="97"/>
      <c r="U216" s="108"/>
      <c r="V216" s="86"/>
      <c r="W216" s="97"/>
      <c r="X216" s="97"/>
      <c r="Y216" s="159"/>
    </row>
    <row r="217" spans="1:26" s="3" customFormat="1" ht="13.5" collapsed="1" thickBot="1" x14ac:dyDescent="0.25">
      <c r="A217" s="45" t="s">
        <v>174</v>
      </c>
      <c r="B217" s="45"/>
      <c r="C217" s="189"/>
      <c r="D217" s="190"/>
      <c r="E217" s="179"/>
      <c r="F217" s="46"/>
      <c r="G217" s="47"/>
      <c r="H217" s="450">
        <f>SUM(H212:H216)</f>
        <v>0</v>
      </c>
      <c r="I217" s="49"/>
      <c r="J217" s="46"/>
      <c r="K217" s="47"/>
      <c r="L217" s="48">
        <f>SUM(L212:L216)</f>
        <v>0</v>
      </c>
      <c r="M217" s="49"/>
      <c r="N217" s="46"/>
      <c r="O217" s="47"/>
      <c r="P217" s="48">
        <f>SUM(P212:P216)</f>
        <v>0</v>
      </c>
      <c r="Q217" s="49"/>
      <c r="R217" s="46"/>
      <c r="S217" s="47"/>
      <c r="T217" s="48">
        <f>SUM(T212:T216)</f>
        <v>0</v>
      </c>
      <c r="U217" s="49"/>
      <c r="V217" s="46"/>
      <c r="W217" s="47"/>
      <c r="X217" s="48">
        <f>SUM(X212:X216)</f>
        <v>0</v>
      </c>
      <c r="Y217" s="156">
        <f>SUM(Y212:Y216)</f>
        <v>0</v>
      </c>
      <c r="Z217" t="str">
        <f>IF(SUM(H217,L217,P217,T217,X217)=Y217,"Ties", "ERROR")</f>
        <v>Ties</v>
      </c>
    </row>
    <row r="218" spans="1:26" s="24" customFormat="1" x14ac:dyDescent="0.2">
      <c r="A218" s="25"/>
      <c r="B218" s="25"/>
      <c r="C218" s="36"/>
      <c r="D218" s="36"/>
      <c r="E218" s="34"/>
      <c r="F218" s="35"/>
      <c r="G218" s="37"/>
      <c r="H218" s="440"/>
      <c r="I218" s="34"/>
      <c r="J218" s="35"/>
      <c r="K218" s="37"/>
      <c r="L218" s="352"/>
      <c r="M218" s="34"/>
      <c r="N218" s="35"/>
      <c r="O218" s="37"/>
      <c r="P218" s="352"/>
      <c r="Q218" s="34"/>
      <c r="R218" s="35"/>
      <c r="S218" s="37"/>
      <c r="T218" s="352"/>
      <c r="U218" s="34"/>
      <c r="V218" s="35"/>
      <c r="W218" s="37"/>
      <c r="X218" s="352"/>
      <c r="Y218" s="352"/>
      <c r="Z218"/>
    </row>
    <row r="219" spans="1:26" s="1" customFormat="1" hidden="1" outlineLevel="1" x14ac:dyDescent="0.2">
      <c r="A219" s="42" t="s">
        <v>557</v>
      </c>
      <c r="B219" s="42"/>
      <c r="C219" s="41"/>
      <c r="D219" s="41"/>
      <c r="E219" s="30"/>
      <c r="F219" s="31"/>
      <c r="G219" s="32"/>
      <c r="H219" s="453"/>
      <c r="I219" s="30"/>
      <c r="J219" s="31"/>
      <c r="K219" s="32"/>
      <c r="L219" s="365"/>
      <c r="M219" s="30"/>
      <c r="N219" s="31"/>
      <c r="O219" s="32"/>
      <c r="P219" s="365"/>
      <c r="Q219" s="30"/>
      <c r="R219" s="31"/>
      <c r="S219" s="32"/>
      <c r="T219" s="365"/>
      <c r="U219" s="30"/>
      <c r="V219" s="31"/>
      <c r="W219" s="32"/>
      <c r="X219" s="33"/>
      <c r="Y219" s="33"/>
      <c r="Z219"/>
    </row>
    <row r="220" spans="1:26" s="12" customFormat="1" hidden="1" outlineLevel="1" x14ac:dyDescent="0.2">
      <c r="A220" s="90"/>
      <c r="B220" s="90"/>
      <c r="C220" s="180"/>
      <c r="D220" s="181"/>
      <c r="E220" s="175"/>
      <c r="F220" s="91"/>
      <c r="G220" s="92"/>
      <c r="H220" s="437"/>
      <c r="I220" s="175"/>
      <c r="J220" s="91"/>
      <c r="K220" s="92"/>
      <c r="L220" s="274"/>
      <c r="M220" s="175"/>
      <c r="N220" s="91"/>
      <c r="O220" s="92"/>
      <c r="P220" s="274"/>
      <c r="Q220" s="175"/>
      <c r="R220" s="91"/>
      <c r="S220" s="92"/>
      <c r="T220" s="274"/>
      <c r="U220" s="175"/>
      <c r="V220" s="91"/>
      <c r="W220" s="92"/>
      <c r="X220" s="92"/>
      <c r="Y220" s="157"/>
      <c r="Z220"/>
    </row>
    <row r="221" spans="1:26" s="4" customFormat="1" hidden="1" outlineLevel="1" x14ac:dyDescent="0.2">
      <c r="A221" s="67" t="str">
        <f>A39</f>
        <v>&lt;Head Office&gt;</v>
      </c>
      <c r="B221" s="83"/>
      <c r="C221" s="182"/>
      <c r="D221" s="183"/>
      <c r="E221" s="176"/>
      <c r="F221" s="72"/>
      <c r="G221" s="74"/>
      <c r="H221" s="430"/>
      <c r="I221" s="176"/>
      <c r="J221" s="72"/>
      <c r="K221" s="74"/>
      <c r="L221" s="300"/>
      <c r="M221" s="176"/>
      <c r="N221" s="72"/>
      <c r="O221" s="74"/>
      <c r="P221" s="300"/>
      <c r="Q221" s="176"/>
      <c r="R221" s="72"/>
      <c r="S221" s="74"/>
      <c r="T221" s="300"/>
      <c r="U221" s="176"/>
      <c r="V221" s="72"/>
      <c r="W221" s="74"/>
      <c r="X221" s="74"/>
      <c r="Y221" s="151"/>
      <c r="Z221"/>
    </row>
    <row r="222" spans="1:26" hidden="1" outlineLevel="1" x14ac:dyDescent="0.2">
      <c r="A222" s="76"/>
      <c r="B222" s="81" t="s">
        <v>1</v>
      </c>
      <c r="C222" s="184"/>
      <c r="D222" s="185"/>
      <c r="E222" s="177"/>
      <c r="F222" s="71"/>
      <c r="G222" s="78"/>
      <c r="H222" s="431">
        <f>ROUND(F222*G222,0)</f>
        <v>0</v>
      </c>
      <c r="I222" s="177"/>
      <c r="J222" s="71"/>
      <c r="K222" s="79">
        <f t="shared" ref="K222:K255" si="113">ROUND(G222*(100%+$M$4),0)</f>
        <v>0</v>
      </c>
      <c r="L222" s="224">
        <f>ROUND(J222*K222,0)</f>
        <v>0</v>
      </c>
      <c r="M222" s="177"/>
      <c r="N222" s="71"/>
      <c r="O222" s="79">
        <f t="shared" ref="O222:O255" si="114">ROUND(K222*(100%+$M$4),0)</f>
        <v>0</v>
      </c>
      <c r="P222" s="224">
        <f>ROUND(N222*O222,0)</f>
        <v>0</v>
      </c>
      <c r="Q222" s="177"/>
      <c r="R222" s="71"/>
      <c r="S222" s="79">
        <f t="shared" ref="S222:S255" si="115">ROUND(O222*(100%+$M$4),0)</f>
        <v>0</v>
      </c>
      <c r="T222" s="224">
        <f>ROUND(R222*S222,0)</f>
        <v>0</v>
      </c>
      <c r="U222" s="177"/>
      <c r="V222" s="71"/>
      <c r="W222" s="79">
        <f t="shared" ref="W222:W255" si="116">ROUND(S222*(100%+$M$4),0)</f>
        <v>0</v>
      </c>
      <c r="X222" s="79">
        <f>ROUND(V222*W222,0)</f>
        <v>0</v>
      </c>
      <c r="Y222" s="152">
        <f t="shared" ref="Y222:Y255" si="117">H222+L222+P222+T222+X222</f>
        <v>0</v>
      </c>
    </row>
    <row r="223" spans="1:26" hidden="1" outlineLevel="1" x14ac:dyDescent="0.2">
      <c r="A223" s="76"/>
      <c r="B223" s="81" t="s">
        <v>2</v>
      </c>
      <c r="C223" s="184"/>
      <c r="D223" s="185"/>
      <c r="E223" s="177"/>
      <c r="F223" s="71"/>
      <c r="G223" s="417"/>
      <c r="H223" s="431">
        <f t="shared" ref="H223:H255" si="118">ROUND(F223*G223,0)</f>
        <v>0</v>
      </c>
      <c r="I223" s="177"/>
      <c r="J223" s="71"/>
      <c r="K223" s="418">
        <f>ROUND(G223*(100%+$M$4),0)</f>
        <v>0</v>
      </c>
      <c r="L223" s="224">
        <f t="shared" ref="L223:L255" si="119">ROUND(J223*K223,0)</f>
        <v>0</v>
      </c>
      <c r="M223" s="177"/>
      <c r="N223" s="71"/>
      <c r="O223" s="79">
        <f t="shared" si="114"/>
        <v>0</v>
      </c>
      <c r="P223" s="224">
        <f t="shared" ref="P223:P255" si="120">ROUND(N223*O223,0)</f>
        <v>0</v>
      </c>
      <c r="Q223" s="177"/>
      <c r="R223" s="71"/>
      <c r="S223" s="79">
        <f t="shared" si="115"/>
        <v>0</v>
      </c>
      <c r="T223" s="224">
        <f t="shared" ref="T223:T255" si="121">ROUND(R223*S223,0)</f>
        <v>0</v>
      </c>
      <c r="U223" s="177"/>
      <c r="V223" s="71"/>
      <c r="W223" s="79">
        <f t="shared" si="116"/>
        <v>0</v>
      </c>
      <c r="X223" s="79">
        <f t="shared" ref="X223:X255" si="122">ROUND(V223*W223,0)</f>
        <v>0</v>
      </c>
      <c r="Y223" s="152">
        <f t="shared" si="117"/>
        <v>0</v>
      </c>
    </row>
    <row r="224" spans="1:26" hidden="1" outlineLevel="1" x14ac:dyDescent="0.2">
      <c r="A224" s="76"/>
      <c r="B224" s="81" t="s">
        <v>3</v>
      </c>
      <c r="C224" s="184"/>
      <c r="D224" s="185"/>
      <c r="E224" s="177"/>
      <c r="F224" s="71"/>
      <c r="G224" s="78"/>
      <c r="H224" s="431">
        <f t="shared" si="118"/>
        <v>0</v>
      </c>
      <c r="I224" s="177"/>
      <c r="J224" s="71"/>
      <c r="K224" s="79">
        <f t="shared" si="113"/>
        <v>0</v>
      </c>
      <c r="L224" s="224">
        <f t="shared" si="119"/>
        <v>0</v>
      </c>
      <c r="M224" s="177"/>
      <c r="N224" s="71"/>
      <c r="O224" s="79">
        <f t="shared" si="114"/>
        <v>0</v>
      </c>
      <c r="P224" s="224">
        <f t="shared" si="120"/>
        <v>0</v>
      </c>
      <c r="Q224" s="177"/>
      <c r="R224" s="71"/>
      <c r="S224" s="79">
        <f t="shared" si="115"/>
        <v>0</v>
      </c>
      <c r="T224" s="224">
        <f t="shared" si="121"/>
        <v>0</v>
      </c>
      <c r="U224" s="177"/>
      <c r="V224" s="71"/>
      <c r="W224" s="79">
        <f t="shared" si="116"/>
        <v>0</v>
      </c>
      <c r="X224" s="79">
        <f t="shared" si="122"/>
        <v>0</v>
      </c>
      <c r="Y224" s="152">
        <f t="shared" si="117"/>
        <v>0</v>
      </c>
    </row>
    <row r="225" spans="1:25" hidden="1" outlineLevel="1" x14ac:dyDescent="0.2">
      <c r="A225" s="76"/>
      <c r="B225" s="81" t="s">
        <v>104</v>
      </c>
      <c r="C225" s="184"/>
      <c r="D225" s="185"/>
      <c r="E225" s="177"/>
      <c r="F225" s="71"/>
      <c r="G225" s="78"/>
      <c r="H225" s="431">
        <f t="shared" si="118"/>
        <v>0</v>
      </c>
      <c r="I225" s="177"/>
      <c r="J225" s="71"/>
      <c r="K225" s="79">
        <f t="shared" si="113"/>
        <v>0</v>
      </c>
      <c r="L225" s="224">
        <f t="shared" si="119"/>
        <v>0</v>
      </c>
      <c r="M225" s="177"/>
      <c r="N225" s="71"/>
      <c r="O225" s="79">
        <f t="shared" si="114"/>
        <v>0</v>
      </c>
      <c r="P225" s="224">
        <f t="shared" si="120"/>
        <v>0</v>
      </c>
      <c r="Q225" s="177"/>
      <c r="R225" s="71"/>
      <c r="S225" s="79">
        <f t="shared" si="115"/>
        <v>0</v>
      </c>
      <c r="T225" s="224">
        <f t="shared" si="121"/>
        <v>0</v>
      </c>
      <c r="U225" s="177"/>
      <c r="V225" s="71"/>
      <c r="W225" s="79">
        <f t="shared" si="116"/>
        <v>0</v>
      </c>
      <c r="X225" s="79">
        <f t="shared" si="122"/>
        <v>0</v>
      </c>
      <c r="Y225" s="152">
        <f t="shared" si="117"/>
        <v>0</v>
      </c>
    </row>
    <row r="226" spans="1:25" hidden="1" outlineLevel="1" x14ac:dyDescent="0.2">
      <c r="A226" s="76"/>
      <c r="B226" s="81" t="s">
        <v>4</v>
      </c>
      <c r="C226" s="184"/>
      <c r="D226" s="185"/>
      <c r="E226" s="177"/>
      <c r="F226" s="71"/>
      <c r="G226" s="78"/>
      <c r="H226" s="431">
        <f t="shared" si="118"/>
        <v>0</v>
      </c>
      <c r="I226" s="177"/>
      <c r="J226" s="71"/>
      <c r="K226" s="79">
        <f t="shared" si="113"/>
        <v>0</v>
      </c>
      <c r="L226" s="224">
        <f t="shared" si="119"/>
        <v>0</v>
      </c>
      <c r="M226" s="177"/>
      <c r="N226" s="71"/>
      <c r="O226" s="79">
        <f t="shared" si="114"/>
        <v>0</v>
      </c>
      <c r="P226" s="224">
        <f t="shared" si="120"/>
        <v>0</v>
      </c>
      <c r="Q226" s="177"/>
      <c r="R226" s="71"/>
      <c r="S226" s="79">
        <f t="shared" si="115"/>
        <v>0</v>
      </c>
      <c r="T226" s="224">
        <f t="shared" si="121"/>
        <v>0</v>
      </c>
      <c r="U226" s="177"/>
      <c r="V226" s="71"/>
      <c r="W226" s="79">
        <f t="shared" si="116"/>
        <v>0</v>
      </c>
      <c r="X226" s="79">
        <f t="shared" si="122"/>
        <v>0</v>
      </c>
      <c r="Y226" s="152">
        <f t="shared" si="117"/>
        <v>0</v>
      </c>
    </row>
    <row r="227" spans="1:25" hidden="1" outlineLevel="1" x14ac:dyDescent="0.2">
      <c r="A227" s="76"/>
      <c r="B227" s="81" t="s">
        <v>202</v>
      </c>
      <c r="C227" s="184"/>
      <c r="D227" s="185"/>
      <c r="E227" s="177"/>
      <c r="F227" s="71"/>
      <c r="G227" s="78"/>
      <c r="H227" s="431">
        <f t="shared" si="118"/>
        <v>0</v>
      </c>
      <c r="I227" s="177"/>
      <c r="J227" s="71"/>
      <c r="K227" s="79">
        <f t="shared" si="113"/>
        <v>0</v>
      </c>
      <c r="L227" s="224">
        <f t="shared" si="119"/>
        <v>0</v>
      </c>
      <c r="M227" s="177"/>
      <c r="N227" s="71"/>
      <c r="O227" s="79">
        <f t="shared" si="114"/>
        <v>0</v>
      </c>
      <c r="P227" s="224">
        <f t="shared" si="120"/>
        <v>0</v>
      </c>
      <c r="Q227" s="177"/>
      <c r="R227" s="71"/>
      <c r="S227" s="79">
        <f t="shared" si="115"/>
        <v>0</v>
      </c>
      <c r="T227" s="224">
        <f t="shared" si="121"/>
        <v>0</v>
      </c>
      <c r="U227" s="177"/>
      <c r="V227" s="71"/>
      <c r="W227" s="79">
        <f t="shared" si="116"/>
        <v>0</v>
      </c>
      <c r="X227" s="79">
        <f t="shared" si="122"/>
        <v>0</v>
      </c>
      <c r="Y227" s="152">
        <f t="shared" si="117"/>
        <v>0</v>
      </c>
    </row>
    <row r="228" spans="1:25" hidden="1" outlineLevel="1" x14ac:dyDescent="0.2">
      <c r="A228" s="76"/>
      <c r="B228" s="81" t="s">
        <v>203</v>
      </c>
      <c r="C228" s="184"/>
      <c r="D228" s="185"/>
      <c r="E228" s="177"/>
      <c r="F228" s="71"/>
      <c r="G228" s="78"/>
      <c r="H228" s="431">
        <f t="shared" si="118"/>
        <v>0</v>
      </c>
      <c r="I228" s="177"/>
      <c r="J228" s="71"/>
      <c r="K228" s="79">
        <f t="shared" si="113"/>
        <v>0</v>
      </c>
      <c r="L228" s="224">
        <f t="shared" si="119"/>
        <v>0</v>
      </c>
      <c r="M228" s="177"/>
      <c r="N228" s="71"/>
      <c r="O228" s="79">
        <f t="shared" si="114"/>
        <v>0</v>
      </c>
      <c r="P228" s="224">
        <f t="shared" si="120"/>
        <v>0</v>
      </c>
      <c r="Q228" s="177"/>
      <c r="R228" s="71"/>
      <c r="S228" s="79">
        <f t="shared" si="115"/>
        <v>0</v>
      </c>
      <c r="T228" s="224">
        <f t="shared" si="121"/>
        <v>0</v>
      </c>
      <c r="U228" s="177"/>
      <c r="V228" s="71"/>
      <c r="W228" s="79">
        <f t="shared" si="116"/>
        <v>0</v>
      </c>
      <c r="X228" s="79">
        <f t="shared" si="122"/>
        <v>0</v>
      </c>
      <c r="Y228" s="152">
        <f t="shared" si="117"/>
        <v>0</v>
      </c>
    </row>
    <row r="229" spans="1:25" hidden="1" outlineLevel="1" x14ac:dyDescent="0.2">
      <c r="A229" s="76"/>
      <c r="B229" s="81" t="s">
        <v>96</v>
      </c>
      <c r="C229" s="184"/>
      <c r="D229" s="185"/>
      <c r="E229" s="177"/>
      <c r="F229" s="71"/>
      <c r="G229" s="78"/>
      <c r="H229" s="431">
        <f t="shared" si="118"/>
        <v>0</v>
      </c>
      <c r="I229" s="177"/>
      <c r="J229" s="71"/>
      <c r="K229" s="79">
        <f t="shared" si="113"/>
        <v>0</v>
      </c>
      <c r="L229" s="224">
        <f t="shared" si="119"/>
        <v>0</v>
      </c>
      <c r="M229" s="177"/>
      <c r="N229" s="71"/>
      <c r="O229" s="79">
        <f t="shared" si="114"/>
        <v>0</v>
      </c>
      <c r="P229" s="224">
        <f t="shared" si="120"/>
        <v>0</v>
      </c>
      <c r="Q229" s="177"/>
      <c r="R229" s="71"/>
      <c r="S229" s="79">
        <f t="shared" si="115"/>
        <v>0</v>
      </c>
      <c r="T229" s="224">
        <f t="shared" si="121"/>
        <v>0</v>
      </c>
      <c r="U229" s="177"/>
      <c r="V229" s="71"/>
      <c r="W229" s="79">
        <f t="shared" si="116"/>
        <v>0</v>
      </c>
      <c r="X229" s="79">
        <f t="shared" si="122"/>
        <v>0</v>
      </c>
      <c r="Y229" s="152">
        <f t="shared" si="117"/>
        <v>0</v>
      </c>
    </row>
    <row r="230" spans="1:25" hidden="1" outlineLevel="1" x14ac:dyDescent="0.2">
      <c r="A230" s="76"/>
      <c r="B230" s="81" t="s">
        <v>182</v>
      </c>
      <c r="C230" s="184"/>
      <c r="D230" s="185"/>
      <c r="E230" s="177"/>
      <c r="F230" s="71"/>
      <c r="G230" s="78"/>
      <c r="H230" s="431">
        <f t="shared" si="118"/>
        <v>0</v>
      </c>
      <c r="I230" s="177"/>
      <c r="J230" s="71"/>
      <c r="K230" s="79">
        <f t="shared" si="113"/>
        <v>0</v>
      </c>
      <c r="L230" s="224">
        <f t="shared" si="119"/>
        <v>0</v>
      </c>
      <c r="M230" s="177"/>
      <c r="N230" s="71"/>
      <c r="O230" s="79">
        <f t="shared" si="114"/>
        <v>0</v>
      </c>
      <c r="P230" s="224">
        <f t="shared" si="120"/>
        <v>0</v>
      </c>
      <c r="Q230" s="177"/>
      <c r="R230" s="71"/>
      <c r="S230" s="79">
        <f t="shared" si="115"/>
        <v>0</v>
      </c>
      <c r="T230" s="224">
        <f t="shared" si="121"/>
        <v>0</v>
      </c>
      <c r="U230" s="177"/>
      <c r="V230" s="71"/>
      <c r="W230" s="79">
        <f t="shared" si="116"/>
        <v>0</v>
      </c>
      <c r="X230" s="79">
        <f t="shared" si="122"/>
        <v>0</v>
      </c>
      <c r="Y230" s="152">
        <f t="shared" si="117"/>
        <v>0</v>
      </c>
    </row>
    <row r="231" spans="1:25" hidden="1" outlineLevel="1" x14ac:dyDescent="0.2">
      <c r="A231" s="76"/>
      <c r="B231" s="81" t="s">
        <v>224</v>
      </c>
      <c r="C231" s="184"/>
      <c r="D231" s="185"/>
      <c r="E231" s="177"/>
      <c r="F231" s="71"/>
      <c r="G231" s="78"/>
      <c r="H231" s="431">
        <f t="shared" si="118"/>
        <v>0</v>
      </c>
      <c r="I231" s="177"/>
      <c r="J231" s="71"/>
      <c r="K231" s="79">
        <f t="shared" si="113"/>
        <v>0</v>
      </c>
      <c r="L231" s="224">
        <f t="shared" si="119"/>
        <v>0</v>
      </c>
      <c r="M231" s="177"/>
      <c r="N231" s="71"/>
      <c r="O231" s="79">
        <f t="shared" si="114"/>
        <v>0</v>
      </c>
      <c r="P231" s="224">
        <f t="shared" si="120"/>
        <v>0</v>
      </c>
      <c r="Q231" s="177"/>
      <c r="R231" s="71"/>
      <c r="S231" s="79">
        <f t="shared" si="115"/>
        <v>0</v>
      </c>
      <c r="T231" s="224">
        <f t="shared" si="121"/>
        <v>0</v>
      </c>
      <c r="U231" s="177"/>
      <c r="V231" s="71"/>
      <c r="W231" s="79">
        <f t="shared" si="116"/>
        <v>0</v>
      </c>
      <c r="X231" s="79">
        <f t="shared" si="122"/>
        <v>0</v>
      </c>
      <c r="Y231" s="152">
        <f t="shared" si="117"/>
        <v>0</v>
      </c>
    </row>
    <row r="232" spans="1:25" hidden="1" outlineLevel="1" x14ac:dyDescent="0.2">
      <c r="A232" s="76"/>
      <c r="B232" s="81" t="s">
        <v>204</v>
      </c>
      <c r="C232" s="184"/>
      <c r="D232" s="185"/>
      <c r="E232" s="177"/>
      <c r="F232" s="71"/>
      <c r="G232" s="78"/>
      <c r="H232" s="431">
        <f t="shared" si="118"/>
        <v>0</v>
      </c>
      <c r="I232" s="177"/>
      <c r="J232" s="71"/>
      <c r="K232" s="79">
        <f t="shared" si="113"/>
        <v>0</v>
      </c>
      <c r="L232" s="224">
        <f t="shared" si="119"/>
        <v>0</v>
      </c>
      <c r="M232" s="177"/>
      <c r="N232" s="71"/>
      <c r="O232" s="79">
        <f t="shared" si="114"/>
        <v>0</v>
      </c>
      <c r="P232" s="224">
        <f t="shared" si="120"/>
        <v>0</v>
      </c>
      <c r="Q232" s="177"/>
      <c r="R232" s="71"/>
      <c r="S232" s="79">
        <f t="shared" si="115"/>
        <v>0</v>
      </c>
      <c r="T232" s="224">
        <f t="shared" si="121"/>
        <v>0</v>
      </c>
      <c r="U232" s="177"/>
      <c r="V232" s="71"/>
      <c r="W232" s="79">
        <f t="shared" si="116"/>
        <v>0</v>
      </c>
      <c r="X232" s="79">
        <f t="shared" si="122"/>
        <v>0</v>
      </c>
      <c r="Y232" s="152">
        <f t="shared" si="117"/>
        <v>0</v>
      </c>
    </row>
    <row r="233" spans="1:25" hidden="1" outlineLevel="1" x14ac:dyDescent="0.2">
      <c r="A233" s="76"/>
      <c r="B233" s="81" t="s">
        <v>183</v>
      </c>
      <c r="C233" s="184"/>
      <c r="D233" s="185"/>
      <c r="E233" s="177"/>
      <c r="F233" s="71"/>
      <c r="G233" s="78"/>
      <c r="H233" s="431">
        <f t="shared" si="118"/>
        <v>0</v>
      </c>
      <c r="I233" s="177"/>
      <c r="J233" s="71"/>
      <c r="K233" s="79">
        <f t="shared" si="113"/>
        <v>0</v>
      </c>
      <c r="L233" s="224">
        <f t="shared" si="119"/>
        <v>0</v>
      </c>
      <c r="M233" s="177"/>
      <c r="N233" s="71"/>
      <c r="O233" s="79">
        <f t="shared" si="114"/>
        <v>0</v>
      </c>
      <c r="P233" s="224">
        <f t="shared" si="120"/>
        <v>0</v>
      </c>
      <c r="Q233" s="177"/>
      <c r="R233" s="71"/>
      <c r="S233" s="79">
        <f t="shared" si="115"/>
        <v>0</v>
      </c>
      <c r="T233" s="224">
        <f t="shared" si="121"/>
        <v>0</v>
      </c>
      <c r="U233" s="177"/>
      <c r="V233" s="71"/>
      <c r="W233" s="79">
        <f t="shared" si="116"/>
        <v>0</v>
      </c>
      <c r="X233" s="79">
        <f t="shared" si="122"/>
        <v>0</v>
      </c>
      <c r="Y233" s="152">
        <f t="shared" si="117"/>
        <v>0</v>
      </c>
    </row>
    <row r="234" spans="1:25" hidden="1" outlineLevel="1" x14ac:dyDescent="0.2">
      <c r="A234" s="76"/>
      <c r="B234" s="81" t="s">
        <v>0</v>
      </c>
      <c r="C234" s="184"/>
      <c r="D234" s="185"/>
      <c r="E234" s="177"/>
      <c r="F234" s="71"/>
      <c r="G234" s="78"/>
      <c r="H234" s="431">
        <f t="shared" si="118"/>
        <v>0</v>
      </c>
      <c r="I234" s="177"/>
      <c r="J234" s="71"/>
      <c r="K234" s="79">
        <f t="shared" si="113"/>
        <v>0</v>
      </c>
      <c r="L234" s="224">
        <f t="shared" si="119"/>
        <v>0</v>
      </c>
      <c r="M234" s="177"/>
      <c r="N234" s="71"/>
      <c r="O234" s="79">
        <f t="shared" si="114"/>
        <v>0</v>
      </c>
      <c r="P234" s="224">
        <f t="shared" si="120"/>
        <v>0</v>
      </c>
      <c r="Q234" s="177"/>
      <c r="R234" s="71"/>
      <c r="S234" s="79">
        <f t="shared" si="115"/>
        <v>0</v>
      </c>
      <c r="T234" s="224">
        <f t="shared" si="121"/>
        <v>0</v>
      </c>
      <c r="U234" s="177"/>
      <c r="V234" s="71"/>
      <c r="W234" s="79">
        <f t="shared" si="116"/>
        <v>0</v>
      </c>
      <c r="X234" s="79">
        <f t="shared" si="122"/>
        <v>0</v>
      </c>
      <c r="Y234" s="152">
        <f t="shared" si="117"/>
        <v>0</v>
      </c>
    </row>
    <row r="235" spans="1:25" hidden="1" outlineLevel="1" x14ac:dyDescent="0.2">
      <c r="A235" s="76"/>
      <c r="B235" s="81" t="s">
        <v>5</v>
      </c>
      <c r="C235" s="184"/>
      <c r="D235" s="185"/>
      <c r="E235" s="177"/>
      <c r="F235" s="71"/>
      <c r="G235" s="78"/>
      <c r="H235" s="431">
        <f t="shared" si="118"/>
        <v>0</v>
      </c>
      <c r="I235" s="177"/>
      <c r="J235" s="71"/>
      <c r="K235" s="79">
        <f t="shared" si="113"/>
        <v>0</v>
      </c>
      <c r="L235" s="224">
        <f t="shared" si="119"/>
        <v>0</v>
      </c>
      <c r="M235" s="177"/>
      <c r="N235" s="71"/>
      <c r="O235" s="79">
        <f t="shared" si="114"/>
        <v>0</v>
      </c>
      <c r="P235" s="224">
        <f t="shared" si="120"/>
        <v>0</v>
      </c>
      <c r="Q235" s="177"/>
      <c r="R235" s="71"/>
      <c r="S235" s="79">
        <f t="shared" si="115"/>
        <v>0</v>
      </c>
      <c r="T235" s="224">
        <f t="shared" si="121"/>
        <v>0</v>
      </c>
      <c r="U235" s="177"/>
      <c r="V235" s="71"/>
      <c r="W235" s="79">
        <f t="shared" si="116"/>
        <v>0</v>
      </c>
      <c r="X235" s="79">
        <f t="shared" si="122"/>
        <v>0</v>
      </c>
      <c r="Y235" s="152">
        <f t="shared" si="117"/>
        <v>0</v>
      </c>
    </row>
    <row r="236" spans="1:25" hidden="1" outlineLevel="1" x14ac:dyDescent="0.2">
      <c r="A236" s="76"/>
      <c r="B236" s="81" t="s">
        <v>6</v>
      </c>
      <c r="C236" s="184"/>
      <c r="D236" s="185"/>
      <c r="E236" s="177"/>
      <c r="F236" s="71"/>
      <c r="G236" s="78"/>
      <c r="H236" s="431">
        <f t="shared" si="118"/>
        <v>0</v>
      </c>
      <c r="I236" s="177"/>
      <c r="J236" s="71"/>
      <c r="K236" s="79">
        <f t="shared" si="113"/>
        <v>0</v>
      </c>
      <c r="L236" s="224">
        <f t="shared" si="119"/>
        <v>0</v>
      </c>
      <c r="M236" s="177"/>
      <c r="N236" s="71"/>
      <c r="O236" s="79">
        <f t="shared" si="114"/>
        <v>0</v>
      </c>
      <c r="P236" s="224">
        <f t="shared" si="120"/>
        <v>0</v>
      </c>
      <c r="Q236" s="177"/>
      <c r="R236" s="71"/>
      <c r="S236" s="79">
        <f t="shared" si="115"/>
        <v>0</v>
      </c>
      <c r="T236" s="224">
        <f t="shared" si="121"/>
        <v>0</v>
      </c>
      <c r="U236" s="177"/>
      <c r="V236" s="71"/>
      <c r="W236" s="79">
        <f t="shared" si="116"/>
        <v>0</v>
      </c>
      <c r="X236" s="79">
        <f t="shared" si="122"/>
        <v>0</v>
      </c>
      <c r="Y236" s="152">
        <f t="shared" si="117"/>
        <v>0</v>
      </c>
    </row>
    <row r="237" spans="1:25" hidden="1" outlineLevel="1" x14ac:dyDescent="0.2">
      <c r="A237" s="76"/>
      <c r="B237" s="81" t="s">
        <v>7</v>
      </c>
      <c r="C237" s="184"/>
      <c r="D237" s="185"/>
      <c r="E237" s="177"/>
      <c r="F237" s="71"/>
      <c r="G237" s="78"/>
      <c r="H237" s="431">
        <f t="shared" si="118"/>
        <v>0</v>
      </c>
      <c r="I237" s="177"/>
      <c r="J237" s="71"/>
      <c r="K237" s="79">
        <f t="shared" si="113"/>
        <v>0</v>
      </c>
      <c r="L237" s="224">
        <f t="shared" si="119"/>
        <v>0</v>
      </c>
      <c r="M237" s="177"/>
      <c r="N237" s="71"/>
      <c r="O237" s="79">
        <f t="shared" si="114"/>
        <v>0</v>
      </c>
      <c r="P237" s="224">
        <f t="shared" si="120"/>
        <v>0</v>
      </c>
      <c r="Q237" s="177"/>
      <c r="R237" s="71"/>
      <c r="S237" s="79">
        <f t="shared" si="115"/>
        <v>0</v>
      </c>
      <c r="T237" s="224">
        <f t="shared" si="121"/>
        <v>0</v>
      </c>
      <c r="U237" s="177"/>
      <c r="V237" s="71"/>
      <c r="W237" s="79">
        <f t="shared" si="116"/>
        <v>0</v>
      </c>
      <c r="X237" s="79">
        <f t="shared" si="122"/>
        <v>0</v>
      </c>
      <c r="Y237" s="152">
        <f t="shared" si="117"/>
        <v>0</v>
      </c>
    </row>
    <row r="238" spans="1:25" hidden="1" outlineLevel="1" x14ac:dyDescent="0.2">
      <c r="A238" s="76"/>
      <c r="B238" s="81" t="s">
        <v>8</v>
      </c>
      <c r="C238" s="184"/>
      <c r="D238" s="185"/>
      <c r="E238" s="177"/>
      <c r="F238" s="71"/>
      <c r="G238" s="78"/>
      <c r="H238" s="431">
        <f t="shared" si="118"/>
        <v>0</v>
      </c>
      <c r="I238" s="177"/>
      <c r="J238" s="71"/>
      <c r="K238" s="79">
        <f t="shared" si="113"/>
        <v>0</v>
      </c>
      <c r="L238" s="224">
        <f t="shared" si="119"/>
        <v>0</v>
      </c>
      <c r="M238" s="177"/>
      <c r="N238" s="71"/>
      <c r="O238" s="79">
        <f t="shared" si="114"/>
        <v>0</v>
      </c>
      <c r="P238" s="224">
        <f t="shared" si="120"/>
        <v>0</v>
      </c>
      <c r="Q238" s="177"/>
      <c r="R238" s="71"/>
      <c r="S238" s="79">
        <f t="shared" si="115"/>
        <v>0</v>
      </c>
      <c r="T238" s="224">
        <f t="shared" si="121"/>
        <v>0</v>
      </c>
      <c r="U238" s="177"/>
      <c r="V238" s="71"/>
      <c r="W238" s="79">
        <f t="shared" si="116"/>
        <v>0</v>
      </c>
      <c r="X238" s="79">
        <f t="shared" si="122"/>
        <v>0</v>
      </c>
      <c r="Y238" s="152">
        <f t="shared" si="117"/>
        <v>0</v>
      </c>
    </row>
    <row r="239" spans="1:25" hidden="1" outlineLevel="1" x14ac:dyDescent="0.2">
      <c r="A239" s="76"/>
      <c r="B239" s="81" t="s">
        <v>105</v>
      </c>
      <c r="C239" s="184"/>
      <c r="D239" s="185"/>
      <c r="E239" s="177"/>
      <c r="F239" s="71"/>
      <c r="G239" s="78"/>
      <c r="H239" s="431">
        <f t="shared" si="118"/>
        <v>0</v>
      </c>
      <c r="I239" s="177"/>
      <c r="J239" s="71"/>
      <c r="K239" s="79">
        <f t="shared" si="113"/>
        <v>0</v>
      </c>
      <c r="L239" s="224">
        <f t="shared" si="119"/>
        <v>0</v>
      </c>
      <c r="M239" s="177"/>
      <c r="N239" s="71"/>
      <c r="O239" s="79">
        <f t="shared" si="114"/>
        <v>0</v>
      </c>
      <c r="P239" s="224">
        <f t="shared" si="120"/>
        <v>0</v>
      </c>
      <c r="Q239" s="177"/>
      <c r="R239" s="71"/>
      <c r="S239" s="79">
        <f t="shared" si="115"/>
        <v>0</v>
      </c>
      <c r="T239" s="224">
        <f t="shared" si="121"/>
        <v>0</v>
      </c>
      <c r="U239" s="177"/>
      <c r="V239" s="71"/>
      <c r="W239" s="79">
        <f t="shared" si="116"/>
        <v>0</v>
      </c>
      <c r="X239" s="79">
        <f t="shared" si="122"/>
        <v>0</v>
      </c>
      <c r="Y239" s="152">
        <f t="shared" si="117"/>
        <v>0</v>
      </c>
    </row>
    <row r="240" spans="1:25" hidden="1" outlineLevel="1" x14ac:dyDescent="0.2">
      <c r="A240" s="76"/>
      <c r="B240" s="81" t="s">
        <v>106</v>
      </c>
      <c r="C240" s="184"/>
      <c r="D240" s="185"/>
      <c r="E240" s="177"/>
      <c r="F240" s="71"/>
      <c r="G240" s="78"/>
      <c r="H240" s="431">
        <f t="shared" si="118"/>
        <v>0</v>
      </c>
      <c r="I240" s="177"/>
      <c r="J240" s="71"/>
      <c r="K240" s="79">
        <f t="shared" si="113"/>
        <v>0</v>
      </c>
      <c r="L240" s="224">
        <f t="shared" si="119"/>
        <v>0</v>
      </c>
      <c r="M240" s="177"/>
      <c r="N240" s="71"/>
      <c r="O240" s="79">
        <f t="shared" si="114"/>
        <v>0</v>
      </c>
      <c r="P240" s="224">
        <f t="shared" si="120"/>
        <v>0</v>
      </c>
      <c r="Q240" s="177"/>
      <c r="R240" s="71"/>
      <c r="S240" s="79">
        <f t="shared" si="115"/>
        <v>0</v>
      </c>
      <c r="T240" s="224">
        <f t="shared" si="121"/>
        <v>0</v>
      </c>
      <c r="U240" s="177"/>
      <c r="V240" s="71"/>
      <c r="W240" s="79">
        <f t="shared" si="116"/>
        <v>0</v>
      </c>
      <c r="X240" s="79">
        <f t="shared" si="122"/>
        <v>0</v>
      </c>
      <c r="Y240" s="152">
        <f t="shared" si="117"/>
        <v>0</v>
      </c>
    </row>
    <row r="241" spans="1:25" hidden="1" outlineLevel="1" x14ac:dyDescent="0.2">
      <c r="A241" s="76"/>
      <c r="B241" s="81" t="s">
        <v>107</v>
      </c>
      <c r="C241" s="184"/>
      <c r="D241" s="185"/>
      <c r="E241" s="177"/>
      <c r="F241" s="71"/>
      <c r="G241" s="78"/>
      <c r="H241" s="431">
        <f t="shared" si="118"/>
        <v>0</v>
      </c>
      <c r="I241" s="177"/>
      <c r="J241" s="71"/>
      <c r="K241" s="79">
        <f t="shared" si="113"/>
        <v>0</v>
      </c>
      <c r="L241" s="224">
        <f t="shared" si="119"/>
        <v>0</v>
      </c>
      <c r="M241" s="177"/>
      <c r="N241" s="71"/>
      <c r="O241" s="79">
        <f t="shared" si="114"/>
        <v>0</v>
      </c>
      <c r="P241" s="224">
        <f t="shared" si="120"/>
        <v>0</v>
      </c>
      <c r="Q241" s="177"/>
      <c r="R241" s="71"/>
      <c r="S241" s="79">
        <f t="shared" si="115"/>
        <v>0</v>
      </c>
      <c r="T241" s="224">
        <f t="shared" si="121"/>
        <v>0</v>
      </c>
      <c r="U241" s="177"/>
      <c r="V241" s="71"/>
      <c r="W241" s="79">
        <f t="shared" si="116"/>
        <v>0</v>
      </c>
      <c r="X241" s="79">
        <f t="shared" si="122"/>
        <v>0</v>
      </c>
      <c r="Y241" s="152">
        <f t="shared" si="117"/>
        <v>0</v>
      </c>
    </row>
    <row r="242" spans="1:25" hidden="1" outlineLevel="1" x14ac:dyDescent="0.2">
      <c r="A242" s="76"/>
      <c r="B242" s="81" t="s">
        <v>10</v>
      </c>
      <c r="C242" s="184"/>
      <c r="D242" s="185"/>
      <c r="E242" s="177"/>
      <c r="F242" s="71"/>
      <c r="G242" s="78"/>
      <c r="H242" s="431">
        <f t="shared" si="118"/>
        <v>0</v>
      </c>
      <c r="I242" s="177"/>
      <c r="J242" s="71"/>
      <c r="K242" s="79">
        <f t="shared" si="113"/>
        <v>0</v>
      </c>
      <c r="L242" s="224">
        <f t="shared" si="119"/>
        <v>0</v>
      </c>
      <c r="M242" s="177"/>
      <c r="N242" s="71"/>
      <c r="O242" s="79">
        <f t="shared" si="114"/>
        <v>0</v>
      </c>
      <c r="P242" s="224">
        <f t="shared" si="120"/>
        <v>0</v>
      </c>
      <c r="Q242" s="177"/>
      <c r="R242" s="71"/>
      <c r="S242" s="79">
        <f t="shared" si="115"/>
        <v>0</v>
      </c>
      <c r="T242" s="224">
        <f t="shared" si="121"/>
        <v>0</v>
      </c>
      <c r="U242" s="177"/>
      <c r="V242" s="71"/>
      <c r="W242" s="79">
        <f t="shared" si="116"/>
        <v>0</v>
      </c>
      <c r="X242" s="79">
        <f t="shared" si="122"/>
        <v>0</v>
      </c>
      <c r="Y242" s="152">
        <f t="shared" si="117"/>
        <v>0</v>
      </c>
    </row>
    <row r="243" spans="1:25" hidden="1" outlineLevel="1" x14ac:dyDescent="0.2">
      <c r="A243" s="76"/>
      <c r="B243" s="81" t="s">
        <v>11</v>
      </c>
      <c r="C243" s="184"/>
      <c r="D243" s="185"/>
      <c r="E243" s="177"/>
      <c r="F243" s="71"/>
      <c r="G243" s="78"/>
      <c r="H243" s="431">
        <f t="shared" si="118"/>
        <v>0</v>
      </c>
      <c r="I243" s="177"/>
      <c r="J243" s="71"/>
      <c r="K243" s="79">
        <f t="shared" si="113"/>
        <v>0</v>
      </c>
      <c r="L243" s="224">
        <f t="shared" si="119"/>
        <v>0</v>
      </c>
      <c r="M243" s="177"/>
      <c r="N243" s="71"/>
      <c r="O243" s="79">
        <f t="shared" si="114"/>
        <v>0</v>
      </c>
      <c r="P243" s="224">
        <f t="shared" si="120"/>
        <v>0</v>
      </c>
      <c r="Q243" s="177"/>
      <c r="R243" s="71"/>
      <c r="S243" s="79">
        <f t="shared" si="115"/>
        <v>0</v>
      </c>
      <c r="T243" s="224">
        <f t="shared" si="121"/>
        <v>0</v>
      </c>
      <c r="U243" s="177"/>
      <c r="V243" s="71"/>
      <c r="W243" s="79">
        <f t="shared" si="116"/>
        <v>0</v>
      </c>
      <c r="X243" s="79">
        <f t="shared" si="122"/>
        <v>0</v>
      </c>
      <c r="Y243" s="152">
        <f t="shared" si="117"/>
        <v>0</v>
      </c>
    </row>
    <row r="244" spans="1:25" hidden="1" outlineLevel="1" x14ac:dyDescent="0.2">
      <c r="A244" s="76"/>
      <c r="B244" s="81" t="s">
        <v>12</v>
      </c>
      <c r="C244" s="184"/>
      <c r="D244" s="185"/>
      <c r="E244" s="177"/>
      <c r="F244" s="71"/>
      <c r="G244" s="78"/>
      <c r="H244" s="431">
        <f t="shared" si="118"/>
        <v>0</v>
      </c>
      <c r="I244" s="177"/>
      <c r="J244" s="71"/>
      <c r="K244" s="79">
        <f t="shared" si="113"/>
        <v>0</v>
      </c>
      <c r="L244" s="224">
        <f t="shared" si="119"/>
        <v>0</v>
      </c>
      <c r="M244" s="177"/>
      <c r="N244" s="71"/>
      <c r="O244" s="79">
        <f t="shared" si="114"/>
        <v>0</v>
      </c>
      <c r="P244" s="224">
        <f t="shared" si="120"/>
        <v>0</v>
      </c>
      <c r="Q244" s="177"/>
      <c r="R244" s="71"/>
      <c r="S244" s="79">
        <f t="shared" si="115"/>
        <v>0</v>
      </c>
      <c r="T244" s="224">
        <f t="shared" si="121"/>
        <v>0</v>
      </c>
      <c r="U244" s="177"/>
      <c r="V244" s="71"/>
      <c r="W244" s="79">
        <f t="shared" si="116"/>
        <v>0</v>
      </c>
      <c r="X244" s="79">
        <f t="shared" si="122"/>
        <v>0</v>
      </c>
      <c r="Y244" s="152">
        <f t="shared" si="117"/>
        <v>0</v>
      </c>
    </row>
    <row r="245" spans="1:25" hidden="1" outlineLevel="1" x14ac:dyDescent="0.2">
      <c r="A245" s="76"/>
      <c r="B245" s="81" t="s">
        <v>13</v>
      </c>
      <c r="C245" s="184"/>
      <c r="D245" s="185"/>
      <c r="E245" s="177"/>
      <c r="F245" s="71"/>
      <c r="G245" s="78"/>
      <c r="H245" s="431">
        <f t="shared" si="118"/>
        <v>0</v>
      </c>
      <c r="I245" s="177"/>
      <c r="J245" s="71"/>
      <c r="K245" s="79">
        <f t="shared" si="113"/>
        <v>0</v>
      </c>
      <c r="L245" s="224">
        <f t="shared" si="119"/>
        <v>0</v>
      </c>
      <c r="M245" s="177"/>
      <c r="N245" s="71"/>
      <c r="O245" s="79">
        <f t="shared" si="114"/>
        <v>0</v>
      </c>
      <c r="P245" s="224">
        <f t="shared" si="120"/>
        <v>0</v>
      </c>
      <c r="Q245" s="177"/>
      <c r="R245" s="71"/>
      <c r="S245" s="79">
        <f t="shared" si="115"/>
        <v>0</v>
      </c>
      <c r="T245" s="224">
        <f t="shared" si="121"/>
        <v>0</v>
      </c>
      <c r="U245" s="177"/>
      <c r="V245" s="71"/>
      <c r="W245" s="79">
        <f t="shared" si="116"/>
        <v>0</v>
      </c>
      <c r="X245" s="79">
        <f t="shared" si="122"/>
        <v>0</v>
      </c>
      <c r="Y245" s="152">
        <f t="shared" si="117"/>
        <v>0</v>
      </c>
    </row>
    <row r="246" spans="1:25" hidden="1" outlineLevel="1" x14ac:dyDescent="0.2">
      <c r="A246" s="76"/>
      <c r="B246" s="81" t="s">
        <v>14</v>
      </c>
      <c r="C246" s="184"/>
      <c r="D246" s="185"/>
      <c r="E246" s="177"/>
      <c r="F246" s="71"/>
      <c r="G246" s="78"/>
      <c r="H246" s="431">
        <f t="shared" si="118"/>
        <v>0</v>
      </c>
      <c r="I246" s="177"/>
      <c r="J246" s="71"/>
      <c r="K246" s="79">
        <f t="shared" si="113"/>
        <v>0</v>
      </c>
      <c r="L246" s="224">
        <f t="shared" si="119"/>
        <v>0</v>
      </c>
      <c r="M246" s="177"/>
      <c r="N246" s="71"/>
      <c r="O246" s="79">
        <f t="shared" si="114"/>
        <v>0</v>
      </c>
      <c r="P246" s="224">
        <f t="shared" si="120"/>
        <v>0</v>
      </c>
      <c r="Q246" s="177"/>
      <c r="R246" s="71"/>
      <c r="S246" s="79">
        <f t="shared" si="115"/>
        <v>0</v>
      </c>
      <c r="T246" s="224">
        <f t="shared" si="121"/>
        <v>0</v>
      </c>
      <c r="U246" s="177"/>
      <c r="V246" s="71"/>
      <c r="W246" s="79">
        <f t="shared" si="116"/>
        <v>0</v>
      </c>
      <c r="X246" s="79">
        <f t="shared" si="122"/>
        <v>0</v>
      </c>
      <c r="Y246" s="152">
        <f t="shared" si="117"/>
        <v>0</v>
      </c>
    </row>
    <row r="247" spans="1:25" hidden="1" outlineLevel="1" x14ac:dyDescent="0.2">
      <c r="A247" s="76"/>
      <c r="B247" s="81" t="s">
        <v>15</v>
      </c>
      <c r="C247" s="184"/>
      <c r="D247" s="185"/>
      <c r="E247" s="177"/>
      <c r="F247" s="71"/>
      <c r="G247" s="78"/>
      <c r="H247" s="431">
        <f t="shared" si="118"/>
        <v>0</v>
      </c>
      <c r="I247" s="177"/>
      <c r="J247" s="71"/>
      <c r="K247" s="79">
        <f t="shared" si="113"/>
        <v>0</v>
      </c>
      <c r="L247" s="224">
        <f t="shared" si="119"/>
        <v>0</v>
      </c>
      <c r="M247" s="177"/>
      <c r="N247" s="71"/>
      <c r="O247" s="79">
        <f t="shared" si="114"/>
        <v>0</v>
      </c>
      <c r="P247" s="224">
        <f t="shared" si="120"/>
        <v>0</v>
      </c>
      <c r="Q247" s="177"/>
      <c r="R247" s="71"/>
      <c r="S247" s="79">
        <f t="shared" si="115"/>
        <v>0</v>
      </c>
      <c r="T247" s="224">
        <f t="shared" si="121"/>
        <v>0</v>
      </c>
      <c r="U247" s="177"/>
      <c r="V247" s="71"/>
      <c r="W247" s="79">
        <f t="shared" si="116"/>
        <v>0</v>
      </c>
      <c r="X247" s="79">
        <f t="shared" si="122"/>
        <v>0</v>
      </c>
      <c r="Y247" s="152">
        <f t="shared" si="117"/>
        <v>0</v>
      </c>
    </row>
    <row r="248" spans="1:25" hidden="1" outlineLevel="1" x14ac:dyDescent="0.2">
      <c r="A248" s="76"/>
      <c r="B248" s="81" t="s">
        <v>16</v>
      </c>
      <c r="C248" s="184"/>
      <c r="D248" s="185"/>
      <c r="E248" s="177"/>
      <c r="F248" s="71"/>
      <c r="G248" s="78"/>
      <c r="H248" s="431">
        <f t="shared" si="118"/>
        <v>0</v>
      </c>
      <c r="I248" s="177"/>
      <c r="J248" s="71"/>
      <c r="K248" s="79">
        <f t="shared" si="113"/>
        <v>0</v>
      </c>
      <c r="L248" s="224">
        <f t="shared" si="119"/>
        <v>0</v>
      </c>
      <c r="M248" s="177"/>
      <c r="N248" s="71"/>
      <c r="O248" s="79">
        <f t="shared" si="114"/>
        <v>0</v>
      </c>
      <c r="P248" s="224">
        <f t="shared" si="120"/>
        <v>0</v>
      </c>
      <c r="Q248" s="177"/>
      <c r="R248" s="71"/>
      <c r="S248" s="79">
        <f t="shared" si="115"/>
        <v>0</v>
      </c>
      <c r="T248" s="224">
        <f t="shared" si="121"/>
        <v>0</v>
      </c>
      <c r="U248" s="177"/>
      <c r="V248" s="71"/>
      <c r="W248" s="79">
        <f t="shared" si="116"/>
        <v>0</v>
      </c>
      <c r="X248" s="79">
        <f t="shared" si="122"/>
        <v>0</v>
      </c>
      <c r="Y248" s="152">
        <f t="shared" si="117"/>
        <v>0</v>
      </c>
    </row>
    <row r="249" spans="1:25" hidden="1" outlineLevel="1" x14ac:dyDescent="0.2">
      <c r="A249" s="76"/>
      <c r="B249" s="81" t="s">
        <v>17</v>
      </c>
      <c r="C249" s="184"/>
      <c r="D249" s="185"/>
      <c r="E249" s="177"/>
      <c r="F249" s="71"/>
      <c r="G249" s="78"/>
      <c r="H249" s="431">
        <f t="shared" si="118"/>
        <v>0</v>
      </c>
      <c r="I249" s="177"/>
      <c r="J249" s="71"/>
      <c r="K249" s="79">
        <f t="shared" si="113"/>
        <v>0</v>
      </c>
      <c r="L249" s="224">
        <f t="shared" si="119"/>
        <v>0</v>
      </c>
      <c r="M249" s="177"/>
      <c r="N249" s="71"/>
      <c r="O249" s="79">
        <f t="shared" si="114"/>
        <v>0</v>
      </c>
      <c r="P249" s="224">
        <f t="shared" si="120"/>
        <v>0</v>
      </c>
      <c r="Q249" s="177"/>
      <c r="R249" s="71"/>
      <c r="S249" s="79">
        <f t="shared" si="115"/>
        <v>0</v>
      </c>
      <c r="T249" s="224">
        <f t="shared" si="121"/>
        <v>0</v>
      </c>
      <c r="U249" s="177"/>
      <c r="V249" s="71"/>
      <c r="W249" s="79">
        <f t="shared" si="116"/>
        <v>0</v>
      </c>
      <c r="X249" s="79">
        <f t="shared" si="122"/>
        <v>0</v>
      </c>
      <c r="Y249" s="152">
        <f t="shared" si="117"/>
        <v>0</v>
      </c>
    </row>
    <row r="250" spans="1:25" hidden="1" outlineLevel="1" x14ac:dyDescent="0.2">
      <c r="A250" s="76"/>
      <c r="B250" s="81" t="s">
        <v>18</v>
      </c>
      <c r="C250" s="184"/>
      <c r="D250" s="185"/>
      <c r="E250" s="177"/>
      <c r="F250" s="71"/>
      <c r="G250" s="78"/>
      <c r="H250" s="431">
        <f t="shared" si="118"/>
        <v>0</v>
      </c>
      <c r="I250" s="177"/>
      <c r="J250" s="71"/>
      <c r="K250" s="79">
        <f t="shared" si="113"/>
        <v>0</v>
      </c>
      <c r="L250" s="224">
        <f t="shared" si="119"/>
        <v>0</v>
      </c>
      <c r="M250" s="177"/>
      <c r="N250" s="71"/>
      <c r="O250" s="79">
        <f t="shared" si="114"/>
        <v>0</v>
      </c>
      <c r="P250" s="224">
        <f t="shared" si="120"/>
        <v>0</v>
      </c>
      <c r="Q250" s="177"/>
      <c r="R250" s="71"/>
      <c r="S250" s="79">
        <f t="shared" si="115"/>
        <v>0</v>
      </c>
      <c r="T250" s="224">
        <f t="shared" si="121"/>
        <v>0</v>
      </c>
      <c r="U250" s="177"/>
      <c r="V250" s="71"/>
      <c r="W250" s="79">
        <f t="shared" si="116"/>
        <v>0</v>
      </c>
      <c r="X250" s="79">
        <f t="shared" si="122"/>
        <v>0</v>
      </c>
      <c r="Y250" s="152">
        <f t="shared" si="117"/>
        <v>0</v>
      </c>
    </row>
    <row r="251" spans="1:25" hidden="1" outlineLevel="1" x14ac:dyDescent="0.2">
      <c r="A251" s="76"/>
      <c r="B251" s="81" t="s">
        <v>108</v>
      </c>
      <c r="C251" s="184"/>
      <c r="D251" s="185"/>
      <c r="E251" s="177"/>
      <c r="F251" s="71"/>
      <c r="G251" s="78"/>
      <c r="H251" s="431">
        <f t="shared" si="118"/>
        <v>0</v>
      </c>
      <c r="I251" s="177"/>
      <c r="J251" s="71"/>
      <c r="K251" s="79">
        <f t="shared" si="113"/>
        <v>0</v>
      </c>
      <c r="L251" s="224">
        <f t="shared" si="119"/>
        <v>0</v>
      </c>
      <c r="M251" s="177"/>
      <c r="N251" s="71"/>
      <c r="O251" s="79">
        <f t="shared" si="114"/>
        <v>0</v>
      </c>
      <c r="P251" s="224">
        <f t="shared" si="120"/>
        <v>0</v>
      </c>
      <c r="Q251" s="177"/>
      <c r="R251" s="71"/>
      <c r="S251" s="79">
        <f t="shared" si="115"/>
        <v>0</v>
      </c>
      <c r="T251" s="224">
        <f t="shared" si="121"/>
        <v>0</v>
      </c>
      <c r="U251" s="177"/>
      <c r="V251" s="71"/>
      <c r="W251" s="79">
        <f t="shared" si="116"/>
        <v>0</v>
      </c>
      <c r="X251" s="79">
        <f t="shared" si="122"/>
        <v>0</v>
      </c>
      <c r="Y251" s="152">
        <f t="shared" si="117"/>
        <v>0</v>
      </c>
    </row>
    <row r="252" spans="1:25" hidden="1" outlineLevel="1" x14ac:dyDescent="0.2">
      <c r="A252" s="76"/>
      <c r="B252" s="81" t="s">
        <v>19</v>
      </c>
      <c r="C252" s="184"/>
      <c r="D252" s="185"/>
      <c r="E252" s="177"/>
      <c r="F252" s="71"/>
      <c r="G252" s="78"/>
      <c r="H252" s="431">
        <f t="shared" si="118"/>
        <v>0</v>
      </c>
      <c r="I252" s="177"/>
      <c r="J252" s="71"/>
      <c r="K252" s="79">
        <f t="shared" si="113"/>
        <v>0</v>
      </c>
      <c r="L252" s="224">
        <f t="shared" si="119"/>
        <v>0</v>
      </c>
      <c r="M252" s="177"/>
      <c r="N252" s="71"/>
      <c r="O252" s="79">
        <f t="shared" si="114"/>
        <v>0</v>
      </c>
      <c r="P252" s="224">
        <f t="shared" si="120"/>
        <v>0</v>
      </c>
      <c r="Q252" s="177"/>
      <c r="R252" s="71"/>
      <c r="S252" s="79">
        <f t="shared" si="115"/>
        <v>0</v>
      </c>
      <c r="T252" s="224">
        <f t="shared" si="121"/>
        <v>0</v>
      </c>
      <c r="U252" s="177"/>
      <c r="V252" s="71"/>
      <c r="W252" s="79">
        <f t="shared" si="116"/>
        <v>0</v>
      </c>
      <c r="X252" s="79">
        <f t="shared" si="122"/>
        <v>0</v>
      </c>
      <c r="Y252" s="152">
        <f t="shared" si="117"/>
        <v>0</v>
      </c>
    </row>
    <row r="253" spans="1:25" hidden="1" outlineLevel="1" x14ac:dyDescent="0.2">
      <c r="A253" s="76"/>
      <c r="B253" s="81" t="s">
        <v>20</v>
      </c>
      <c r="C253" s="184"/>
      <c r="D253" s="185"/>
      <c r="E253" s="177"/>
      <c r="F253" s="71"/>
      <c r="G253" s="78"/>
      <c r="H253" s="431">
        <f t="shared" si="118"/>
        <v>0</v>
      </c>
      <c r="I253" s="177"/>
      <c r="J253" s="71"/>
      <c r="K253" s="79">
        <f t="shared" si="113"/>
        <v>0</v>
      </c>
      <c r="L253" s="224">
        <f t="shared" si="119"/>
        <v>0</v>
      </c>
      <c r="M253" s="177"/>
      <c r="N253" s="71"/>
      <c r="O253" s="79">
        <f t="shared" si="114"/>
        <v>0</v>
      </c>
      <c r="P253" s="224">
        <f t="shared" si="120"/>
        <v>0</v>
      </c>
      <c r="Q253" s="177"/>
      <c r="R253" s="71"/>
      <c r="S253" s="79">
        <f t="shared" si="115"/>
        <v>0</v>
      </c>
      <c r="T253" s="224">
        <f t="shared" si="121"/>
        <v>0</v>
      </c>
      <c r="U253" s="177"/>
      <c r="V253" s="71"/>
      <c r="W253" s="79">
        <f t="shared" si="116"/>
        <v>0</v>
      </c>
      <c r="X253" s="79">
        <f t="shared" si="122"/>
        <v>0</v>
      </c>
      <c r="Y253" s="152">
        <f t="shared" si="117"/>
        <v>0</v>
      </c>
    </row>
    <row r="254" spans="1:25" hidden="1" outlineLevel="1" x14ac:dyDescent="0.2">
      <c r="A254" s="76"/>
      <c r="B254" s="81" t="s">
        <v>21</v>
      </c>
      <c r="C254" s="184"/>
      <c r="D254" s="185"/>
      <c r="E254" s="177"/>
      <c r="F254" s="71"/>
      <c r="G254" s="78"/>
      <c r="H254" s="431">
        <f t="shared" si="118"/>
        <v>0</v>
      </c>
      <c r="I254" s="177"/>
      <c r="J254" s="71"/>
      <c r="K254" s="79">
        <f t="shared" si="113"/>
        <v>0</v>
      </c>
      <c r="L254" s="224">
        <f t="shared" si="119"/>
        <v>0</v>
      </c>
      <c r="M254" s="177"/>
      <c r="N254" s="71"/>
      <c r="O254" s="79">
        <f t="shared" si="114"/>
        <v>0</v>
      </c>
      <c r="P254" s="224">
        <f t="shared" si="120"/>
        <v>0</v>
      </c>
      <c r="Q254" s="177"/>
      <c r="R254" s="71"/>
      <c r="S254" s="79">
        <f t="shared" si="115"/>
        <v>0</v>
      </c>
      <c r="T254" s="224">
        <f t="shared" si="121"/>
        <v>0</v>
      </c>
      <c r="U254" s="177"/>
      <c r="V254" s="71"/>
      <c r="W254" s="79">
        <f t="shared" si="116"/>
        <v>0</v>
      </c>
      <c r="X254" s="79">
        <f t="shared" si="122"/>
        <v>0</v>
      </c>
      <c r="Y254" s="152">
        <f t="shared" si="117"/>
        <v>0</v>
      </c>
    </row>
    <row r="255" spans="1:25" hidden="1" outlineLevel="1" x14ac:dyDescent="0.2">
      <c r="A255" s="76"/>
      <c r="B255" s="248" t="s">
        <v>223</v>
      </c>
      <c r="C255" s="184"/>
      <c r="D255" s="185"/>
      <c r="E255" s="177"/>
      <c r="F255" s="71"/>
      <c r="G255" s="78"/>
      <c r="H255" s="431">
        <f t="shared" si="118"/>
        <v>0</v>
      </c>
      <c r="I255" s="177"/>
      <c r="J255" s="71"/>
      <c r="K255" s="79">
        <f t="shared" si="113"/>
        <v>0</v>
      </c>
      <c r="L255" s="224">
        <f t="shared" si="119"/>
        <v>0</v>
      </c>
      <c r="M255" s="177"/>
      <c r="N255" s="71"/>
      <c r="O255" s="79">
        <f t="shared" si="114"/>
        <v>0</v>
      </c>
      <c r="P255" s="224">
        <f t="shared" si="120"/>
        <v>0</v>
      </c>
      <c r="Q255" s="177"/>
      <c r="R255" s="71"/>
      <c r="S255" s="79">
        <f t="shared" si="115"/>
        <v>0</v>
      </c>
      <c r="T255" s="224">
        <f t="shared" si="121"/>
        <v>0</v>
      </c>
      <c r="U255" s="177"/>
      <c r="V255" s="71"/>
      <c r="W255" s="79">
        <f t="shared" si="116"/>
        <v>0</v>
      </c>
      <c r="X255" s="79">
        <f t="shared" si="122"/>
        <v>0</v>
      </c>
      <c r="Y255" s="152">
        <f t="shared" si="117"/>
        <v>0</v>
      </c>
    </row>
    <row r="256" spans="1:25" hidden="1" outlineLevel="1" x14ac:dyDescent="0.2">
      <c r="A256" s="81"/>
      <c r="B256" s="81"/>
      <c r="C256" s="186"/>
      <c r="D256" s="185"/>
      <c r="E256" s="176"/>
      <c r="F256" s="73"/>
      <c r="G256" s="74"/>
      <c r="H256" s="430"/>
      <c r="I256" s="176"/>
      <c r="J256" s="73"/>
      <c r="K256" s="74"/>
      <c r="L256" s="300"/>
      <c r="M256" s="176"/>
      <c r="N256" s="73"/>
      <c r="O256" s="74"/>
      <c r="P256" s="300"/>
      <c r="Q256" s="176"/>
      <c r="R256" s="73"/>
      <c r="S256" s="74"/>
      <c r="T256" s="300"/>
      <c r="U256" s="176"/>
      <c r="V256" s="73"/>
      <c r="W256" s="74"/>
      <c r="X256" s="74"/>
      <c r="Y256" s="151"/>
    </row>
    <row r="257" spans="1:26" s="4" customFormat="1" hidden="1" outlineLevel="1" x14ac:dyDescent="0.2">
      <c r="A257" s="67" t="str">
        <f>A69</f>
        <v>&lt;Field Office&gt;</v>
      </c>
      <c r="B257" s="83"/>
      <c r="C257" s="182"/>
      <c r="D257" s="183"/>
      <c r="E257" s="176"/>
      <c r="F257" s="72"/>
      <c r="G257" s="74"/>
      <c r="H257" s="430"/>
      <c r="I257" s="176"/>
      <c r="J257" s="72"/>
      <c r="K257" s="74"/>
      <c r="L257" s="300"/>
      <c r="M257" s="176"/>
      <c r="N257" s="72"/>
      <c r="O257" s="74"/>
      <c r="P257" s="300"/>
      <c r="Q257" s="176"/>
      <c r="R257" s="72"/>
      <c r="S257" s="74"/>
      <c r="T257" s="300"/>
      <c r="U257" s="176"/>
      <c r="V257" s="72"/>
      <c r="W257" s="74"/>
      <c r="X257" s="74"/>
      <c r="Y257" s="151"/>
      <c r="Z257"/>
    </row>
    <row r="258" spans="1:26" hidden="1" outlineLevel="1" x14ac:dyDescent="0.2">
      <c r="A258" s="76"/>
      <c r="B258" s="81" t="s">
        <v>1</v>
      </c>
      <c r="C258" s="184"/>
      <c r="D258" s="185"/>
      <c r="E258" s="177"/>
      <c r="F258" s="71"/>
      <c r="G258" s="78"/>
      <c r="H258" s="431">
        <f>ROUND(F258*G258,0)</f>
        <v>0</v>
      </c>
      <c r="I258" s="177"/>
      <c r="J258" s="71"/>
      <c r="K258" s="79">
        <f t="shared" ref="K258:K288" si="123">ROUND(G258*(100%+$M$4),0)</f>
        <v>0</v>
      </c>
      <c r="L258" s="224">
        <f>ROUND(J258*K258,0)</f>
        <v>0</v>
      </c>
      <c r="M258" s="177"/>
      <c r="N258" s="71"/>
      <c r="O258" s="79">
        <f t="shared" ref="O258:O288" si="124">ROUND(K258*(100%+$M$4),0)</f>
        <v>0</v>
      </c>
      <c r="P258" s="224">
        <f>ROUND(N258*O258,0)</f>
        <v>0</v>
      </c>
      <c r="Q258" s="177"/>
      <c r="R258" s="71"/>
      <c r="S258" s="79">
        <f t="shared" ref="S258:S288" si="125">ROUND(O258*(100%+$M$4),0)</f>
        <v>0</v>
      </c>
      <c r="T258" s="224">
        <f>ROUND(R258*S258,0)</f>
        <v>0</v>
      </c>
      <c r="U258" s="177"/>
      <c r="V258" s="71"/>
      <c r="W258" s="79">
        <f t="shared" ref="W258:W288" si="126">ROUND(S258*(100%+$M$4),0)</f>
        <v>0</v>
      </c>
      <c r="X258" s="79">
        <f>ROUND(V258*W258,0)</f>
        <v>0</v>
      </c>
      <c r="Y258" s="152">
        <f t="shared" ref="Y258:Y288" si="127">H258+L258+P258+T258+X258</f>
        <v>0</v>
      </c>
    </row>
    <row r="259" spans="1:26" hidden="1" outlineLevel="1" x14ac:dyDescent="0.2">
      <c r="A259" s="76"/>
      <c r="B259" s="81" t="s">
        <v>2</v>
      </c>
      <c r="C259" s="184"/>
      <c r="D259" s="185"/>
      <c r="E259" s="177"/>
      <c r="F259" s="71"/>
      <c r="G259" s="78"/>
      <c r="H259" s="431">
        <f t="shared" ref="H259:H288" si="128">ROUND(F259*G259,0)</f>
        <v>0</v>
      </c>
      <c r="I259" s="177"/>
      <c r="J259" s="71"/>
      <c r="K259" s="79">
        <f t="shared" si="123"/>
        <v>0</v>
      </c>
      <c r="L259" s="224">
        <f t="shared" ref="L259:L288" si="129">ROUND(J259*K259,0)</f>
        <v>0</v>
      </c>
      <c r="M259" s="177"/>
      <c r="N259" s="71"/>
      <c r="O259" s="79">
        <f t="shared" si="124"/>
        <v>0</v>
      </c>
      <c r="P259" s="224">
        <f t="shared" ref="P259:P288" si="130">ROUND(N259*O259,0)</f>
        <v>0</v>
      </c>
      <c r="Q259" s="177"/>
      <c r="R259" s="71"/>
      <c r="S259" s="79">
        <f t="shared" si="125"/>
        <v>0</v>
      </c>
      <c r="T259" s="224">
        <f t="shared" ref="T259:T288" si="131">ROUND(R259*S259,0)</f>
        <v>0</v>
      </c>
      <c r="U259" s="177"/>
      <c r="V259" s="71"/>
      <c r="W259" s="79">
        <f t="shared" si="126"/>
        <v>0</v>
      </c>
      <c r="X259" s="79">
        <f t="shared" ref="X259:X288" si="132">ROUND(V259*W259,0)</f>
        <v>0</v>
      </c>
      <c r="Y259" s="152">
        <f t="shared" si="127"/>
        <v>0</v>
      </c>
    </row>
    <row r="260" spans="1:26" hidden="1" outlineLevel="1" x14ac:dyDescent="0.2">
      <c r="A260" s="76"/>
      <c r="B260" s="81" t="s">
        <v>3</v>
      </c>
      <c r="C260" s="184"/>
      <c r="D260" s="185"/>
      <c r="E260" s="177"/>
      <c r="F260" s="71"/>
      <c r="G260" s="78"/>
      <c r="H260" s="431">
        <f t="shared" si="128"/>
        <v>0</v>
      </c>
      <c r="I260" s="177"/>
      <c r="J260" s="71"/>
      <c r="K260" s="79">
        <f>ROUND(G260*(100%+$M$4),0)</f>
        <v>0</v>
      </c>
      <c r="L260" s="224">
        <f t="shared" si="129"/>
        <v>0</v>
      </c>
      <c r="M260" s="177"/>
      <c r="N260" s="71"/>
      <c r="O260" s="79">
        <f t="shared" si="124"/>
        <v>0</v>
      </c>
      <c r="P260" s="224">
        <f t="shared" si="130"/>
        <v>0</v>
      </c>
      <c r="Q260" s="177"/>
      <c r="R260" s="71"/>
      <c r="S260" s="79">
        <f t="shared" si="125"/>
        <v>0</v>
      </c>
      <c r="T260" s="224">
        <f t="shared" si="131"/>
        <v>0</v>
      </c>
      <c r="U260" s="177"/>
      <c r="V260" s="71"/>
      <c r="W260" s="79">
        <f t="shared" si="126"/>
        <v>0</v>
      </c>
      <c r="X260" s="79">
        <f t="shared" si="132"/>
        <v>0</v>
      </c>
      <c r="Y260" s="152">
        <f t="shared" si="127"/>
        <v>0</v>
      </c>
    </row>
    <row r="261" spans="1:26" hidden="1" outlineLevel="1" x14ac:dyDescent="0.2">
      <c r="A261" s="76"/>
      <c r="B261" s="81" t="s">
        <v>104</v>
      </c>
      <c r="C261" s="184"/>
      <c r="D261" s="185"/>
      <c r="E261" s="177"/>
      <c r="F261" s="71"/>
      <c r="G261" s="78"/>
      <c r="H261" s="431">
        <f t="shared" si="128"/>
        <v>0</v>
      </c>
      <c r="I261" s="177"/>
      <c r="J261" s="71"/>
      <c r="K261" s="79">
        <f t="shared" si="123"/>
        <v>0</v>
      </c>
      <c r="L261" s="224">
        <f t="shared" si="129"/>
        <v>0</v>
      </c>
      <c r="M261" s="177"/>
      <c r="N261" s="71"/>
      <c r="O261" s="79">
        <f t="shared" si="124"/>
        <v>0</v>
      </c>
      <c r="P261" s="224">
        <f t="shared" si="130"/>
        <v>0</v>
      </c>
      <c r="Q261" s="177"/>
      <c r="R261" s="71"/>
      <c r="S261" s="79">
        <f t="shared" si="125"/>
        <v>0</v>
      </c>
      <c r="T261" s="224">
        <f t="shared" si="131"/>
        <v>0</v>
      </c>
      <c r="U261" s="177"/>
      <c r="V261" s="71"/>
      <c r="W261" s="79">
        <f t="shared" si="126"/>
        <v>0</v>
      </c>
      <c r="X261" s="79">
        <f t="shared" si="132"/>
        <v>0</v>
      </c>
      <c r="Y261" s="152">
        <f t="shared" si="127"/>
        <v>0</v>
      </c>
    </row>
    <row r="262" spans="1:26" hidden="1" outlineLevel="1" x14ac:dyDescent="0.2">
      <c r="A262" s="76"/>
      <c r="B262" s="81" t="s">
        <v>4</v>
      </c>
      <c r="C262" s="184"/>
      <c r="D262" s="185"/>
      <c r="E262" s="177"/>
      <c r="F262" s="71"/>
      <c r="G262" s="78"/>
      <c r="H262" s="431">
        <f t="shared" si="128"/>
        <v>0</v>
      </c>
      <c r="I262" s="177"/>
      <c r="J262" s="71"/>
      <c r="K262" s="79">
        <f t="shared" si="123"/>
        <v>0</v>
      </c>
      <c r="L262" s="224">
        <f t="shared" si="129"/>
        <v>0</v>
      </c>
      <c r="M262" s="177"/>
      <c r="N262" s="71"/>
      <c r="O262" s="79">
        <f t="shared" si="124"/>
        <v>0</v>
      </c>
      <c r="P262" s="224">
        <f t="shared" si="130"/>
        <v>0</v>
      </c>
      <c r="Q262" s="177"/>
      <c r="R262" s="71"/>
      <c r="S262" s="79">
        <f t="shared" si="125"/>
        <v>0</v>
      </c>
      <c r="T262" s="224">
        <f t="shared" si="131"/>
        <v>0</v>
      </c>
      <c r="U262" s="177"/>
      <c r="V262" s="71"/>
      <c r="W262" s="79">
        <f t="shared" si="126"/>
        <v>0</v>
      </c>
      <c r="X262" s="79">
        <f t="shared" si="132"/>
        <v>0</v>
      </c>
      <c r="Y262" s="152">
        <f t="shared" si="127"/>
        <v>0</v>
      </c>
    </row>
    <row r="263" spans="1:26" hidden="1" outlineLevel="1" x14ac:dyDescent="0.2">
      <c r="A263" s="76"/>
      <c r="B263" s="81" t="s">
        <v>203</v>
      </c>
      <c r="C263" s="184"/>
      <c r="D263" s="185"/>
      <c r="E263" s="177"/>
      <c r="F263" s="71"/>
      <c r="G263" s="78"/>
      <c r="H263" s="431">
        <f t="shared" si="128"/>
        <v>0</v>
      </c>
      <c r="I263" s="177"/>
      <c r="J263" s="71"/>
      <c r="K263" s="79">
        <f t="shared" si="123"/>
        <v>0</v>
      </c>
      <c r="L263" s="224">
        <f t="shared" si="129"/>
        <v>0</v>
      </c>
      <c r="M263" s="177"/>
      <c r="N263" s="71"/>
      <c r="O263" s="79">
        <f t="shared" si="124"/>
        <v>0</v>
      </c>
      <c r="P263" s="224">
        <f t="shared" si="130"/>
        <v>0</v>
      </c>
      <c r="Q263" s="177"/>
      <c r="R263" s="71"/>
      <c r="S263" s="79">
        <f t="shared" si="125"/>
        <v>0</v>
      </c>
      <c r="T263" s="224">
        <f t="shared" si="131"/>
        <v>0</v>
      </c>
      <c r="U263" s="177"/>
      <c r="V263" s="71"/>
      <c r="W263" s="79">
        <f t="shared" si="126"/>
        <v>0</v>
      </c>
      <c r="X263" s="79">
        <f t="shared" si="132"/>
        <v>0</v>
      </c>
      <c r="Y263" s="152">
        <f t="shared" si="127"/>
        <v>0</v>
      </c>
    </row>
    <row r="264" spans="1:26" hidden="1" outlineLevel="1" x14ac:dyDescent="0.2">
      <c r="A264" s="76"/>
      <c r="B264" s="81" t="s">
        <v>96</v>
      </c>
      <c r="C264" s="184"/>
      <c r="D264" s="185"/>
      <c r="E264" s="177"/>
      <c r="F264" s="71"/>
      <c r="G264" s="78"/>
      <c r="H264" s="431">
        <f t="shared" si="128"/>
        <v>0</v>
      </c>
      <c r="I264" s="177"/>
      <c r="J264" s="71"/>
      <c r="K264" s="79">
        <f t="shared" si="123"/>
        <v>0</v>
      </c>
      <c r="L264" s="224">
        <f t="shared" si="129"/>
        <v>0</v>
      </c>
      <c r="M264" s="177"/>
      <c r="N264" s="71"/>
      <c r="O264" s="79">
        <f t="shared" si="124"/>
        <v>0</v>
      </c>
      <c r="P264" s="224">
        <f t="shared" si="130"/>
        <v>0</v>
      </c>
      <c r="Q264" s="177"/>
      <c r="R264" s="71"/>
      <c r="S264" s="79">
        <f t="shared" si="125"/>
        <v>0</v>
      </c>
      <c r="T264" s="224">
        <f t="shared" si="131"/>
        <v>0</v>
      </c>
      <c r="U264" s="177"/>
      <c r="V264" s="71"/>
      <c r="W264" s="79">
        <f t="shared" si="126"/>
        <v>0</v>
      </c>
      <c r="X264" s="79">
        <f t="shared" si="132"/>
        <v>0</v>
      </c>
      <c r="Y264" s="152">
        <f t="shared" si="127"/>
        <v>0</v>
      </c>
    </row>
    <row r="265" spans="1:26" hidden="1" outlineLevel="1" x14ac:dyDescent="0.2">
      <c r="A265" s="76"/>
      <c r="B265" s="81" t="s">
        <v>182</v>
      </c>
      <c r="C265" s="184"/>
      <c r="D265" s="185"/>
      <c r="E265" s="177"/>
      <c r="F265" s="71"/>
      <c r="G265" s="78"/>
      <c r="H265" s="431">
        <f t="shared" si="128"/>
        <v>0</v>
      </c>
      <c r="I265" s="177"/>
      <c r="J265" s="71"/>
      <c r="K265" s="79">
        <f t="shared" si="123"/>
        <v>0</v>
      </c>
      <c r="L265" s="224">
        <f t="shared" si="129"/>
        <v>0</v>
      </c>
      <c r="M265" s="177"/>
      <c r="N265" s="71"/>
      <c r="O265" s="79">
        <f t="shared" si="124"/>
        <v>0</v>
      </c>
      <c r="P265" s="224">
        <f t="shared" si="130"/>
        <v>0</v>
      </c>
      <c r="Q265" s="177"/>
      <c r="R265" s="71"/>
      <c r="S265" s="79">
        <f t="shared" si="125"/>
        <v>0</v>
      </c>
      <c r="T265" s="224">
        <f t="shared" si="131"/>
        <v>0</v>
      </c>
      <c r="U265" s="177"/>
      <c r="V265" s="71"/>
      <c r="W265" s="79">
        <f t="shared" si="126"/>
        <v>0</v>
      </c>
      <c r="X265" s="79">
        <f t="shared" si="132"/>
        <v>0</v>
      </c>
      <c r="Y265" s="152">
        <f t="shared" si="127"/>
        <v>0</v>
      </c>
    </row>
    <row r="266" spans="1:26" hidden="1" outlineLevel="1" x14ac:dyDescent="0.2">
      <c r="A266" s="76"/>
      <c r="B266" s="81" t="s">
        <v>225</v>
      </c>
      <c r="C266" s="184"/>
      <c r="D266" s="185"/>
      <c r="E266" s="177"/>
      <c r="F266" s="71"/>
      <c r="G266" s="78"/>
      <c r="H266" s="431">
        <f t="shared" si="128"/>
        <v>0</v>
      </c>
      <c r="I266" s="177"/>
      <c r="J266" s="71"/>
      <c r="K266" s="79">
        <f t="shared" si="123"/>
        <v>0</v>
      </c>
      <c r="L266" s="224">
        <f t="shared" si="129"/>
        <v>0</v>
      </c>
      <c r="M266" s="177"/>
      <c r="N266" s="71"/>
      <c r="O266" s="79">
        <f t="shared" si="124"/>
        <v>0</v>
      </c>
      <c r="P266" s="224">
        <f t="shared" si="130"/>
        <v>0</v>
      </c>
      <c r="Q266" s="177"/>
      <c r="R266" s="71"/>
      <c r="S266" s="79">
        <f t="shared" si="125"/>
        <v>0</v>
      </c>
      <c r="T266" s="224">
        <f t="shared" si="131"/>
        <v>0</v>
      </c>
      <c r="U266" s="177"/>
      <c r="V266" s="71"/>
      <c r="W266" s="79">
        <f t="shared" si="126"/>
        <v>0</v>
      </c>
      <c r="X266" s="79">
        <f t="shared" si="132"/>
        <v>0</v>
      </c>
      <c r="Y266" s="152">
        <f t="shared" si="127"/>
        <v>0</v>
      </c>
    </row>
    <row r="267" spans="1:26" hidden="1" outlineLevel="1" x14ac:dyDescent="0.2">
      <c r="A267" s="76"/>
      <c r="B267" s="81" t="s">
        <v>204</v>
      </c>
      <c r="C267" s="184"/>
      <c r="D267" s="185"/>
      <c r="E267" s="177"/>
      <c r="F267" s="71"/>
      <c r="G267" s="78"/>
      <c r="H267" s="431">
        <f t="shared" si="128"/>
        <v>0</v>
      </c>
      <c r="I267" s="177"/>
      <c r="J267" s="71"/>
      <c r="K267" s="79">
        <f t="shared" si="123"/>
        <v>0</v>
      </c>
      <c r="L267" s="224">
        <f t="shared" si="129"/>
        <v>0</v>
      </c>
      <c r="M267" s="177"/>
      <c r="N267" s="71"/>
      <c r="O267" s="79">
        <f t="shared" si="124"/>
        <v>0</v>
      </c>
      <c r="P267" s="224">
        <f t="shared" si="130"/>
        <v>0</v>
      </c>
      <c r="Q267" s="177"/>
      <c r="R267" s="71"/>
      <c r="S267" s="79">
        <f t="shared" si="125"/>
        <v>0</v>
      </c>
      <c r="T267" s="224">
        <f t="shared" si="131"/>
        <v>0</v>
      </c>
      <c r="U267" s="177"/>
      <c r="V267" s="71"/>
      <c r="W267" s="79">
        <f t="shared" si="126"/>
        <v>0</v>
      </c>
      <c r="X267" s="79">
        <f t="shared" si="132"/>
        <v>0</v>
      </c>
      <c r="Y267" s="152">
        <f t="shared" si="127"/>
        <v>0</v>
      </c>
    </row>
    <row r="268" spans="1:26" hidden="1" outlineLevel="1" x14ac:dyDescent="0.2">
      <c r="A268" s="76"/>
      <c r="B268" s="81" t="s">
        <v>0</v>
      </c>
      <c r="C268" s="184"/>
      <c r="D268" s="185"/>
      <c r="E268" s="177"/>
      <c r="F268" s="71"/>
      <c r="G268" s="78"/>
      <c r="H268" s="431">
        <f t="shared" si="128"/>
        <v>0</v>
      </c>
      <c r="I268" s="177"/>
      <c r="J268" s="71"/>
      <c r="K268" s="79">
        <f t="shared" si="123"/>
        <v>0</v>
      </c>
      <c r="L268" s="224">
        <f t="shared" si="129"/>
        <v>0</v>
      </c>
      <c r="M268" s="177"/>
      <c r="N268" s="71"/>
      <c r="O268" s="79">
        <f t="shared" si="124"/>
        <v>0</v>
      </c>
      <c r="P268" s="224">
        <f t="shared" si="130"/>
        <v>0</v>
      </c>
      <c r="Q268" s="177"/>
      <c r="R268" s="71"/>
      <c r="S268" s="79">
        <f t="shared" si="125"/>
        <v>0</v>
      </c>
      <c r="T268" s="224">
        <f t="shared" si="131"/>
        <v>0</v>
      </c>
      <c r="U268" s="177"/>
      <c r="V268" s="71"/>
      <c r="W268" s="79">
        <f t="shared" si="126"/>
        <v>0</v>
      </c>
      <c r="X268" s="79">
        <f t="shared" si="132"/>
        <v>0</v>
      </c>
      <c r="Y268" s="152">
        <f t="shared" si="127"/>
        <v>0</v>
      </c>
    </row>
    <row r="269" spans="1:26" hidden="1" outlineLevel="1" x14ac:dyDescent="0.2">
      <c r="A269" s="76"/>
      <c r="B269" s="81" t="s">
        <v>5</v>
      </c>
      <c r="C269" s="184"/>
      <c r="D269" s="185"/>
      <c r="E269" s="177"/>
      <c r="F269" s="71"/>
      <c r="G269" s="78"/>
      <c r="H269" s="431">
        <f t="shared" si="128"/>
        <v>0</v>
      </c>
      <c r="I269" s="177"/>
      <c r="J269" s="71"/>
      <c r="K269" s="79">
        <f t="shared" si="123"/>
        <v>0</v>
      </c>
      <c r="L269" s="224">
        <f t="shared" si="129"/>
        <v>0</v>
      </c>
      <c r="M269" s="177"/>
      <c r="N269" s="71"/>
      <c r="O269" s="79">
        <f t="shared" si="124"/>
        <v>0</v>
      </c>
      <c r="P269" s="224">
        <f t="shared" si="130"/>
        <v>0</v>
      </c>
      <c r="Q269" s="177"/>
      <c r="R269" s="71"/>
      <c r="S269" s="79">
        <f t="shared" si="125"/>
        <v>0</v>
      </c>
      <c r="T269" s="224">
        <f t="shared" si="131"/>
        <v>0</v>
      </c>
      <c r="U269" s="177"/>
      <c r="V269" s="71"/>
      <c r="W269" s="79">
        <f t="shared" si="126"/>
        <v>0</v>
      </c>
      <c r="X269" s="79">
        <f t="shared" si="132"/>
        <v>0</v>
      </c>
      <c r="Y269" s="152">
        <f t="shared" si="127"/>
        <v>0</v>
      </c>
    </row>
    <row r="270" spans="1:26" hidden="1" outlineLevel="1" x14ac:dyDescent="0.2">
      <c r="A270" s="76"/>
      <c r="B270" s="81" t="s">
        <v>6</v>
      </c>
      <c r="C270" s="184"/>
      <c r="D270" s="185"/>
      <c r="E270" s="177"/>
      <c r="F270" s="71"/>
      <c r="G270" s="78"/>
      <c r="H270" s="431">
        <f t="shared" si="128"/>
        <v>0</v>
      </c>
      <c r="I270" s="177"/>
      <c r="J270" s="71"/>
      <c r="K270" s="79">
        <f t="shared" si="123"/>
        <v>0</v>
      </c>
      <c r="L270" s="224">
        <f t="shared" si="129"/>
        <v>0</v>
      </c>
      <c r="M270" s="177"/>
      <c r="N270" s="71"/>
      <c r="O270" s="79">
        <f t="shared" si="124"/>
        <v>0</v>
      </c>
      <c r="P270" s="224">
        <f t="shared" si="130"/>
        <v>0</v>
      </c>
      <c r="Q270" s="177"/>
      <c r="R270" s="71"/>
      <c r="S270" s="79">
        <f t="shared" si="125"/>
        <v>0</v>
      </c>
      <c r="T270" s="224">
        <f t="shared" si="131"/>
        <v>0</v>
      </c>
      <c r="U270" s="177"/>
      <c r="V270" s="71"/>
      <c r="W270" s="79">
        <f t="shared" si="126"/>
        <v>0</v>
      </c>
      <c r="X270" s="79">
        <f t="shared" si="132"/>
        <v>0</v>
      </c>
      <c r="Y270" s="152">
        <f t="shared" si="127"/>
        <v>0</v>
      </c>
    </row>
    <row r="271" spans="1:26" hidden="1" outlineLevel="1" x14ac:dyDescent="0.2">
      <c r="A271" s="76"/>
      <c r="B271" s="81" t="s">
        <v>7</v>
      </c>
      <c r="C271" s="184"/>
      <c r="D271" s="185"/>
      <c r="E271" s="177"/>
      <c r="F271" s="71"/>
      <c r="G271" s="78"/>
      <c r="H271" s="431">
        <f t="shared" si="128"/>
        <v>0</v>
      </c>
      <c r="I271" s="177"/>
      <c r="J271" s="71"/>
      <c r="K271" s="79">
        <f t="shared" si="123"/>
        <v>0</v>
      </c>
      <c r="L271" s="224">
        <f t="shared" si="129"/>
        <v>0</v>
      </c>
      <c r="M271" s="177"/>
      <c r="N271" s="71"/>
      <c r="O271" s="79">
        <f t="shared" si="124"/>
        <v>0</v>
      </c>
      <c r="P271" s="224">
        <f t="shared" si="130"/>
        <v>0</v>
      </c>
      <c r="Q271" s="177"/>
      <c r="R271" s="71"/>
      <c r="S271" s="79">
        <f t="shared" si="125"/>
        <v>0</v>
      </c>
      <c r="T271" s="224">
        <f t="shared" si="131"/>
        <v>0</v>
      </c>
      <c r="U271" s="177"/>
      <c r="V271" s="71"/>
      <c r="W271" s="79">
        <f t="shared" si="126"/>
        <v>0</v>
      </c>
      <c r="X271" s="79">
        <f t="shared" si="132"/>
        <v>0</v>
      </c>
      <c r="Y271" s="152">
        <f t="shared" si="127"/>
        <v>0</v>
      </c>
    </row>
    <row r="272" spans="1:26" hidden="1" outlineLevel="1" x14ac:dyDescent="0.2">
      <c r="A272" s="76"/>
      <c r="B272" s="81" t="s">
        <v>8</v>
      </c>
      <c r="C272" s="184"/>
      <c r="D272" s="185"/>
      <c r="E272" s="177"/>
      <c r="F272" s="71"/>
      <c r="G272" s="78"/>
      <c r="H272" s="431">
        <f t="shared" si="128"/>
        <v>0</v>
      </c>
      <c r="I272" s="177"/>
      <c r="J272" s="71"/>
      <c r="K272" s="79">
        <f t="shared" si="123"/>
        <v>0</v>
      </c>
      <c r="L272" s="224">
        <f t="shared" si="129"/>
        <v>0</v>
      </c>
      <c r="M272" s="177"/>
      <c r="N272" s="71"/>
      <c r="O272" s="79">
        <f t="shared" si="124"/>
        <v>0</v>
      </c>
      <c r="P272" s="224">
        <f t="shared" si="130"/>
        <v>0</v>
      </c>
      <c r="Q272" s="177"/>
      <c r="R272" s="71"/>
      <c r="S272" s="79">
        <f t="shared" si="125"/>
        <v>0</v>
      </c>
      <c r="T272" s="224">
        <f t="shared" si="131"/>
        <v>0</v>
      </c>
      <c r="U272" s="177"/>
      <c r="V272" s="71"/>
      <c r="W272" s="79">
        <f t="shared" si="126"/>
        <v>0</v>
      </c>
      <c r="X272" s="79">
        <f t="shared" si="132"/>
        <v>0</v>
      </c>
      <c r="Y272" s="152">
        <f t="shared" si="127"/>
        <v>0</v>
      </c>
    </row>
    <row r="273" spans="1:25" hidden="1" outlineLevel="1" x14ac:dyDescent="0.2">
      <c r="A273" s="76"/>
      <c r="B273" s="81" t="s">
        <v>105</v>
      </c>
      <c r="C273" s="184"/>
      <c r="D273" s="185"/>
      <c r="E273" s="177"/>
      <c r="F273" s="71"/>
      <c r="G273" s="78"/>
      <c r="H273" s="431">
        <f t="shared" si="128"/>
        <v>0</v>
      </c>
      <c r="I273" s="177"/>
      <c r="J273" s="71"/>
      <c r="K273" s="79">
        <f t="shared" si="123"/>
        <v>0</v>
      </c>
      <c r="L273" s="224">
        <f t="shared" si="129"/>
        <v>0</v>
      </c>
      <c r="M273" s="177"/>
      <c r="N273" s="71"/>
      <c r="O273" s="79">
        <f t="shared" si="124"/>
        <v>0</v>
      </c>
      <c r="P273" s="224">
        <f t="shared" si="130"/>
        <v>0</v>
      </c>
      <c r="Q273" s="177"/>
      <c r="R273" s="71"/>
      <c r="S273" s="79">
        <f t="shared" si="125"/>
        <v>0</v>
      </c>
      <c r="T273" s="224">
        <f t="shared" si="131"/>
        <v>0</v>
      </c>
      <c r="U273" s="177"/>
      <c r="V273" s="71"/>
      <c r="W273" s="79">
        <f t="shared" si="126"/>
        <v>0</v>
      </c>
      <c r="X273" s="79">
        <f t="shared" si="132"/>
        <v>0</v>
      </c>
      <c r="Y273" s="152">
        <f t="shared" si="127"/>
        <v>0</v>
      </c>
    </row>
    <row r="274" spans="1:25" hidden="1" outlineLevel="1" x14ac:dyDescent="0.2">
      <c r="A274" s="76"/>
      <c r="B274" s="81" t="s">
        <v>106</v>
      </c>
      <c r="C274" s="184"/>
      <c r="D274" s="185"/>
      <c r="E274" s="177"/>
      <c r="F274" s="71"/>
      <c r="G274" s="78"/>
      <c r="H274" s="431">
        <f t="shared" si="128"/>
        <v>0</v>
      </c>
      <c r="I274" s="177"/>
      <c r="J274" s="71"/>
      <c r="K274" s="79">
        <f t="shared" si="123"/>
        <v>0</v>
      </c>
      <c r="L274" s="224">
        <f t="shared" si="129"/>
        <v>0</v>
      </c>
      <c r="M274" s="177"/>
      <c r="N274" s="71"/>
      <c r="O274" s="79">
        <f t="shared" si="124"/>
        <v>0</v>
      </c>
      <c r="P274" s="224">
        <f t="shared" si="130"/>
        <v>0</v>
      </c>
      <c r="Q274" s="177"/>
      <c r="R274" s="71"/>
      <c r="S274" s="79">
        <f t="shared" si="125"/>
        <v>0</v>
      </c>
      <c r="T274" s="224">
        <f t="shared" si="131"/>
        <v>0</v>
      </c>
      <c r="U274" s="177"/>
      <c r="V274" s="71"/>
      <c r="W274" s="79">
        <f t="shared" si="126"/>
        <v>0</v>
      </c>
      <c r="X274" s="79">
        <f t="shared" si="132"/>
        <v>0</v>
      </c>
      <c r="Y274" s="152">
        <f t="shared" si="127"/>
        <v>0</v>
      </c>
    </row>
    <row r="275" spans="1:25" hidden="1" outlineLevel="1" x14ac:dyDescent="0.2">
      <c r="A275" s="76"/>
      <c r="B275" s="81" t="s">
        <v>107</v>
      </c>
      <c r="C275" s="184"/>
      <c r="D275" s="185"/>
      <c r="E275" s="177"/>
      <c r="F275" s="71"/>
      <c r="G275" s="78"/>
      <c r="H275" s="431">
        <f t="shared" si="128"/>
        <v>0</v>
      </c>
      <c r="I275" s="177"/>
      <c r="J275" s="71"/>
      <c r="K275" s="79">
        <f t="shared" si="123"/>
        <v>0</v>
      </c>
      <c r="L275" s="224">
        <f t="shared" si="129"/>
        <v>0</v>
      </c>
      <c r="M275" s="177"/>
      <c r="N275" s="71"/>
      <c r="O275" s="79">
        <f t="shared" si="124"/>
        <v>0</v>
      </c>
      <c r="P275" s="224">
        <f t="shared" si="130"/>
        <v>0</v>
      </c>
      <c r="Q275" s="177"/>
      <c r="R275" s="71"/>
      <c r="S275" s="79">
        <f t="shared" si="125"/>
        <v>0</v>
      </c>
      <c r="T275" s="224">
        <f t="shared" si="131"/>
        <v>0</v>
      </c>
      <c r="U275" s="177"/>
      <c r="V275" s="71"/>
      <c r="W275" s="79">
        <f t="shared" si="126"/>
        <v>0</v>
      </c>
      <c r="X275" s="79">
        <f t="shared" si="132"/>
        <v>0</v>
      </c>
      <c r="Y275" s="152">
        <f t="shared" si="127"/>
        <v>0</v>
      </c>
    </row>
    <row r="276" spans="1:25" hidden="1" outlineLevel="1" x14ac:dyDescent="0.2">
      <c r="A276" s="76"/>
      <c r="B276" s="81" t="s">
        <v>10</v>
      </c>
      <c r="C276" s="184"/>
      <c r="D276" s="185"/>
      <c r="E276" s="177"/>
      <c r="F276" s="71"/>
      <c r="G276" s="78"/>
      <c r="H276" s="431">
        <f t="shared" si="128"/>
        <v>0</v>
      </c>
      <c r="I276" s="177"/>
      <c r="J276" s="71"/>
      <c r="K276" s="79">
        <f t="shared" si="123"/>
        <v>0</v>
      </c>
      <c r="L276" s="224">
        <f t="shared" si="129"/>
        <v>0</v>
      </c>
      <c r="M276" s="177"/>
      <c r="N276" s="71"/>
      <c r="O276" s="79">
        <f t="shared" si="124"/>
        <v>0</v>
      </c>
      <c r="P276" s="224">
        <f t="shared" si="130"/>
        <v>0</v>
      </c>
      <c r="Q276" s="177"/>
      <c r="R276" s="71"/>
      <c r="S276" s="79">
        <f t="shared" si="125"/>
        <v>0</v>
      </c>
      <c r="T276" s="224">
        <f t="shared" si="131"/>
        <v>0</v>
      </c>
      <c r="U276" s="177"/>
      <c r="V276" s="71"/>
      <c r="W276" s="79">
        <f t="shared" si="126"/>
        <v>0</v>
      </c>
      <c r="X276" s="79">
        <f t="shared" si="132"/>
        <v>0</v>
      </c>
      <c r="Y276" s="152">
        <f t="shared" si="127"/>
        <v>0</v>
      </c>
    </row>
    <row r="277" spans="1:25" hidden="1" outlineLevel="1" x14ac:dyDescent="0.2">
      <c r="A277" s="76"/>
      <c r="B277" s="81" t="s">
        <v>11</v>
      </c>
      <c r="C277" s="184"/>
      <c r="D277" s="185"/>
      <c r="E277" s="177"/>
      <c r="F277" s="71"/>
      <c r="G277" s="78"/>
      <c r="H277" s="431">
        <f t="shared" si="128"/>
        <v>0</v>
      </c>
      <c r="I277" s="177"/>
      <c r="J277" s="71"/>
      <c r="K277" s="79">
        <f t="shared" si="123"/>
        <v>0</v>
      </c>
      <c r="L277" s="224">
        <f t="shared" si="129"/>
        <v>0</v>
      </c>
      <c r="M277" s="177"/>
      <c r="N277" s="71"/>
      <c r="O277" s="79">
        <f t="shared" si="124"/>
        <v>0</v>
      </c>
      <c r="P277" s="224">
        <f t="shared" si="130"/>
        <v>0</v>
      </c>
      <c r="Q277" s="177"/>
      <c r="R277" s="71"/>
      <c r="S277" s="79">
        <f t="shared" si="125"/>
        <v>0</v>
      </c>
      <c r="T277" s="224">
        <f t="shared" si="131"/>
        <v>0</v>
      </c>
      <c r="U277" s="177"/>
      <c r="V277" s="71"/>
      <c r="W277" s="79">
        <f t="shared" si="126"/>
        <v>0</v>
      </c>
      <c r="X277" s="79">
        <f t="shared" si="132"/>
        <v>0</v>
      </c>
      <c r="Y277" s="152">
        <f t="shared" si="127"/>
        <v>0</v>
      </c>
    </row>
    <row r="278" spans="1:25" hidden="1" outlineLevel="1" x14ac:dyDescent="0.2">
      <c r="A278" s="76"/>
      <c r="B278" s="81" t="s">
        <v>12</v>
      </c>
      <c r="C278" s="184"/>
      <c r="D278" s="185"/>
      <c r="E278" s="177"/>
      <c r="F278" s="71"/>
      <c r="G278" s="78"/>
      <c r="H278" s="431">
        <f t="shared" si="128"/>
        <v>0</v>
      </c>
      <c r="I278" s="177"/>
      <c r="J278" s="71"/>
      <c r="K278" s="79">
        <f t="shared" si="123"/>
        <v>0</v>
      </c>
      <c r="L278" s="224">
        <f t="shared" si="129"/>
        <v>0</v>
      </c>
      <c r="M278" s="177"/>
      <c r="N278" s="71"/>
      <c r="O278" s="79">
        <f t="shared" si="124"/>
        <v>0</v>
      </c>
      <c r="P278" s="224">
        <f t="shared" si="130"/>
        <v>0</v>
      </c>
      <c r="Q278" s="177"/>
      <c r="R278" s="71"/>
      <c r="S278" s="79">
        <f t="shared" si="125"/>
        <v>0</v>
      </c>
      <c r="T278" s="224">
        <f t="shared" si="131"/>
        <v>0</v>
      </c>
      <c r="U278" s="177"/>
      <c r="V278" s="71"/>
      <c r="W278" s="79">
        <f t="shared" si="126"/>
        <v>0</v>
      </c>
      <c r="X278" s="79">
        <f t="shared" si="132"/>
        <v>0</v>
      </c>
      <c r="Y278" s="152">
        <f t="shared" si="127"/>
        <v>0</v>
      </c>
    </row>
    <row r="279" spans="1:25" hidden="1" outlineLevel="1" x14ac:dyDescent="0.2">
      <c r="A279" s="76"/>
      <c r="B279" s="81" t="s">
        <v>13</v>
      </c>
      <c r="C279" s="184"/>
      <c r="D279" s="185"/>
      <c r="E279" s="177"/>
      <c r="F279" s="71"/>
      <c r="G279" s="78"/>
      <c r="H279" s="431">
        <f t="shared" si="128"/>
        <v>0</v>
      </c>
      <c r="I279" s="177"/>
      <c r="J279" s="71"/>
      <c r="K279" s="79">
        <f t="shared" si="123"/>
        <v>0</v>
      </c>
      <c r="L279" s="224">
        <f t="shared" si="129"/>
        <v>0</v>
      </c>
      <c r="M279" s="177"/>
      <c r="N279" s="71"/>
      <c r="O279" s="79">
        <f t="shared" si="124"/>
        <v>0</v>
      </c>
      <c r="P279" s="224">
        <f t="shared" si="130"/>
        <v>0</v>
      </c>
      <c r="Q279" s="177"/>
      <c r="R279" s="71"/>
      <c r="S279" s="79">
        <f t="shared" si="125"/>
        <v>0</v>
      </c>
      <c r="T279" s="224">
        <f t="shared" si="131"/>
        <v>0</v>
      </c>
      <c r="U279" s="177"/>
      <c r="V279" s="71"/>
      <c r="W279" s="79">
        <f t="shared" si="126"/>
        <v>0</v>
      </c>
      <c r="X279" s="79">
        <f t="shared" si="132"/>
        <v>0</v>
      </c>
      <c r="Y279" s="152">
        <f t="shared" si="127"/>
        <v>0</v>
      </c>
    </row>
    <row r="280" spans="1:25" hidden="1" outlineLevel="1" x14ac:dyDescent="0.2">
      <c r="A280" s="76"/>
      <c r="B280" s="81" t="s">
        <v>14</v>
      </c>
      <c r="C280" s="184"/>
      <c r="D280" s="185"/>
      <c r="E280" s="177"/>
      <c r="F280" s="71"/>
      <c r="G280" s="78"/>
      <c r="H280" s="431">
        <f t="shared" si="128"/>
        <v>0</v>
      </c>
      <c r="I280" s="177"/>
      <c r="J280" s="71"/>
      <c r="K280" s="79">
        <f t="shared" si="123"/>
        <v>0</v>
      </c>
      <c r="L280" s="224">
        <f t="shared" si="129"/>
        <v>0</v>
      </c>
      <c r="M280" s="177"/>
      <c r="N280" s="71"/>
      <c r="O280" s="79">
        <f t="shared" si="124"/>
        <v>0</v>
      </c>
      <c r="P280" s="224">
        <f t="shared" si="130"/>
        <v>0</v>
      </c>
      <c r="Q280" s="177"/>
      <c r="R280" s="71"/>
      <c r="S280" s="79">
        <f t="shared" si="125"/>
        <v>0</v>
      </c>
      <c r="T280" s="224">
        <f t="shared" si="131"/>
        <v>0</v>
      </c>
      <c r="U280" s="177"/>
      <c r="V280" s="71"/>
      <c r="W280" s="79">
        <f t="shared" si="126"/>
        <v>0</v>
      </c>
      <c r="X280" s="79">
        <f t="shared" si="132"/>
        <v>0</v>
      </c>
      <c r="Y280" s="152">
        <f t="shared" si="127"/>
        <v>0</v>
      </c>
    </row>
    <row r="281" spans="1:25" hidden="1" outlineLevel="1" x14ac:dyDescent="0.2">
      <c r="A281" s="76"/>
      <c r="B281" s="81" t="s">
        <v>15</v>
      </c>
      <c r="C281" s="184"/>
      <c r="D281" s="185"/>
      <c r="E281" s="177"/>
      <c r="F281" s="71"/>
      <c r="G281" s="78"/>
      <c r="H281" s="431">
        <f t="shared" si="128"/>
        <v>0</v>
      </c>
      <c r="I281" s="177"/>
      <c r="J281" s="71"/>
      <c r="K281" s="79">
        <f t="shared" si="123"/>
        <v>0</v>
      </c>
      <c r="L281" s="224">
        <f t="shared" si="129"/>
        <v>0</v>
      </c>
      <c r="M281" s="177"/>
      <c r="N281" s="71"/>
      <c r="O281" s="79">
        <f t="shared" si="124"/>
        <v>0</v>
      </c>
      <c r="P281" s="224">
        <f t="shared" si="130"/>
        <v>0</v>
      </c>
      <c r="Q281" s="177"/>
      <c r="R281" s="71"/>
      <c r="S281" s="79">
        <f t="shared" si="125"/>
        <v>0</v>
      </c>
      <c r="T281" s="224">
        <f t="shared" si="131"/>
        <v>0</v>
      </c>
      <c r="U281" s="177"/>
      <c r="V281" s="71"/>
      <c r="W281" s="79">
        <f t="shared" si="126"/>
        <v>0</v>
      </c>
      <c r="X281" s="79">
        <f t="shared" si="132"/>
        <v>0</v>
      </c>
      <c r="Y281" s="152">
        <f t="shared" si="127"/>
        <v>0</v>
      </c>
    </row>
    <row r="282" spans="1:25" hidden="1" outlineLevel="1" x14ac:dyDescent="0.2">
      <c r="A282" s="76"/>
      <c r="B282" s="81" t="s">
        <v>16</v>
      </c>
      <c r="C282" s="184"/>
      <c r="D282" s="185"/>
      <c r="E282" s="177"/>
      <c r="F282" s="71"/>
      <c r="G282" s="78"/>
      <c r="H282" s="431">
        <f t="shared" si="128"/>
        <v>0</v>
      </c>
      <c r="I282" s="177"/>
      <c r="J282" s="71"/>
      <c r="K282" s="79">
        <f t="shared" si="123"/>
        <v>0</v>
      </c>
      <c r="L282" s="224">
        <f t="shared" si="129"/>
        <v>0</v>
      </c>
      <c r="M282" s="177"/>
      <c r="N282" s="71"/>
      <c r="O282" s="79">
        <f t="shared" si="124"/>
        <v>0</v>
      </c>
      <c r="P282" s="224">
        <f t="shared" si="130"/>
        <v>0</v>
      </c>
      <c r="Q282" s="177"/>
      <c r="R282" s="71"/>
      <c r="S282" s="79">
        <f t="shared" si="125"/>
        <v>0</v>
      </c>
      <c r="T282" s="224">
        <f t="shared" si="131"/>
        <v>0</v>
      </c>
      <c r="U282" s="177"/>
      <c r="V282" s="71"/>
      <c r="W282" s="79">
        <f t="shared" si="126"/>
        <v>0</v>
      </c>
      <c r="X282" s="79">
        <f t="shared" si="132"/>
        <v>0</v>
      </c>
      <c r="Y282" s="152">
        <f t="shared" si="127"/>
        <v>0</v>
      </c>
    </row>
    <row r="283" spans="1:25" hidden="1" outlineLevel="1" x14ac:dyDescent="0.2">
      <c r="A283" s="76"/>
      <c r="B283" s="81" t="s">
        <v>17</v>
      </c>
      <c r="C283" s="184"/>
      <c r="D283" s="185"/>
      <c r="E283" s="177"/>
      <c r="F283" s="71"/>
      <c r="G283" s="78"/>
      <c r="H283" s="431">
        <f t="shared" si="128"/>
        <v>0</v>
      </c>
      <c r="I283" s="177"/>
      <c r="J283" s="71"/>
      <c r="K283" s="79">
        <f t="shared" si="123"/>
        <v>0</v>
      </c>
      <c r="L283" s="224">
        <f t="shared" si="129"/>
        <v>0</v>
      </c>
      <c r="M283" s="177"/>
      <c r="N283" s="71"/>
      <c r="O283" s="79">
        <f t="shared" si="124"/>
        <v>0</v>
      </c>
      <c r="P283" s="224">
        <f t="shared" si="130"/>
        <v>0</v>
      </c>
      <c r="Q283" s="177"/>
      <c r="R283" s="71"/>
      <c r="S283" s="79">
        <f t="shared" si="125"/>
        <v>0</v>
      </c>
      <c r="T283" s="224">
        <f t="shared" si="131"/>
        <v>0</v>
      </c>
      <c r="U283" s="177"/>
      <c r="V283" s="71"/>
      <c r="W283" s="79">
        <f t="shared" si="126"/>
        <v>0</v>
      </c>
      <c r="X283" s="79">
        <f t="shared" si="132"/>
        <v>0</v>
      </c>
      <c r="Y283" s="152">
        <f t="shared" si="127"/>
        <v>0</v>
      </c>
    </row>
    <row r="284" spans="1:25" hidden="1" outlineLevel="1" x14ac:dyDescent="0.2">
      <c r="A284" s="76"/>
      <c r="B284" s="81" t="s">
        <v>18</v>
      </c>
      <c r="C284" s="184"/>
      <c r="D284" s="185"/>
      <c r="E284" s="177"/>
      <c r="F284" s="71"/>
      <c r="G284" s="78"/>
      <c r="H284" s="431">
        <f t="shared" si="128"/>
        <v>0</v>
      </c>
      <c r="I284" s="177"/>
      <c r="J284" s="71"/>
      <c r="K284" s="79">
        <f t="shared" si="123"/>
        <v>0</v>
      </c>
      <c r="L284" s="224">
        <f t="shared" si="129"/>
        <v>0</v>
      </c>
      <c r="M284" s="177"/>
      <c r="N284" s="71"/>
      <c r="O284" s="79">
        <f t="shared" si="124"/>
        <v>0</v>
      </c>
      <c r="P284" s="224">
        <f t="shared" si="130"/>
        <v>0</v>
      </c>
      <c r="Q284" s="177"/>
      <c r="R284" s="71"/>
      <c r="S284" s="79">
        <f t="shared" si="125"/>
        <v>0</v>
      </c>
      <c r="T284" s="224">
        <f t="shared" si="131"/>
        <v>0</v>
      </c>
      <c r="U284" s="177"/>
      <c r="V284" s="71"/>
      <c r="W284" s="79">
        <f t="shared" si="126"/>
        <v>0</v>
      </c>
      <c r="X284" s="79">
        <f t="shared" si="132"/>
        <v>0</v>
      </c>
      <c r="Y284" s="152">
        <f t="shared" si="127"/>
        <v>0</v>
      </c>
    </row>
    <row r="285" spans="1:25" hidden="1" outlineLevel="1" x14ac:dyDescent="0.2">
      <c r="A285" s="76"/>
      <c r="B285" s="81" t="s">
        <v>19</v>
      </c>
      <c r="C285" s="184"/>
      <c r="D285" s="185"/>
      <c r="E285" s="177"/>
      <c r="F285" s="71"/>
      <c r="G285" s="78"/>
      <c r="H285" s="431">
        <f t="shared" si="128"/>
        <v>0</v>
      </c>
      <c r="I285" s="177"/>
      <c r="J285" s="71"/>
      <c r="K285" s="79">
        <f t="shared" si="123"/>
        <v>0</v>
      </c>
      <c r="L285" s="224">
        <f t="shared" si="129"/>
        <v>0</v>
      </c>
      <c r="M285" s="177"/>
      <c r="N285" s="71"/>
      <c r="O285" s="79">
        <f t="shared" si="124"/>
        <v>0</v>
      </c>
      <c r="P285" s="224">
        <f t="shared" si="130"/>
        <v>0</v>
      </c>
      <c r="Q285" s="177"/>
      <c r="R285" s="71"/>
      <c r="S285" s="79">
        <f t="shared" si="125"/>
        <v>0</v>
      </c>
      <c r="T285" s="224">
        <f t="shared" si="131"/>
        <v>0</v>
      </c>
      <c r="U285" s="177"/>
      <c r="V285" s="71"/>
      <c r="W285" s="79">
        <f t="shared" si="126"/>
        <v>0</v>
      </c>
      <c r="X285" s="79">
        <f t="shared" si="132"/>
        <v>0</v>
      </c>
      <c r="Y285" s="152">
        <f t="shared" si="127"/>
        <v>0</v>
      </c>
    </row>
    <row r="286" spans="1:25" hidden="1" outlineLevel="1" x14ac:dyDescent="0.2">
      <c r="A286" s="76"/>
      <c r="B286" s="81" t="s">
        <v>20</v>
      </c>
      <c r="C286" s="184"/>
      <c r="D286" s="185"/>
      <c r="E286" s="177"/>
      <c r="F286" s="71"/>
      <c r="G286" s="78"/>
      <c r="H286" s="431">
        <f t="shared" si="128"/>
        <v>0</v>
      </c>
      <c r="I286" s="177"/>
      <c r="J286" s="71"/>
      <c r="K286" s="79">
        <f t="shared" si="123"/>
        <v>0</v>
      </c>
      <c r="L286" s="224">
        <f t="shared" si="129"/>
        <v>0</v>
      </c>
      <c r="M286" s="177"/>
      <c r="N286" s="71"/>
      <c r="O286" s="79">
        <f t="shared" si="124"/>
        <v>0</v>
      </c>
      <c r="P286" s="224">
        <f t="shared" si="130"/>
        <v>0</v>
      </c>
      <c r="Q286" s="177"/>
      <c r="R286" s="71"/>
      <c r="S286" s="79">
        <f t="shared" si="125"/>
        <v>0</v>
      </c>
      <c r="T286" s="224">
        <f t="shared" si="131"/>
        <v>0</v>
      </c>
      <c r="U286" s="177"/>
      <c r="V286" s="71"/>
      <c r="W286" s="79">
        <f t="shared" si="126"/>
        <v>0</v>
      </c>
      <c r="X286" s="79">
        <f t="shared" si="132"/>
        <v>0</v>
      </c>
      <c r="Y286" s="152">
        <f t="shared" si="127"/>
        <v>0</v>
      </c>
    </row>
    <row r="287" spans="1:25" hidden="1" outlineLevel="1" x14ac:dyDescent="0.2">
      <c r="A287" s="76"/>
      <c r="B287" s="81" t="s">
        <v>21</v>
      </c>
      <c r="C287" s="184"/>
      <c r="D287" s="185"/>
      <c r="E287" s="177"/>
      <c r="F287" s="71"/>
      <c r="G287" s="78"/>
      <c r="H287" s="431">
        <f t="shared" si="128"/>
        <v>0</v>
      </c>
      <c r="I287" s="177"/>
      <c r="J287" s="71"/>
      <c r="K287" s="79">
        <f t="shared" si="123"/>
        <v>0</v>
      </c>
      <c r="L287" s="224">
        <f t="shared" si="129"/>
        <v>0</v>
      </c>
      <c r="M287" s="177"/>
      <c r="N287" s="71"/>
      <c r="O287" s="79">
        <f t="shared" si="124"/>
        <v>0</v>
      </c>
      <c r="P287" s="224">
        <f t="shared" si="130"/>
        <v>0</v>
      </c>
      <c r="Q287" s="177"/>
      <c r="R287" s="71"/>
      <c r="S287" s="79">
        <f t="shared" si="125"/>
        <v>0</v>
      </c>
      <c r="T287" s="224">
        <f t="shared" si="131"/>
        <v>0</v>
      </c>
      <c r="U287" s="177"/>
      <c r="V287" s="71"/>
      <c r="W287" s="79">
        <f t="shared" si="126"/>
        <v>0</v>
      </c>
      <c r="X287" s="79">
        <f t="shared" si="132"/>
        <v>0</v>
      </c>
      <c r="Y287" s="152">
        <f t="shared" si="127"/>
        <v>0</v>
      </c>
    </row>
    <row r="288" spans="1:25" hidden="1" outlineLevel="1" x14ac:dyDescent="0.2">
      <c r="A288" s="76"/>
      <c r="B288" s="248" t="s">
        <v>223</v>
      </c>
      <c r="C288" s="184"/>
      <c r="D288" s="185"/>
      <c r="E288" s="177"/>
      <c r="F288" s="71"/>
      <c r="G288" s="78"/>
      <c r="H288" s="431">
        <f t="shared" si="128"/>
        <v>0</v>
      </c>
      <c r="I288" s="177"/>
      <c r="J288" s="71"/>
      <c r="K288" s="79">
        <f t="shared" si="123"/>
        <v>0</v>
      </c>
      <c r="L288" s="224">
        <f t="shared" si="129"/>
        <v>0</v>
      </c>
      <c r="M288" s="177"/>
      <c r="N288" s="71"/>
      <c r="O288" s="79">
        <f t="shared" si="124"/>
        <v>0</v>
      </c>
      <c r="P288" s="224">
        <f t="shared" si="130"/>
        <v>0</v>
      </c>
      <c r="Q288" s="177"/>
      <c r="R288" s="71"/>
      <c r="S288" s="79">
        <f t="shared" si="125"/>
        <v>0</v>
      </c>
      <c r="T288" s="224">
        <f t="shared" si="131"/>
        <v>0</v>
      </c>
      <c r="U288" s="177"/>
      <c r="V288" s="71"/>
      <c r="W288" s="79">
        <f t="shared" si="126"/>
        <v>0</v>
      </c>
      <c r="X288" s="79">
        <f t="shared" si="132"/>
        <v>0</v>
      </c>
      <c r="Y288" s="152">
        <f t="shared" si="127"/>
        <v>0</v>
      </c>
    </row>
    <row r="289" spans="1:27" hidden="1" outlineLevel="1" x14ac:dyDescent="0.2">
      <c r="A289" s="85"/>
      <c r="B289" s="85"/>
      <c r="C289" s="187"/>
      <c r="D289" s="188"/>
      <c r="E289" s="178"/>
      <c r="F289" s="86"/>
      <c r="G289" s="87"/>
      <c r="H289" s="438"/>
      <c r="I289" s="178"/>
      <c r="J289" s="86"/>
      <c r="K289" s="87"/>
      <c r="L289" s="275"/>
      <c r="M289" s="178"/>
      <c r="N289" s="86"/>
      <c r="O289" s="87"/>
      <c r="P289" s="275"/>
      <c r="Q289" s="178"/>
      <c r="R289" s="86"/>
      <c r="S289" s="87"/>
      <c r="T289" s="275"/>
      <c r="U289" s="178"/>
      <c r="V289" s="86"/>
      <c r="W289" s="87"/>
      <c r="X289" s="87"/>
      <c r="Y289" s="158"/>
    </row>
    <row r="290" spans="1:27" s="3" customFormat="1" ht="13.5" collapsed="1" thickBot="1" x14ac:dyDescent="0.25">
      <c r="A290" s="45" t="s">
        <v>175</v>
      </c>
      <c r="B290" s="45"/>
      <c r="C290" s="189"/>
      <c r="D290" s="190"/>
      <c r="E290" s="179"/>
      <c r="F290" s="46"/>
      <c r="G290" s="47"/>
      <c r="H290" s="435">
        <f>SUM(H219:H289)</f>
        <v>0</v>
      </c>
      <c r="I290" s="179"/>
      <c r="J290" s="46"/>
      <c r="K290" s="47"/>
      <c r="L290" s="276">
        <f>SUM(L219:L289)</f>
        <v>0</v>
      </c>
      <c r="M290" s="179"/>
      <c r="N290" s="46"/>
      <c r="O290" s="47"/>
      <c r="P290" s="276">
        <f>SUM(P219:P289)</f>
        <v>0</v>
      </c>
      <c r="Q290" s="179"/>
      <c r="R290" s="46"/>
      <c r="S290" s="47"/>
      <c r="T290" s="276">
        <f>SUM(T219:T289)</f>
        <v>0</v>
      </c>
      <c r="U290" s="179"/>
      <c r="V290" s="46"/>
      <c r="W290" s="47"/>
      <c r="X290" s="48">
        <f>SUM(X219:X289)</f>
        <v>0</v>
      </c>
      <c r="Y290" s="156">
        <f>SUM(Y219:Y289)</f>
        <v>0</v>
      </c>
      <c r="Z290" t="str">
        <f>IF(SUM(H290,L290,P290,T290,X290)=Y290,"Ties", "ERROR")</f>
        <v>Ties</v>
      </c>
    </row>
    <row r="291" spans="1:27" s="24" customFormat="1" ht="13.5" thickBot="1" x14ac:dyDescent="0.25">
      <c r="A291" s="58"/>
      <c r="B291" s="58"/>
      <c r="C291" s="59"/>
      <c r="D291" s="59"/>
      <c r="E291" s="60"/>
      <c r="F291" s="61"/>
      <c r="G291" s="62"/>
      <c r="H291" s="454"/>
      <c r="I291" s="60"/>
      <c r="J291" s="61"/>
      <c r="K291" s="62"/>
      <c r="L291" s="366"/>
      <c r="M291" s="60"/>
      <c r="N291" s="61"/>
      <c r="O291" s="62"/>
      <c r="P291" s="366"/>
      <c r="Q291" s="60"/>
      <c r="R291" s="61"/>
      <c r="S291" s="62"/>
      <c r="T291" s="366"/>
      <c r="U291" s="60"/>
      <c r="V291" s="61"/>
      <c r="W291" s="62"/>
      <c r="X291" s="353"/>
      <c r="Y291" s="353"/>
      <c r="Z291"/>
    </row>
    <row r="292" spans="1:27" s="3" customFormat="1" ht="13.5" thickBot="1" x14ac:dyDescent="0.25">
      <c r="A292" s="53" t="s">
        <v>176</v>
      </c>
      <c r="B292" s="53"/>
      <c r="C292" s="173"/>
      <c r="D292" s="174"/>
      <c r="E292" s="172"/>
      <c r="F292" s="54"/>
      <c r="G292" s="55"/>
      <c r="H292" s="455">
        <f>H101+H120+H127+H143+H157+H208+H217+H290</f>
        <v>0</v>
      </c>
      <c r="I292" s="172"/>
      <c r="J292" s="54"/>
      <c r="K292" s="55"/>
      <c r="L292" s="273">
        <f>L101+L120+L127+L143+L157+L208+L217+L290</f>
        <v>0</v>
      </c>
      <c r="M292" s="172"/>
      <c r="N292" s="54"/>
      <c r="O292" s="55"/>
      <c r="P292" s="273">
        <f>P101+P120+P127+P143+P157+P208+P217+P290</f>
        <v>0</v>
      </c>
      <c r="Q292" s="172"/>
      <c r="R292" s="54"/>
      <c r="S292" s="55"/>
      <c r="T292" s="273">
        <f>T101+T120+T127+T143+T157+T208+T217+T290</f>
        <v>0</v>
      </c>
      <c r="U292" s="172"/>
      <c r="V292" s="54"/>
      <c r="W292" s="55"/>
      <c r="X292" s="56">
        <f>X101+X120+X127+X143+X157+X208+X217+X290</f>
        <v>0</v>
      </c>
      <c r="Y292" s="164">
        <f>Y101+Y120+Y127+Y143+Y157+Y208+Y217+Y290</f>
        <v>0</v>
      </c>
      <c r="Z292" t="str">
        <f>IF(SUM(H292,L292,P292,T292,X292)=Y292,"Ties", "ERROR")</f>
        <v>Ties</v>
      </c>
    </row>
    <row r="293" spans="1:27" s="24" customFormat="1" ht="13.5" thickBot="1" x14ac:dyDescent="0.25">
      <c r="A293" s="25"/>
      <c r="B293" s="25"/>
      <c r="C293" s="36"/>
      <c r="D293" s="36"/>
      <c r="E293" s="34"/>
      <c r="F293" s="35"/>
      <c r="G293" s="37"/>
      <c r="H293" s="456" t="s">
        <v>88</v>
      </c>
      <c r="I293" s="34"/>
      <c r="J293" s="35"/>
      <c r="K293" s="37"/>
      <c r="L293" s="38" t="s">
        <v>88</v>
      </c>
      <c r="M293" s="34"/>
      <c r="N293" s="35"/>
      <c r="O293" s="37"/>
      <c r="P293" s="38" t="s">
        <v>88</v>
      </c>
      <c r="Q293" s="34"/>
      <c r="R293" s="35"/>
      <c r="S293" s="37"/>
      <c r="T293" s="38" t="s">
        <v>88</v>
      </c>
      <c r="U293" s="34"/>
      <c r="V293" s="35"/>
      <c r="W293" s="37"/>
      <c r="X293" s="38" t="s">
        <v>88</v>
      </c>
      <c r="Y293" s="38" t="s">
        <v>88</v>
      </c>
      <c r="Z293"/>
    </row>
    <row r="294" spans="1:27" s="1" customFormat="1" outlineLevel="1" x14ac:dyDescent="0.2">
      <c r="A294" s="42" t="s">
        <v>226</v>
      </c>
      <c r="B294" s="42"/>
      <c r="C294" s="41"/>
      <c r="D294" s="41"/>
      <c r="E294" s="30"/>
      <c r="F294" s="31"/>
      <c r="G294" s="32"/>
      <c r="H294" s="427"/>
      <c r="I294" s="30"/>
      <c r="J294" s="31"/>
      <c r="K294" s="32"/>
      <c r="L294" s="33"/>
      <c r="M294" s="30"/>
      <c r="N294" s="31"/>
      <c r="O294" s="32"/>
      <c r="P294" s="33"/>
      <c r="Q294" s="30"/>
      <c r="R294" s="31"/>
      <c r="S294" s="32"/>
      <c r="T294" s="33"/>
      <c r="U294" s="30"/>
      <c r="V294" s="31"/>
      <c r="W294" s="32"/>
      <c r="X294" s="33"/>
      <c r="Y294" s="33"/>
      <c r="Z294"/>
    </row>
    <row r="295" spans="1:27" outlineLevel="1" x14ac:dyDescent="0.2">
      <c r="A295" s="90"/>
      <c r="B295" s="90"/>
      <c r="C295" s="180"/>
      <c r="D295" s="181"/>
      <c r="E295" s="93"/>
      <c r="F295" s="91"/>
      <c r="G295" s="92"/>
      <c r="H295" s="437"/>
      <c r="I295" s="93"/>
      <c r="J295" s="91"/>
      <c r="K295" s="92"/>
      <c r="L295" s="274"/>
      <c r="M295" s="93"/>
      <c r="N295" s="91"/>
      <c r="O295" s="92"/>
      <c r="P295" s="274"/>
      <c r="Q295" s="93"/>
      <c r="R295" s="91"/>
      <c r="S295" s="92"/>
      <c r="T295" s="274"/>
      <c r="U295" s="175"/>
      <c r="V295" s="91"/>
      <c r="W295" s="92"/>
      <c r="X295" s="92"/>
      <c r="Y295" s="157"/>
    </row>
    <row r="296" spans="1:27" outlineLevel="1" x14ac:dyDescent="0.2">
      <c r="A296" s="76"/>
      <c r="B296" s="81" t="s">
        <v>227</v>
      </c>
      <c r="C296" s="184"/>
      <c r="D296" s="185"/>
      <c r="E296" s="177" t="s">
        <v>260</v>
      </c>
      <c r="F296" s="360"/>
      <c r="G296" s="79">
        <f>H101+H120+H208</f>
        <v>0</v>
      </c>
      <c r="H296" s="431">
        <f>ROUND(F296*G296,0)</f>
        <v>0</v>
      </c>
      <c r="I296" s="177" t="s">
        <v>260</v>
      </c>
      <c r="J296" s="420">
        <f>F296</f>
        <v>0</v>
      </c>
      <c r="K296" s="79">
        <f>L101+L120+L208</f>
        <v>0</v>
      </c>
      <c r="L296" s="224">
        <f>ROUND(J296*K296,0)</f>
        <v>0</v>
      </c>
      <c r="M296" s="177" t="s">
        <v>260</v>
      </c>
      <c r="N296" s="360">
        <f>F296</f>
        <v>0</v>
      </c>
      <c r="O296" s="79">
        <f>P101+P120+P208</f>
        <v>0</v>
      </c>
      <c r="P296" s="224">
        <f>ROUND(N296*O296,0)</f>
        <v>0</v>
      </c>
      <c r="Q296" s="177" t="s">
        <v>260</v>
      </c>
      <c r="R296" s="360">
        <f>F296</f>
        <v>0</v>
      </c>
      <c r="S296" s="79">
        <f>T101+T120+T208</f>
        <v>0</v>
      </c>
      <c r="T296" s="224">
        <f>ROUND(R296*S296,0)</f>
        <v>0</v>
      </c>
      <c r="U296" s="177" t="s">
        <v>260</v>
      </c>
      <c r="V296" s="360">
        <f>F296</f>
        <v>0</v>
      </c>
      <c r="W296" s="79">
        <f>X101+X120+X208</f>
        <v>0</v>
      </c>
      <c r="X296" s="224">
        <f>ROUND(V296*W296,0)</f>
        <v>0</v>
      </c>
      <c r="Y296" s="152">
        <f>H296+L296+P296+T296+X296</f>
        <v>0</v>
      </c>
    </row>
    <row r="297" spans="1:27" outlineLevel="1" x14ac:dyDescent="0.2">
      <c r="A297" s="76"/>
      <c r="B297" s="81" t="s">
        <v>228</v>
      </c>
      <c r="C297" s="184"/>
      <c r="D297" s="185"/>
      <c r="E297" s="177" t="s">
        <v>260</v>
      </c>
      <c r="F297" s="360"/>
      <c r="G297" s="79">
        <f>H292</f>
        <v>0</v>
      </c>
      <c r="H297" s="431">
        <f>ROUND(F297*G297,0)</f>
        <v>0</v>
      </c>
      <c r="I297" s="177" t="s">
        <v>260</v>
      </c>
      <c r="J297" s="360">
        <f>F297</f>
        <v>0</v>
      </c>
      <c r="K297" s="79">
        <f>L292</f>
        <v>0</v>
      </c>
      <c r="L297" s="224">
        <f>ROUND(J297*K297,0)</f>
        <v>0</v>
      </c>
      <c r="M297" s="177" t="s">
        <v>260</v>
      </c>
      <c r="N297" s="360">
        <f>F297</f>
        <v>0</v>
      </c>
      <c r="O297" s="79">
        <f>P292</f>
        <v>0</v>
      </c>
      <c r="P297" s="224">
        <f>ROUND(N297*O297,0)</f>
        <v>0</v>
      </c>
      <c r="Q297" s="177" t="s">
        <v>260</v>
      </c>
      <c r="R297" s="360">
        <f>F297</f>
        <v>0</v>
      </c>
      <c r="S297" s="79">
        <f>T292</f>
        <v>0</v>
      </c>
      <c r="T297" s="224">
        <f>ROUND(R297*S297,0)</f>
        <v>0</v>
      </c>
      <c r="U297" s="177" t="s">
        <v>260</v>
      </c>
      <c r="V297" s="419">
        <f>F297</f>
        <v>0</v>
      </c>
      <c r="W297" s="79">
        <f>X292</f>
        <v>0</v>
      </c>
      <c r="X297" s="224">
        <f>ROUND(V297*W297,0)</f>
        <v>0</v>
      </c>
      <c r="Y297" s="152">
        <f>H297+L297+P297+T297+X297</f>
        <v>0</v>
      </c>
    </row>
    <row r="298" spans="1:27" outlineLevel="1" x14ac:dyDescent="0.2">
      <c r="A298" s="76"/>
      <c r="B298" s="248" t="s">
        <v>229</v>
      </c>
      <c r="C298" s="184"/>
      <c r="D298" s="185"/>
      <c r="E298" s="177"/>
      <c r="F298" s="360"/>
      <c r="G298" s="79"/>
      <c r="H298" s="431"/>
      <c r="I298" s="177"/>
      <c r="J298" s="94"/>
      <c r="K298" s="79"/>
      <c r="L298" s="224"/>
      <c r="M298" s="177"/>
      <c r="N298" s="94"/>
      <c r="O298" s="79"/>
      <c r="P298" s="224"/>
      <c r="Q298" s="177"/>
      <c r="R298" s="94"/>
      <c r="S298" s="79"/>
      <c r="T298" s="224"/>
      <c r="U298" s="177"/>
      <c r="V298" s="94"/>
      <c r="W298" s="79"/>
      <c r="X298" s="224"/>
      <c r="Y298" s="152">
        <f>H298+L298+P298+T298+X298</f>
        <v>0</v>
      </c>
    </row>
    <row r="299" spans="1:27" outlineLevel="1" x14ac:dyDescent="0.2">
      <c r="A299" s="85"/>
      <c r="B299" s="85"/>
      <c r="C299" s="187"/>
      <c r="D299" s="188"/>
      <c r="E299" s="89"/>
      <c r="F299" s="86"/>
      <c r="G299" s="87"/>
      <c r="H299" s="438"/>
      <c r="I299" s="89"/>
      <c r="J299" s="86"/>
      <c r="K299" s="87"/>
      <c r="L299" s="275"/>
      <c r="M299" s="89"/>
      <c r="N299" s="86"/>
      <c r="O299" s="87"/>
      <c r="P299" s="275"/>
      <c r="Q299" s="89"/>
      <c r="R299" s="86"/>
      <c r="S299" s="87"/>
      <c r="T299" s="275"/>
      <c r="U299" s="178"/>
      <c r="V299" s="86"/>
      <c r="W299" s="87"/>
      <c r="X299" s="87"/>
      <c r="Y299" s="158"/>
    </row>
    <row r="300" spans="1:27" s="3" customFormat="1" ht="13.5" thickBot="1" x14ac:dyDescent="0.25">
      <c r="A300" s="45" t="s">
        <v>230</v>
      </c>
      <c r="B300" s="45"/>
      <c r="C300" s="189"/>
      <c r="D300" s="190"/>
      <c r="E300" s="49"/>
      <c r="F300" s="46"/>
      <c r="G300" s="47"/>
      <c r="H300" s="435">
        <f>SUM(H295:H299)</f>
        <v>0</v>
      </c>
      <c r="I300" s="49"/>
      <c r="J300" s="46"/>
      <c r="K300" s="47"/>
      <c r="L300" s="276">
        <f>SUM(L295:L299)</f>
        <v>0</v>
      </c>
      <c r="M300" s="49"/>
      <c r="N300" s="46"/>
      <c r="O300" s="47"/>
      <c r="P300" s="276">
        <f>SUM(P295:P299)</f>
        <v>0</v>
      </c>
      <c r="Q300" s="49"/>
      <c r="R300" s="46"/>
      <c r="S300" s="47"/>
      <c r="T300" s="276">
        <f>SUM(T295:T299)</f>
        <v>0</v>
      </c>
      <c r="U300" s="179"/>
      <c r="V300" s="46"/>
      <c r="W300" s="47"/>
      <c r="X300" s="48">
        <f>SUM(X295:X299)</f>
        <v>0</v>
      </c>
      <c r="Y300" s="156">
        <f>SUM(Y295:Y299)</f>
        <v>0</v>
      </c>
      <c r="Z300" t="str">
        <f>IF(SUM(H300,L300,P300,T300,X300)=Y300,"Ties", "ERROR")</f>
        <v>Ties</v>
      </c>
      <c r="AA300" s="361"/>
    </row>
    <row r="301" spans="1:27" s="24" customFormat="1" ht="13.5" thickBot="1" x14ac:dyDescent="0.25">
      <c r="A301" s="50"/>
      <c r="B301" s="50"/>
      <c r="C301" s="43"/>
      <c r="D301" s="43"/>
      <c r="E301" s="52"/>
      <c r="F301" s="44"/>
      <c r="G301" s="51"/>
      <c r="H301" s="457"/>
      <c r="I301" s="52"/>
      <c r="J301" s="44"/>
      <c r="K301" s="51"/>
      <c r="L301" s="269"/>
      <c r="M301" s="52"/>
      <c r="N301" s="44"/>
      <c r="O301" s="51"/>
      <c r="P301" s="269"/>
      <c r="Q301" s="52"/>
      <c r="R301" s="44"/>
      <c r="S301" s="51"/>
      <c r="T301" s="269"/>
      <c r="U301" s="52"/>
      <c r="V301" s="44"/>
      <c r="W301" s="51"/>
      <c r="X301" s="269"/>
      <c r="Y301" s="269"/>
      <c r="Z301"/>
    </row>
    <row r="302" spans="1:27" s="3" customFormat="1" ht="13.5" hidden="1" thickBot="1" x14ac:dyDescent="0.25">
      <c r="A302" s="463" t="s">
        <v>231</v>
      </c>
      <c r="B302" s="463"/>
      <c r="C302" s="464"/>
      <c r="D302" s="465"/>
      <c r="E302" s="466" t="s">
        <v>537</v>
      </c>
      <c r="F302" s="467"/>
      <c r="G302" s="468">
        <f>H292+H300</f>
        <v>0</v>
      </c>
      <c r="H302" s="469">
        <f>ROUND(F302*G302,0)</f>
        <v>0</v>
      </c>
      <c r="I302" s="466" t="s">
        <v>537</v>
      </c>
      <c r="J302" s="467"/>
      <c r="K302" s="468">
        <f>L292+L300</f>
        <v>0</v>
      </c>
      <c r="L302" s="470">
        <f>ROUND(J302*K302,0)</f>
        <v>0</v>
      </c>
      <c r="M302" s="466" t="s">
        <v>537</v>
      </c>
      <c r="N302" s="467"/>
      <c r="O302" s="468">
        <f>P292+P300</f>
        <v>0</v>
      </c>
      <c r="P302" s="470">
        <f>ROUND(N302*O302,0)</f>
        <v>0</v>
      </c>
      <c r="Q302" s="466" t="s">
        <v>537</v>
      </c>
      <c r="R302" s="467"/>
      <c r="S302" s="468">
        <f>T292+T300</f>
        <v>0</v>
      </c>
      <c r="T302" s="470">
        <f>ROUND(R302*S302,0)</f>
        <v>0</v>
      </c>
      <c r="U302" s="466" t="s">
        <v>537</v>
      </c>
      <c r="V302" s="467"/>
      <c r="W302" s="468">
        <f>X292+X300</f>
        <v>0</v>
      </c>
      <c r="X302" s="470">
        <f>ROUND(V302*W302,0)</f>
        <v>0</v>
      </c>
      <c r="Y302" s="471">
        <f>X302+T302+P302+L302+H302</f>
        <v>0</v>
      </c>
      <c r="Z302" t="str">
        <f>IF(SUM(H302,L302,P302,T302,X302)=Y302,"Ties", "ERROR")</f>
        <v>Ties</v>
      </c>
    </row>
    <row r="303" spans="1:27" s="24" customFormat="1" ht="13.5" hidden="1" thickBot="1" x14ac:dyDescent="0.25">
      <c r="A303" s="472"/>
      <c r="B303" s="472"/>
      <c r="C303" s="473"/>
      <c r="D303" s="473"/>
      <c r="E303" s="474"/>
      <c r="F303" s="475"/>
      <c r="G303" s="476"/>
      <c r="H303" s="477" t="s">
        <v>88</v>
      </c>
      <c r="I303" s="474"/>
      <c r="J303" s="475"/>
      <c r="K303" s="476"/>
      <c r="L303" s="478" t="s">
        <v>88</v>
      </c>
      <c r="M303" s="474"/>
      <c r="N303" s="475"/>
      <c r="O303" s="476"/>
      <c r="P303" s="478" t="s">
        <v>88</v>
      </c>
      <c r="Q303" s="474"/>
      <c r="R303" s="475"/>
      <c r="S303" s="476"/>
      <c r="T303" s="478" t="s">
        <v>88</v>
      </c>
      <c r="U303" s="474"/>
      <c r="V303" s="475"/>
      <c r="W303" s="476"/>
      <c r="X303" s="478" t="s">
        <v>88</v>
      </c>
      <c r="Y303" s="478" t="s">
        <v>88</v>
      </c>
      <c r="Z303"/>
    </row>
    <row r="304" spans="1:27" s="3" customFormat="1" ht="13.5" thickBot="1" x14ac:dyDescent="0.25">
      <c r="A304" s="53" t="s">
        <v>177</v>
      </c>
      <c r="B304" s="53"/>
      <c r="C304" s="173"/>
      <c r="D304" s="174"/>
      <c r="E304" s="172"/>
      <c r="F304" s="54"/>
      <c r="G304" s="55"/>
      <c r="H304" s="458">
        <f>H292+H300+H302</f>
        <v>0</v>
      </c>
      <c r="I304" s="57"/>
      <c r="J304" s="54"/>
      <c r="K304" s="55"/>
      <c r="L304" s="56">
        <f>L292+L300+L302</f>
        <v>0</v>
      </c>
      <c r="M304" s="57"/>
      <c r="N304" s="54"/>
      <c r="O304" s="55"/>
      <c r="P304" s="56">
        <f>P292+P300+P302</f>
        <v>0</v>
      </c>
      <c r="Q304" s="57"/>
      <c r="R304" s="54"/>
      <c r="S304" s="55"/>
      <c r="T304" s="56">
        <f>T292+T300+T302</f>
        <v>0</v>
      </c>
      <c r="U304" s="57"/>
      <c r="V304" s="54"/>
      <c r="W304" s="55"/>
      <c r="X304" s="56">
        <f>X292+X300+X302</f>
        <v>0</v>
      </c>
      <c r="Y304" s="164">
        <f>Y292+Y300+Y302</f>
        <v>0</v>
      </c>
      <c r="Z304" t="str">
        <f>IF(SUM(H304,L304,P304,T304,X304)=Y304,"Ties", "ERROR")</f>
        <v>Ties</v>
      </c>
    </row>
  </sheetData>
  <dataConsolidate/>
  <mergeCells count="10">
    <mergeCell ref="A1:B8"/>
    <mergeCell ref="Y8:Y9"/>
    <mergeCell ref="J2:L2"/>
    <mergeCell ref="J3:L3"/>
    <mergeCell ref="J4:L4"/>
    <mergeCell ref="N1:Q1"/>
    <mergeCell ref="N2:Q2"/>
    <mergeCell ref="N3:Q3"/>
    <mergeCell ref="N4:Q4"/>
    <mergeCell ref="J1:M1"/>
  </mergeCells>
  <phoneticPr fontId="0" type="noConversion"/>
  <conditionalFormatting sqref="Z291 Z293 Z303 Z218 Z209 Z158 Z128 Z144 Y193:Y195 X207:Y207 Y176 T207 P207 L207 H193:H195 H207 H176 Z121 Z102 X100:Y100 T100 P100 L100 H100 Z301">
    <cfRule type="cellIs" dxfId="92" priority="23" stopIfTrue="1" operator="equal">
      <formula>"Ties"</formula>
    </cfRule>
  </conditionalFormatting>
  <conditionalFormatting sqref="Z290 Z292 Z302 Z304 Z127 Z143 Z157 Z175 Z192 Z206 Z208 Z217 Z120 Z35 Z99 Z101">
    <cfRule type="cellIs" dxfId="91" priority="24" stopIfTrue="1" operator="notEqual">
      <formula>"Ties"</formula>
    </cfRule>
  </conditionalFormatting>
  <conditionalFormatting sqref="X291:Y291 X293:Y293 X303:Y303 T291 T293 T303 P291 P293 P303 L291 L293 L303 H291 H293 H303 X218:Y218 X209:Y209 X128:Y128 X158:Y158 X144:Y144 T218 T209 T158 T144 T128 P218 P209 P144 P128 P158 L218 L209 L158 L144 L128 H218 H209 H158 H144 H128 X121:Y121 T121 P121 L121 H121 X102:Y102 T102 P102 L102 H102 H301 L301 P301 T301 X301:Y301">
    <cfRule type="cellIs" dxfId="90" priority="25" stopIfTrue="1" operator="equal">
      <formula>" "</formula>
    </cfRule>
  </conditionalFormatting>
  <conditionalFormatting sqref="B257 C69">
    <cfRule type="cellIs" dxfId="89" priority="26" stopIfTrue="1" operator="notEqual">
      <formula>"Field Office"</formula>
    </cfRule>
  </conditionalFormatting>
  <conditionalFormatting sqref="A257 A69">
    <cfRule type="cellIs" dxfId="88" priority="27" stopIfTrue="1" operator="equal">
      <formula>"&lt;Field Office&gt;"</formula>
    </cfRule>
  </conditionalFormatting>
  <conditionalFormatting sqref="B221 C39">
    <cfRule type="cellIs" dxfId="87" priority="28" stopIfTrue="1" operator="notEqual">
      <formula>"Country Office"</formula>
    </cfRule>
  </conditionalFormatting>
  <conditionalFormatting sqref="B200">
    <cfRule type="cellIs" dxfId="86" priority="30" stopIfTrue="1" operator="notEqual">
      <formula>"(Add lines here to insert additional specific Subgrants to US Agencies)"</formula>
    </cfRule>
  </conditionalFormatting>
  <conditionalFormatting sqref="C186">
    <cfRule type="cellIs" dxfId="85" priority="31" stopIfTrue="1" operator="notEqual">
      <formula>"(Add lines here to additional specific Consultants - International)"</formula>
    </cfRule>
  </conditionalFormatting>
  <conditionalFormatting sqref="C184:C185">
    <cfRule type="cellIs" dxfId="84" priority="32" stopIfTrue="1" operator="notEqual">
      <formula>"(Insert specific Consultants - International here)"</formula>
    </cfRule>
  </conditionalFormatting>
  <conditionalFormatting sqref="C188:C189">
    <cfRule type="cellIs" dxfId="83" priority="33" stopIfTrue="1" operator="notEqual">
      <formula>"(Insert specific Consultants - National here)"</formula>
    </cfRule>
  </conditionalFormatting>
  <conditionalFormatting sqref="C190">
    <cfRule type="cellIs" dxfId="82" priority="34" stopIfTrue="1" operator="notEqual">
      <formula>"(Add lines here to additional specific Consultants - National)"</formula>
    </cfRule>
  </conditionalFormatting>
  <conditionalFormatting sqref="C171:C172">
    <cfRule type="cellIs" dxfId="81" priority="35" stopIfTrue="1" operator="notEqual">
      <formula>"(Insert specific Training costs here)"</formula>
    </cfRule>
  </conditionalFormatting>
  <conditionalFormatting sqref="C173:C174 B174">
    <cfRule type="cellIs" dxfId="80" priority="36" stopIfTrue="1" operator="notEqual">
      <formula>"(Add lines here to insert additional specific Training costs)"</formula>
    </cfRule>
  </conditionalFormatting>
  <conditionalFormatting sqref="C164:C167">
    <cfRule type="cellIs" dxfId="79" priority="39" stopIfTrue="1" operator="notEqual">
      <formula>"(Insert specific Program Activity costs here)"</formula>
    </cfRule>
  </conditionalFormatting>
  <conditionalFormatting sqref="C168:C169">
    <cfRule type="cellIs" dxfId="78" priority="40" stopIfTrue="1" operator="notEqual">
      <formula>"(Add lines here to insert additional specific Program Activity costs)"</formula>
    </cfRule>
  </conditionalFormatting>
  <conditionalFormatting sqref="C152:C154">
    <cfRule type="cellIs" dxfId="77" priority="41" stopIfTrue="1" operator="notEqual">
      <formula>"(Insert specific small equipment here)"</formula>
    </cfRule>
  </conditionalFormatting>
  <conditionalFormatting sqref="C155">
    <cfRule type="cellIs" dxfId="76" priority="42" stopIfTrue="1" operator="notEqual">
      <formula>"(Add lines here to additional specific items of small equipment)"</formula>
    </cfRule>
  </conditionalFormatting>
  <conditionalFormatting sqref="C148:C150">
    <cfRule type="cellIs" dxfId="75" priority="43" stopIfTrue="1" operator="notEqual">
      <formula>"(Insert specific general equipment here)"</formula>
    </cfRule>
  </conditionalFormatting>
  <conditionalFormatting sqref="C151">
    <cfRule type="cellIs" dxfId="74" priority="44" stopIfTrue="1" operator="notEqual">
      <formula>"(Add lines here to additional specific items of general equipment)"</formula>
    </cfRule>
  </conditionalFormatting>
  <conditionalFormatting sqref="C138:C140">
    <cfRule type="cellIs" dxfId="73" priority="45" stopIfTrue="1" operator="notEqual">
      <formula>"(Insert specific equipment here)"</formula>
    </cfRule>
  </conditionalFormatting>
  <conditionalFormatting sqref="C141">
    <cfRule type="cellIs" dxfId="72" priority="46" stopIfTrue="1" operator="notEqual">
      <formula>"(Add lines here to insert additional equipment)"</formula>
    </cfRule>
  </conditionalFormatting>
  <conditionalFormatting sqref="C132:C134">
    <cfRule type="cellIs" dxfId="71" priority="47" stopIfTrue="1" operator="notEqual">
      <formula>"(Insert specific vehicles here)"</formula>
    </cfRule>
  </conditionalFormatting>
  <conditionalFormatting sqref="C135">
    <cfRule type="cellIs" dxfId="70" priority="48" stopIfTrue="1" operator="notEqual">
      <formula>"(Add lines here to insert additional vehicles)"</formula>
    </cfRule>
  </conditionalFormatting>
  <conditionalFormatting sqref="B132:B134">
    <cfRule type="cellIs" dxfId="69" priority="53" stopIfTrue="1" operator="equal">
      <formula>"&lt;Specific vehicle type/model&gt;"</formula>
    </cfRule>
  </conditionalFormatting>
  <conditionalFormatting sqref="B135">
    <cfRule type="cellIs" dxfId="68" priority="54" stopIfTrue="1" operator="equal">
      <formula>"&lt;Insert more Vehicles lines here&gt;"</formula>
    </cfRule>
  </conditionalFormatting>
  <conditionalFormatting sqref="B138:B140">
    <cfRule type="cellIs" dxfId="67" priority="55" stopIfTrue="1" operator="equal">
      <formula>"&lt;Specific capital equipment&gt;"</formula>
    </cfRule>
  </conditionalFormatting>
  <conditionalFormatting sqref="B141">
    <cfRule type="cellIs" dxfId="66" priority="56" stopIfTrue="1" operator="equal">
      <formula>"&lt;Insert more Capital Equipment lines here&gt;"</formula>
    </cfRule>
  </conditionalFormatting>
  <conditionalFormatting sqref="B148:B150">
    <cfRule type="cellIs" dxfId="65" priority="57" stopIfTrue="1" operator="equal">
      <formula>"&lt;Specific general equipment&gt;"</formula>
    </cfRule>
  </conditionalFormatting>
  <conditionalFormatting sqref="B151:B155">
    <cfRule type="cellIs" dxfId="64" priority="58" stopIfTrue="1" operator="equal">
      <formula>"&lt;Insert more Gen'l. Equipment lines here&gt;"</formula>
    </cfRule>
  </conditionalFormatting>
  <conditionalFormatting sqref="B164:B167">
    <cfRule type="cellIs" dxfId="63" priority="61" stopIfTrue="1" operator="equal">
      <formula>"&lt;Specific program activity&gt;"</formula>
    </cfRule>
  </conditionalFormatting>
  <conditionalFormatting sqref="B168">
    <cfRule type="cellIs" dxfId="62" priority="62" stopIfTrue="1" operator="equal">
      <formula>"&lt;Insert more Program Activity lines here&gt;"</formula>
    </cfRule>
  </conditionalFormatting>
  <conditionalFormatting sqref="B171:B172">
    <cfRule type="cellIs" dxfId="61" priority="63" stopIfTrue="1" operator="equal">
      <formula>"&lt;Specific training activity&gt;"</formula>
    </cfRule>
  </conditionalFormatting>
  <conditionalFormatting sqref="B173">
    <cfRule type="cellIs" dxfId="60" priority="64" stopIfTrue="1" operator="equal">
      <formula>"&lt;Insert more Training lines here&gt;"</formula>
    </cfRule>
  </conditionalFormatting>
  <conditionalFormatting sqref="B184:B185">
    <cfRule type="cellIs" dxfId="59" priority="67" stopIfTrue="1" operator="equal">
      <formula>"&lt;International consultant role&gt;"</formula>
    </cfRule>
  </conditionalFormatting>
  <conditionalFormatting sqref="B186">
    <cfRule type="cellIs" dxfId="58" priority="68" stopIfTrue="1" operator="equal">
      <formula>"&lt;Insert more Int'l. Consultant lines here&gt;"</formula>
    </cfRule>
  </conditionalFormatting>
  <conditionalFormatting sqref="B188:B189">
    <cfRule type="cellIs" dxfId="57" priority="69" stopIfTrue="1" operator="equal">
      <formula>"&lt;National consultant role&gt;"</formula>
    </cfRule>
  </conditionalFormatting>
  <conditionalFormatting sqref="B190">
    <cfRule type="cellIs" dxfId="56" priority="70" stopIfTrue="1" operator="equal">
      <formula>"&lt;Insert more Nat'l. Consultant lines here&gt;"</formula>
    </cfRule>
  </conditionalFormatting>
  <conditionalFormatting sqref="B197:B199">
    <cfRule type="cellIs" dxfId="55" priority="71" stopIfTrue="1" operator="equal">
      <formula>"&lt;Specific US subgrant&gt;"</formula>
    </cfRule>
  </conditionalFormatting>
  <conditionalFormatting sqref="B202:B204">
    <cfRule type="cellIs" dxfId="54" priority="75" stopIfTrue="1" operator="equal">
      <formula>"&lt;Specific local subgrant&gt;"</formula>
    </cfRule>
  </conditionalFormatting>
  <conditionalFormatting sqref="B213:B214">
    <cfRule type="cellIs" dxfId="53" priority="77" stopIfTrue="1" operator="equal">
      <formula>"&lt;Specific construction activity&gt;"</formula>
    </cfRule>
  </conditionalFormatting>
  <conditionalFormatting sqref="B215">
    <cfRule type="cellIs" dxfId="52" priority="78" stopIfTrue="1" operator="equal">
      <formula>"&lt;Insert more Construction lines here&gt;"</formula>
    </cfRule>
  </conditionalFormatting>
  <conditionalFormatting sqref="A221 A39">
    <cfRule type="cellIs" dxfId="51" priority="79" stopIfTrue="1" operator="equal">
      <formula>"&lt;Head Office&gt;"</formula>
    </cfRule>
  </conditionalFormatting>
  <conditionalFormatting sqref="C73:C75 C43:C45 C31:C32">
    <cfRule type="cellIs" dxfId="50" priority="80" stopIfTrue="1" operator="notEqual">
      <formula>"(Enter position title)"</formula>
    </cfRule>
  </conditionalFormatting>
  <conditionalFormatting sqref="C82 C52">
    <cfRule type="cellIs" dxfId="49" priority="81" stopIfTrue="1" operator="notEqual">
      <formula>"(Add lines here to insert additional Finance Staff)"</formula>
    </cfRule>
  </conditionalFormatting>
  <conditionalFormatting sqref="C87 C57">
    <cfRule type="cellIs" dxfId="48" priority="82" stopIfTrue="1" operator="notEqual">
      <formula>"(Add lines here to insert additional Logistics/Procurement Staff)"</formula>
    </cfRule>
  </conditionalFormatting>
  <conditionalFormatting sqref="C93 C63">
    <cfRule type="cellIs" dxfId="47" priority="83" stopIfTrue="1" operator="notEqual">
      <formula>"(Add lines here to insert additional Administrative Staff)"</formula>
    </cfRule>
  </conditionalFormatting>
  <conditionalFormatting sqref="B68 C67:C68 C97">
    <cfRule type="cellIs" dxfId="46" priority="84" stopIfTrue="1" operator="notEqual">
      <formula>"(Add lines here to insert any additional Staff)"</formula>
    </cfRule>
  </conditionalFormatting>
  <conditionalFormatting sqref="C76:C77 B77 B47 C46:C47">
    <cfRule type="cellIs" dxfId="45" priority="85" stopIfTrue="1" operator="notEqual">
      <formula>"(Add lines here to insert additional Project Staff)"</formula>
    </cfRule>
  </conditionalFormatting>
  <conditionalFormatting sqref="B97 B67">
    <cfRule type="cellIs" dxfId="44" priority="86" stopIfTrue="1" operator="equal">
      <formula>"&lt;Insert more Other Staff lines here&gt;"</formula>
    </cfRule>
  </conditionalFormatting>
  <conditionalFormatting sqref="B93 B63">
    <cfRule type="cellIs" dxfId="43" priority="87" stopIfTrue="1" operator="equal">
      <formula>"&lt;Insert more Admin Staff lines here&gt;"</formula>
    </cfRule>
  </conditionalFormatting>
  <conditionalFormatting sqref="B87 B57">
    <cfRule type="cellIs" dxfId="42" priority="88" stopIfTrue="1" operator="equal">
      <formula>"&lt;Insert more Logistics Staff lines here&gt;"</formula>
    </cfRule>
  </conditionalFormatting>
  <conditionalFormatting sqref="B82 B52">
    <cfRule type="cellIs" dxfId="41" priority="89" stopIfTrue="1" operator="equal">
      <formula>"&lt;Insert more Finance Staff lines here&gt;"</formula>
    </cfRule>
  </conditionalFormatting>
  <conditionalFormatting sqref="B73:B75 B43:B45">
    <cfRule type="cellIs" dxfId="40" priority="90" stopIfTrue="1" operator="equal">
      <formula>"&lt;Program position&gt;"</formula>
    </cfRule>
  </conditionalFormatting>
  <conditionalFormatting sqref="B76 B46">
    <cfRule type="cellIs" dxfId="39" priority="91" stopIfTrue="1" operator="equal">
      <formula>"&lt;Insert more Program Staff lines here&gt;"</formula>
    </cfRule>
  </conditionalFormatting>
  <conditionalFormatting sqref="C33">
    <cfRule type="cellIs" dxfId="38" priority="92" stopIfTrue="1" operator="notEqual">
      <formula>"(Add lines here to insert additional HQ technical and support staff)"</formula>
    </cfRule>
  </conditionalFormatting>
  <conditionalFormatting sqref="B29:C29">
    <cfRule type="cellIs" dxfId="37" priority="93" stopIfTrue="1" operator="notEqual">
      <formula>"(Add lines here to insert additional regional staff)"</formula>
    </cfRule>
  </conditionalFormatting>
  <conditionalFormatting sqref="G1:G4">
    <cfRule type="cellIs" dxfId="36" priority="94" stopIfTrue="1" operator="notEqual">
      <formula>0</formula>
    </cfRule>
  </conditionalFormatting>
  <conditionalFormatting sqref="M2">
    <cfRule type="cellIs" dxfId="35" priority="95" stopIfTrue="1" operator="greaterThan">
      <formula>0</formula>
    </cfRule>
  </conditionalFormatting>
  <conditionalFormatting sqref="M3">
    <cfRule type="cellIs" dxfId="34" priority="96" stopIfTrue="1" operator="greaterThan">
      <formula>0</formula>
    </cfRule>
  </conditionalFormatting>
  <conditionalFormatting sqref="M4">
    <cfRule type="cellIs" dxfId="33" priority="97" stopIfTrue="1" operator="greaterThan">
      <formula>0</formula>
    </cfRule>
  </conditionalFormatting>
  <conditionalFormatting sqref="U8 Q8 M8 I8 E8">
    <cfRule type="cellIs" dxfId="32" priority="98" stopIfTrue="1" operator="equal">
      <formula>"&lt;Dates&gt;"</formula>
    </cfRule>
  </conditionalFormatting>
  <conditionalFormatting sqref="B26:B27">
    <cfRule type="cellIs" dxfId="31" priority="99" stopIfTrue="1" operator="equal">
      <formula>"&lt;Expatriate position&gt;"</formula>
    </cfRule>
  </conditionalFormatting>
  <conditionalFormatting sqref="B28">
    <cfRule type="cellIs" dxfId="30" priority="100" stopIfTrue="1" operator="equal">
      <formula>"&lt;Insert more Expatriate Staff lines here&gt;"</formula>
    </cfRule>
  </conditionalFormatting>
  <conditionalFormatting sqref="B31:B32">
    <cfRule type="cellIs" dxfId="29" priority="101" stopIfTrue="1" operator="equal">
      <formula>"&lt;HQ Technical position&gt;"</formula>
    </cfRule>
  </conditionalFormatting>
  <conditionalFormatting sqref="B33">
    <cfRule type="cellIs" dxfId="28" priority="102" stopIfTrue="1" operator="equal">
      <formula>"&lt;Insert more HQ Technical position lines here&gt;"</formula>
    </cfRule>
  </conditionalFormatting>
  <conditionalFormatting sqref="B255">
    <cfRule type="cellIs" dxfId="27" priority="16" stopIfTrue="1" operator="equal">
      <formula>"&lt;Insert more Program Activity lines here&gt;"</formula>
    </cfRule>
  </conditionalFormatting>
  <conditionalFormatting sqref="B288">
    <cfRule type="cellIs" dxfId="26" priority="15" stopIfTrue="1" operator="equal">
      <formula>"&lt;Insert more Program Activity lines here&gt;"</formula>
    </cfRule>
  </conditionalFormatting>
  <conditionalFormatting sqref="Z300">
    <cfRule type="cellIs" dxfId="25" priority="14" stopIfTrue="1" operator="notEqual">
      <formula>"Ties"</formula>
    </cfRule>
  </conditionalFormatting>
  <conditionalFormatting sqref="B298">
    <cfRule type="cellIs" dxfId="24" priority="13" stopIfTrue="1" operator="equal">
      <formula>"&lt;Insert more Construction lines here&gt;"</formula>
    </cfRule>
  </conditionalFormatting>
  <conditionalFormatting sqref="H1:I4">
    <cfRule type="expression" dxfId="23" priority="104" stopIfTrue="1">
      <formula>$G1&lt;&gt;0</formula>
    </cfRule>
  </conditionalFormatting>
  <conditionalFormatting sqref="L176">
    <cfRule type="cellIs" dxfId="22" priority="8" stopIfTrue="1" operator="equal">
      <formula>"Ties"</formula>
    </cfRule>
  </conditionalFormatting>
  <conditionalFormatting sqref="P176">
    <cfRule type="cellIs" dxfId="21" priority="7" stopIfTrue="1" operator="equal">
      <formula>"Ties"</formula>
    </cfRule>
  </conditionalFormatting>
  <conditionalFormatting sqref="T176">
    <cfRule type="cellIs" dxfId="20" priority="6" stopIfTrue="1" operator="equal">
      <formula>"Ties"</formula>
    </cfRule>
  </conditionalFormatting>
  <conditionalFormatting sqref="X176">
    <cfRule type="cellIs" dxfId="19" priority="5" stopIfTrue="1" operator="equal">
      <formula>"Ties"</formula>
    </cfRule>
  </conditionalFormatting>
  <conditionalFormatting sqref="L193:L195">
    <cfRule type="cellIs" dxfId="18" priority="4" stopIfTrue="1" operator="equal">
      <formula>"Ties"</formula>
    </cfRule>
  </conditionalFormatting>
  <conditionalFormatting sqref="P193:P195">
    <cfRule type="cellIs" dxfId="17" priority="3" stopIfTrue="1" operator="equal">
      <formula>"Ties"</formula>
    </cfRule>
  </conditionalFormatting>
  <conditionalFormatting sqref="T193:T195">
    <cfRule type="cellIs" dxfId="16" priority="2" stopIfTrue="1" operator="equal">
      <formula>"Ties"</formula>
    </cfRule>
  </conditionalFormatting>
  <conditionalFormatting sqref="X193:X195">
    <cfRule type="cellIs" dxfId="15" priority="1" stopIfTrue="1" operator="equal">
      <formula>"Ties"</formula>
    </cfRule>
  </conditionalFormatting>
  <dataValidations disablePrompts="1" count="2">
    <dataValidation type="list" allowBlank="1" showInputMessage="1" showErrorMessage="1" errorTitle="Stop" error="Please choose from Drop Down" promptTitle="Select Unit" sqref="I124:I125 U124:U125 Q124:Q125 M124:M125" xr:uid="{00000000-0002-0000-0200-000000000000}">
      <formula1>$A$12</formula1>
    </dataValidation>
    <dataValidation type="list" allowBlank="1" showInputMessage="1" showErrorMessage="1" errorTitle="Stop " error="Please Choose Applicable Unit" promptTitle="Select Unit" sqref="U222:U255 Q222:Q255 M222:M255 I222:I255 I258:I288 U258:U288 Q258:Q288 M258:M288" xr:uid="{00000000-0002-0000-0200-000001000000}">
      <formula1>Unit</formula1>
    </dataValidation>
  </dataValidations>
  <pageMargins left="0.75" right="0.75" top="1" bottom="1" header="0.5" footer="0.5"/>
  <pageSetup paperSize="3" scale="79" fitToHeight="0" orientation="landscape" r:id="rId1"/>
  <headerFooter alignWithMargins="0">
    <oddFooter>&amp;R&amp;P of &amp;N</oddFooter>
  </headerFooter>
  <legacyDrawing r:id="rId2"/>
  <extLst>
    <ext xmlns:x14="http://schemas.microsoft.com/office/spreadsheetml/2009/9/main" uri="{CCE6A557-97BC-4b89-ADB6-D9C93CAAB3DF}">
      <x14:dataValidations xmlns:xm="http://schemas.microsoft.com/office/excel/2006/main" disablePrompts="1" count="8">
        <x14:dataValidation type="list" allowBlank="1" showInputMessage="1" showErrorMessage="1" errorTitle="Stop" error="Please choose from Drop Down" promptTitle="Select Unit" xr:uid="{00000000-0002-0000-0200-000002000000}">
          <x14:formula1>
            <xm:f>'Formula Sheet'!$A$4:$A$6</xm:f>
          </x14:formula1>
          <xm:sqref>E16:E28 E31:E33 I16:I28 M16:M28 Q16:Q28 U16:U28 U41:U46 Q41:Q46 M41:M46 I41:I46 E41:E46 E49:E67 I49:I67 M49:M67 Q49:Q67 U49:U67 U71:U76 Q71:Q76 M71:M76 I71:I76 U31:U33 E71:E77 I79:I97 M79:M97 Q79:Q97 U79:U97 I31:I33 M31:M33 Q31:Q33 E79:E97</xm:sqref>
        </x14:dataValidation>
        <x14:dataValidation type="list" allowBlank="1" showInputMessage="1" showErrorMessage="1" errorTitle="Stop" error="Please choose from Drop Down" promptTitle="Select Unit" xr:uid="{00000000-0002-0000-0200-000003000000}">
          <x14:formula1>
            <xm:f>'Formula Sheet'!$A$7:$A$8</xm:f>
          </x14:formula1>
          <xm:sqref>E132:E135 E138:E141 I132:I135 I138:I141 M132:M135 M138:M141 Q132:Q135 Q138:Q141 U132:U135 U138:U141 E148:E155 I148:I155 M148:M155 Q148:Q155 U148:U155 E105:E118 I105:I118 M105:M118 Q105:Q118 U105:U118</xm:sqref>
        </x14:dataValidation>
        <x14:dataValidation type="list" allowBlank="1" showInputMessage="1" showErrorMessage="1" errorTitle="Stop" error="Please choose from Drop Down" promptTitle="Select Unit" xr:uid="{00000000-0002-0000-0200-000004000000}">
          <x14:formula1>
            <xm:f>'Formula Sheet'!$A$9</xm:f>
          </x14:formula1>
          <xm:sqref>E124:E125</xm:sqref>
        </x14:dataValidation>
        <x14:dataValidation type="list" allowBlank="1" showInputMessage="1" showErrorMessage="1" errorTitle="Stop " error="Please Choose Applicable Unit" promptTitle="Select Unit" xr:uid="{00000000-0002-0000-0200-000005000000}">
          <x14:formula1>
            <xm:f>'Formula Sheet'!$A$10</xm:f>
          </x14:formula1>
          <xm:sqref>E296:E298 I296:I298 M296:M298 Q296:Q298 U296:U298</xm:sqref>
        </x14:dataValidation>
        <x14:dataValidation type="list" allowBlank="1" showInputMessage="1" showErrorMessage="1" errorTitle="Stop" error="Please Choose Applicable Unit" xr:uid="{00000000-0002-0000-0200-000006000000}">
          <x14:formula1>
            <xm:f>'Formula Sheet'!$A$11</xm:f>
          </x14:formula1>
          <xm:sqref>E302 I302 M302 Q302 U302</xm:sqref>
        </x14:dataValidation>
        <x14:dataValidation type="list" allowBlank="1" showInputMessage="1" showErrorMessage="1" errorTitle="Stop" error="Please choose from Drop Down" promptTitle="Select Unit" xr:uid="{00000000-0002-0000-0200-000007000000}">
          <x14:formula1>
            <xm:f>'Formula Sheet'!$A$7</xm:f>
          </x14:formula1>
          <xm:sqref>E164:E168 E171:E173 E180 E197:E199 E202:E205 E213:E215 I164:I168 I171:I173 I180 I197:I199 I202:I204 M164:M168 M171:M173 M180 M197:M199 M202:M204 Q164:Q168 Q171:Q173 Q180 Q197:Q199 Q202:Q204 U164:U168 U171:U173 U180 U197:U199 U202:U204 I213:I215 M213:M215 Q213:Q215 U213:U215</xm:sqref>
        </x14:dataValidation>
        <x14:dataValidation type="list" allowBlank="1" showInputMessage="1" showErrorMessage="1" errorTitle="Stop" error="Please choose from Drop Down" promptTitle="Select Unit" xr:uid="{00000000-0002-0000-0200-000008000000}">
          <x14:formula1>
            <xm:f>'Formula Sheet'!$A$4</xm:f>
          </x14:formula1>
          <xm:sqref>E184:E186 E188:E190 I184:I186 I188:I190 M184:M186 M188:M190 Q184:Q186 Q188:Q190 U184:U186 U188:U190</xm:sqref>
        </x14:dataValidation>
        <x14:dataValidation type="list" allowBlank="1" showInputMessage="1" showErrorMessage="1" errorTitle="Stop " error="Please Choose Applicable Unit" promptTitle="Select Unit" xr:uid="{00000000-0002-0000-0200-000009000000}">
          <x14:formula1>
            <xm:f>'Formula Sheet'!$A$4:$A$9</xm:f>
          </x14:formula1>
          <xm:sqref>E222:E255 E258:E288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3"/>
    <pageSetUpPr fitToPage="1"/>
  </sheetPr>
  <dimension ref="B1:F237"/>
  <sheetViews>
    <sheetView view="pageLayout" topLeftCell="A25" zoomScaleNormal="85" workbookViewId="0">
      <selection activeCell="A74" sqref="A74"/>
    </sheetView>
  </sheetViews>
  <sheetFormatPr defaultRowHeight="12.75" outlineLevelRow="1" x14ac:dyDescent="0.2"/>
  <cols>
    <col min="2" max="2" width="47.42578125" bestFit="1" customWidth="1"/>
    <col min="3" max="3" width="65.7109375" customWidth="1"/>
    <col min="4" max="4" width="45.7109375" customWidth="1"/>
  </cols>
  <sheetData>
    <row r="1" spans="2:6" ht="15" x14ac:dyDescent="0.25">
      <c r="B1" s="5"/>
    </row>
    <row r="2" spans="2:6" ht="15" x14ac:dyDescent="0.25">
      <c r="C2" s="119" t="s">
        <v>188</v>
      </c>
    </row>
    <row r="3" spans="2:6" ht="15" x14ac:dyDescent="0.25">
      <c r="C3" s="120"/>
      <c r="F3" s="17"/>
    </row>
    <row r="4" spans="2:6" ht="15" x14ac:dyDescent="0.25">
      <c r="B4" s="117" t="s">
        <v>205</v>
      </c>
      <c r="C4" s="132" t="str">
        <f>IF(Detail!G1=0,"",Detail!G1)</f>
        <v/>
      </c>
      <c r="E4" s="4" t="s">
        <v>558</v>
      </c>
      <c r="F4" s="17"/>
    </row>
    <row r="5" spans="2:6" ht="15" x14ac:dyDescent="0.25">
      <c r="B5" s="117" t="s">
        <v>70</v>
      </c>
      <c r="C5" s="132" t="str">
        <f>IF(Detail!G2=0,"",Detail!G2)</f>
        <v/>
      </c>
      <c r="F5" s="17"/>
    </row>
    <row r="6" spans="2:6" ht="15" x14ac:dyDescent="0.25">
      <c r="B6" s="117" t="s">
        <v>68</v>
      </c>
      <c r="C6" s="132" t="str">
        <f>IF(Detail!G3=0,"",Detail!G3)</f>
        <v/>
      </c>
      <c r="F6" s="17"/>
    </row>
    <row r="7" spans="2:6" ht="15" x14ac:dyDescent="0.25">
      <c r="B7" s="117" t="s">
        <v>69</v>
      </c>
      <c r="C7" s="132" t="str">
        <f>IF(Detail!G4=0,"",Detail!G4)</f>
        <v/>
      </c>
      <c r="F7" s="17"/>
    </row>
    <row r="8" spans="2:6" s="1" customFormat="1" ht="13.5" thickBot="1" x14ac:dyDescent="0.25">
      <c r="C8" s="7"/>
    </row>
    <row r="9" spans="2:6" s="1" customFormat="1" ht="15" customHeight="1" thickBot="1" x14ac:dyDescent="0.25">
      <c r="B9" s="277" t="s">
        <v>187</v>
      </c>
      <c r="C9" s="278" t="s">
        <v>556</v>
      </c>
      <c r="D9" s="278" t="s">
        <v>244</v>
      </c>
    </row>
    <row r="10" spans="2:6" s="1" customFormat="1" x14ac:dyDescent="0.2">
      <c r="B10" s="501" t="s">
        <v>97</v>
      </c>
      <c r="C10" s="502"/>
      <c r="D10" s="503"/>
    </row>
    <row r="11" spans="2:6" s="1" customFormat="1" outlineLevel="1" x14ac:dyDescent="0.2">
      <c r="B11" s="293" t="s">
        <v>191</v>
      </c>
      <c r="C11" s="292" t="s">
        <v>241</v>
      </c>
      <c r="D11" s="294" t="s">
        <v>242</v>
      </c>
    </row>
    <row r="12" spans="2:6" ht="25.5" outlineLevel="1" x14ac:dyDescent="0.2">
      <c r="B12" s="388" t="str">
        <f>Detail!B16</f>
        <v>Country Director</v>
      </c>
      <c r="C12" s="289" t="s">
        <v>9</v>
      </c>
      <c r="D12" s="124" t="s">
        <v>243</v>
      </c>
    </row>
    <row r="13" spans="2:6" ht="25.5" outlineLevel="1" x14ac:dyDescent="0.2">
      <c r="B13" s="388" t="str">
        <f>Detail!B17</f>
        <v>Deputy Country Director</v>
      </c>
      <c r="C13" s="289" t="s">
        <v>9</v>
      </c>
      <c r="D13" s="124" t="s">
        <v>243</v>
      </c>
    </row>
    <row r="14" spans="2:6" ht="25.5" outlineLevel="1" x14ac:dyDescent="0.2">
      <c r="B14" s="388" t="str">
        <f>Detail!B18</f>
        <v>Finance &amp; Compliance Manager</v>
      </c>
      <c r="C14" s="289" t="s">
        <v>9</v>
      </c>
      <c r="D14" s="124" t="s">
        <v>243</v>
      </c>
    </row>
    <row r="15" spans="2:6" ht="25.5" outlineLevel="1" x14ac:dyDescent="0.2">
      <c r="B15" s="388" t="str">
        <f>Detail!B19</f>
        <v>Operations Manager</v>
      </c>
      <c r="C15" s="289" t="s">
        <v>9</v>
      </c>
      <c r="D15" s="124" t="s">
        <v>243</v>
      </c>
    </row>
    <row r="16" spans="2:6" ht="25.5" outlineLevel="1" x14ac:dyDescent="0.2">
      <c r="B16" s="388" t="str">
        <f>Detail!B20</f>
        <v>Chief of Party</v>
      </c>
      <c r="C16" s="289" t="s">
        <v>9</v>
      </c>
      <c r="D16" s="124" t="s">
        <v>243</v>
      </c>
    </row>
    <row r="17" spans="2:4" ht="25.5" outlineLevel="1" x14ac:dyDescent="0.2">
      <c r="B17" s="388" t="str">
        <f>Detail!B21</f>
        <v>Deputy Chief of Party</v>
      </c>
      <c r="C17" s="289" t="s">
        <v>9</v>
      </c>
      <c r="D17" s="124" t="s">
        <v>243</v>
      </c>
    </row>
    <row r="18" spans="2:4" ht="25.5" outlineLevel="1" x14ac:dyDescent="0.2">
      <c r="B18" s="388" t="str">
        <f>Detail!B22</f>
        <v>Program Coordinator</v>
      </c>
      <c r="C18" s="289" t="s">
        <v>9</v>
      </c>
      <c r="D18" s="124" t="s">
        <v>243</v>
      </c>
    </row>
    <row r="19" spans="2:4" ht="25.5" outlineLevel="1" x14ac:dyDescent="0.2">
      <c r="B19" s="388" t="str">
        <f>Detail!B23</f>
        <v>Program Manager</v>
      </c>
      <c r="C19" s="289" t="s">
        <v>9</v>
      </c>
      <c r="D19" s="124" t="s">
        <v>243</v>
      </c>
    </row>
    <row r="20" spans="2:4" ht="25.5" outlineLevel="1" x14ac:dyDescent="0.2">
      <c r="B20" s="388" t="str">
        <f>Detail!B24</f>
        <v>Technical Advisor</v>
      </c>
      <c r="C20" s="289" t="s">
        <v>9</v>
      </c>
      <c r="D20" s="124" t="s">
        <v>243</v>
      </c>
    </row>
    <row r="21" spans="2:4" ht="25.5" outlineLevel="1" x14ac:dyDescent="0.2">
      <c r="B21" s="388" t="str">
        <f>Detail!B25</f>
        <v>Monitoring and Evaluation Manager</v>
      </c>
      <c r="C21" s="289" t="s">
        <v>9</v>
      </c>
      <c r="D21" s="124" t="s">
        <v>243</v>
      </c>
    </row>
    <row r="22" spans="2:4" ht="25.5" outlineLevel="1" x14ac:dyDescent="0.2">
      <c r="B22" s="388" t="str">
        <f>Detail!B26</f>
        <v>&lt;Expatriate position&gt;</v>
      </c>
      <c r="C22" s="289" t="s">
        <v>9</v>
      </c>
      <c r="D22" s="124" t="s">
        <v>243</v>
      </c>
    </row>
    <row r="23" spans="2:4" ht="25.5" outlineLevel="1" x14ac:dyDescent="0.2">
      <c r="B23" s="388" t="str">
        <f>Detail!B27</f>
        <v>&lt;Expatriate position&gt;</v>
      </c>
      <c r="C23" s="289" t="s">
        <v>9</v>
      </c>
      <c r="D23" s="124" t="s">
        <v>243</v>
      </c>
    </row>
    <row r="24" spans="2:4" ht="25.5" outlineLevel="1" x14ac:dyDescent="0.2">
      <c r="B24" s="388" t="str">
        <f>Detail!B28</f>
        <v>&lt;Insert more Expatriate Staff lines here&gt;</v>
      </c>
      <c r="C24" s="289" t="s">
        <v>9</v>
      </c>
      <c r="D24" s="124" t="s">
        <v>243</v>
      </c>
    </row>
    <row r="25" spans="2:4" outlineLevel="1" x14ac:dyDescent="0.2">
      <c r="B25" s="295" t="s">
        <v>98</v>
      </c>
      <c r="C25" s="292" t="s">
        <v>241</v>
      </c>
      <c r="D25" s="294" t="s">
        <v>242</v>
      </c>
    </row>
    <row r="26" spans="2:4" ht="25.5" outlineLevel="1" x14ac:dyDescent="0.2">
      <c r="B26" s="388" t="str">
        <f>Detail!B31</f>
        <v>&lt;HQ Technical position&gt;</v>
      </c>
      <c r="C26" s="289" t="s">
        <v>9</v>
      </c>
      <c r="D26" s="124" t="s">
        <v>243</v>
      </c>
    </row>
    <row r="27" spans="2:4" ht="25.5" outlineLevel="1" x14ac:dyDescent="0.2">
      <c r="B27" s="388" t="str">
        <f>Detail!B32</f>
        <v>&lt;HQ Technical position&gt;</v>
      </c>
      <c r="C27" s="289" t="s">
        <v>9</v>
      </c>
      <c r="D27" s="124" t="s">
        <v>243</v>
      </c>
    </row>
    <row r="28" spans="2:4" ht="25.5" outlineLevel="1" x14ac:dyDescent="0.2">
      <c r="B28" s="388" t="str">
        <f>Detail!B33</f>
        <v>&lt;Insert more HQ Technical position lines here&gt;</v>
      </c>
      <c r="C28" s="289" t="s">
        <v>9</v>
      </c>
      <c r="D28" s="124" t="s">
        <v>243</v>
      </c>
    </row>
    <row r="29" spans="2:4" s="4" customFormat="1" outlineLevel="1" x14ac:dyDescent="0.2">
      <c r="B29" s="295" t="str">
        <f>IF(Detail!A$39="&lt;Head Office&gt;", "NATIONAL PROGRAM STAFF - HEAD OFFICE", CONCATENATE("NATIONAL PROGRAM STAFF - ",UPPER(Detail!A$39)))</f>
        <v>NATIONAL PROGRAM STAFF - HEAD OFFICE</v>
      </c>
      <c r="C29" s="292" t="s">
        <v>241</v>
      </c>
      <c r="D29" s="294" t="s">
        <v>242</v>
      </c>
    </row>
    <row r="30" spans="2:4" ht="25.5" outlineLevel="1" x14ac:dyDescent="0.2">
      <c r="B30" s="388" t="str">
        <f>Detail!B41</f>
        <v>Project Manager</v>
      </c>
      <c r="C30" s="289" t="s">
        <v>9</v>
      </c>
      <c r="D30" s="124" t="s">
        <v>243</v>
      </c>
    </row>
    <row r="31" spans="2:4" ht="25.5" outlineLevel="1" x14ac:dyDescent="0.2">
      <c r="B31" s="388" t="str">
        <f>Detail!B42</f>
        <v>Project Officer</v>
      </c>
      <c r="C31" s="289" t="s">
        <v>9</v>
      </c>
      <c r="D31" s="124" t="s">
        <v>243</v>
      </c>
    </row>
    <row r="32" spans="2:4" ht="28.5" customHeight="1" outlineLevel="1" x14ac:dyDescent="0.2">
      <c r="B32" s="388" t="str">
        <f>Detail!B43</f>
        <v>&lt;Program position&gt;</v>
      </c>
      <c r="C32" s="289" t="s">
        <v>9</v>
      </c>
      <c r="D32" s="124" t="s">
        <v>243</v>
      </c>
    </row>
    <row r="33" spans="2:4" ht="25.5" outlineLevel="1" x14ac:dyDescent="0.2">
      <c r="B33" s="388" t="str">
        <f>Detail!B44</f>
        <v>&lt;Program position&gt;</v>
      </c>
      <c r="C33" s="289" t="s">
        <v>9</v>
      </c>
      <c r="D33" s="124" t="s">
        <v>243</v>
      </c>
    </row>
    <row r="34" spans="2:4" ht="25.5" outlineLevel="1" x14ac:dyDescent="0.2">
      <c r="B34" s="388" t="str">
        <f>Detail!B45</f>
        <v>&lt;Program position&gt;</v>
      </c>
      <c r="C34" s="289" t="s">
        <v>9</v>
      </c>
      <c r="D34" s="124" t="s">
        <v>243</v>
      </c>
    </row>
    <row r="35" spans="2:4" ht="25.5" outlineLevel="1" x14ac:dyDescent="0.2">
      <c r="B35" s="388" t="str">
        <f>Detail!B46</f>
        <v>&lt;Insert more Program Staff lines here&gt;</v>
      </c>
      <c r="C35" s="289" t="s">
        <v>9</v>
      </c>
      <c r="D35" s="124" t="s">
        <v>243</v>
      </c>
    </row>
    <row r="36" spans="2:4" s="4" customFormat="1" outlineLevel="1" x14ac:dyDescent="0.2">
      <c r="B36" s="295" t="str">
        <f>IF(Detail!A$39="&lt;Head Office&gt;", "NATIONAL OPERATIONAL STAFF - HEAD OFFICE", CONCATENATE("NATIONAL OPEATIONAL STAFF - ",UPPER(Detail!A$39)))</f>
        <v>NATIONAL OPERATIONAL STAFF - HEAD OFFICE</v>
      </c>
      <c r="C36" s="292" t="s">
        <v>241</v>
      </c>
      <c r="D36" s="294" t="s">
        <v>242</v>
      </c>
    </row>
    <row r="37" spans="2:4" ht="25.5" outlineLevel="1" x14ac:dyDescent="0.2">
      <c r="B37" s="388" t="str">
        <f>Detail!B49</f>
        <v>Senior Finance Officer</v>
      </c>
      <c r="C37" s="289" t="s">
        <v>9</v>
      </c>
      <c r="D37" s="124" t="s">
        <v>243</v>
      </c>
    </row>
    <row r="38" spans="2:4" ht="25.5" outlineLevel="1" x14ac:dyDescent="0.2">
      <c r="B38" s="388" t="str">
        <f>Detail!B50</f>
        <v>Bookkeeper</v>
      </c>
      <c r="C38" s="289" t="s">
        <v>9</v>
      </c>
      <c r="D38" s="124" t="s">
        <v>243</v>
      </c>
    </row>
    <row r="39" spans="2:4" ht="27" customHeight="1" outlineLevel="1" x14ac:dyDescent="0.2">
      <c r="B39" s="388" t="str">
        <f>Detail!B51</f>
        <v>Cashier</v>
      </c>
      <c r="C39" s="289" t="s">
        <v>9</v>
      </c>
      <c r="D39" s="124" t="s">
        <v>243</v>
      </c>
    </row>
    <row r="40" spans="2:4" ht="25.5" outlineLevel="1" x14ac:dyDescent="0.2">
      <c r="B40" s="388" t="str">
        <f>Detail!B52</f>
        <v>&lt;Insert more Finance Staff lines here&gt;</v>
      </c>
      <c r="C40" s="289" t="s">
        <v>9</v>
      </c>
      <c r="D40" s="124" t="s">
        <v>243</v>
      </c>
    </row>
    <row r="41" spans="2:4" ht="25.5" outlineLevel="1" x14ac:dyDescent="0.2">
      <c r="B41" s="388" t="str">
        <f>Detail!B53</f>
        <v>Operations Officer</v>
      </c>
      <c r="C41" s="289" t="s">
        <v>9</v>
      </c>
      <c r="D41" s="124" t="s">
        <v>243</v>
      </c>
    </row>
    <row r="42" spans="2:4" ht="25.5" outlineLevel="1" x14ac:dyDescent="0.2">
      <c r="B42" s="388" t="str">
        <f>Detail!B54</f>
        <v>Procurement Officer</v>
      </c>
      <c r="C42" s="289" t="s">
        <v>9</v>
      </c>
      <c r="D42" s="124" t="s">
        <v>243</v>
      </c>
    </row>
    <row r="43" spans="2:4" ht="25.5" outlineLevel="1" x14ac:dyDescent="0.2">
      <c r="B43" s="388" t="str">
        <f>Detail!B55</f>
        <v>Procurement Assistant</v>
      </c>
      <c r="C43" s="289" t="s">
        <v>9</v>
      </c>
      <c r="D43" s="124" t="s">
        <v>243</v>
      </c>
    </row>
    <row r="44" spans="2:4" ht="25.5" outlineLevel="1" x14ac:dyDescent="0.2">
      <c r="B44" s="388" t="str">
        <f>Detail!B56</f>
        <v>Logistics Officer</v>
      </c>
      <c r="C44" s="289" t="s">
        <v>9</v>
      </c>
      <c r="D44" s="124" t="s">
        <v>243</v>
      </c>
    </row>
    <row r="45" spans="2:4" ht="25.5" outlineLevel="1" x14ac:dyDescent="0.2">
      <c r="B45" s="388" t="str">
        <f>Detail!B57</f>
        <v>&lt;Insert more Logistics Staff lines here&gt;</v>
      </c>
      <c r="C45" s="289" t="s">
        <v>9</v>
      </c>
      <c r="D45" s="124" t="s">
        <v>243</v>
      </c>
    </row>
    <row r="46" spans="2:4" ht="25.5" outlineLevel="1" x14ac:dyDescent="0.2">
      <c r="B46" s="388" t="str">
        <f>Detail!B58</f>
        <v>Office Manager</v>
      </c>
      <c r="C46" s="289" t="s">
        <v>9</v>
      </c>
      <c r="D46" s="124" t="s">
        <v>243</v>
      </c>
    </row>
    <row r="47" spans="2:4" ht="25.5" outlineLevel="1" x14ac:dyDescent="0.2">
      <c r="B47" s="388" t="str">
        <f>Detail!B59</f>
        <v>Human Resources Manager</v>
      </c>
      <c r="C47" s="289" t="s">
        <v>9</v>
      </c>
      <c r="D47" s="124" t="s">
        <v>243</v>
      </c>
    </row>
    <row r="48" spans="2:4" ht="25.5" outlineLevel="1" x14ac:dyDescent="0.2">
      <c r="B48" s="388" t="str">
        <f>Detail!B60</f>
        <v>Information Systems Officer</v>
      </c>
      <c r="C48" s="289" t="s">
        <v>9</v>
      </c>
      <c r="D48" s="124" t="s">
        <v>243</v>
      </c>
    </row>
    <row r="49" spans="2:4" ht="25.5" outlineLevel="1" x14ac:dyDescent="0.2">
      <c r="B49" s="388" t="str">
        <f>Detail!B61</f>
        <v>Receptionist</v>
      </c>
      <c r="C49" s="289" t="s">
        <v>9</v>
      </c>
      <c r="D49" s="124" t="s">
        <v>243</v>
      </c>
    </row>
    <row r="50" spans="2:4" ht="25.5" outlineLevel="1" x14ac:dyDescent="0.2">
      <c r="B50" s="388" t="str">
        <f>Detail!B62</f>
        <v>Translator/Interpreter</v>
      </c>
      <c r="C50" s="289" t="s">
        <v>9</v>
      </c>
      <c r="D50" s="124" t="s">
        <v>243</v>
      </c>
    </row>
    <row r="51" spans="2:4" ht="25.5" outlineLevel="1" x14ac:dyDescent="0.2">
      <c r="B51" s="388" t="str">
        <f>Detail!B63</f>
        <v>&lt;Insert more Admin Staff lines here&gt;</v>
      </c>
      <c r="C51" s="289" t="s">
        <v>9</v>
      </c>
      <c r="D51" s="124" t="s">
        <v>243</v>
      </c>
    </row>
    <row r="52" spans="2:4" ht="25.5" outlineLevel="1" x14ac:dyDescent="0.2">
      <c r="B52" s="388" t="str">
        <f>Detail!B64</f>
        <v>Driver</v>
      </c>
      <c r="C52" s="289" t="s">
        <v>9</v>
      </c>
      <c r="D52" s="124" t="s">
        <v>243</v>
      </c>
    </row>
    <row r="53" spans="2:4" ht="25.5" outlineLevel="1" x14ac:dyDescent="0.2">
      <c r="B53" s="388" t="str">
        <f>Detail!B65</f>
        <v>Guard</v>
      </c>
      <c r="C53" s="289" t="s">
        <v>9</v>
      </c>
      <c r="D53" s="124" t="s">
        <v>243</v>
      </c>
    </row>
    <row r="54" spans="2:4" ht="25.5" outlineLevel="1" x14ac:dyDescent="0.2">
      <c r="B54" s="388" t="str">
        <f>Detail!B66</f>
        <v>Cleaner</v>
      </c>
      <c r="C54" s="289" t="s">
        <v>9</v>
      </c>
      <c r="D54" s="124" t="s">
        <v>243</v>
      </c>
    </row>
    <row r="55" spans="2:4" ht="25.5" outlineLevel="1" x14ac:dyDescent="0.2">
      <c r="B55" s="388" t="str">
        <f>Detail!B67</f>
        <v>&lt;Insert more Other Staff lines here&gt;</v>
      </c>
      <c r="C55" s="289" t="s">
        <v>9</v>
      </c>
      <c r="D55" s="124" t="s">
        <v>243</v>
      </c>
    </row>
    <row r="56" spans="2:4" s="4" customFormat="1" outlineLevel="1" x14ac:dyDescent="0.2">
      <c r="B56" s="295" t="str">
        <f>IF(Detail!A$69="&lt;Field Office&gt;", "NATIONAL PROGRAM STAFF - FIELD OFFICE", CONCATENATE("NATIONAL PROGRAM STAFF - ",UPPER(Detail!A$69)))</f>
        <v>NATIONAL PROGRAM STAFF - FIELD OFFICE</v>
      </c>
      <c r="C56" s="292" t="s">
        <v>241</v>
      </c>
      <c r="D56" s="294" t="s">
        <v>242</v>
      </c>
    </row>
    <row r="57" spans="2:4" ht="25.5" outlineLevel="1" x14ac:dyDescent="0.2">
      <c r="B57" s="388" t="str">
        <f>Detail!B71</f>
        <v>Project Manager</v>
      </c>
      <c r="C57" s="289" t="s">
        <v>9</v>
      </c>
      <c r="D57" s="124" t="s">
        <v>243</v>
      </c>
    </row>
    <row r="58" spans="2:4" ht="25.5" outlineLevel="1" x14ac:dyDescent="0.2">
      <c r="B58" s="388" t="str">
        <f>Detail!B72</f>
        <v>Project Officer</v>
      </c>
      <c r="C58" s="289" t="s">
        <v>9</v>
      </c>
      <c r="D58" s="124" t="s">
        <v>243</v>
      </c>
    </row>
    <row r="59" spans="2:4" ht="25.5" outlineLevel="1" x14ac:dyDescent="0.2">
      <c r="B59" s="388" t="str">
        <f>Detail!B73</f>
        <v>&lt;Program position&gt;</v>
      </c>
      <c r="C59" s="289" t="s">
        <v>9</v>
      </c>
      <c r="D59" s="124" t="s">
        <v>243</v>
      </c>
    </row>
    <row r="60" spans="2:4" ht="25.5" outlineLevel="1" x14ac:dyDescent="0.2">
      <c r="B60" s="388" t="str">
        <f>Detail!B74</f>
        <v>&lt;Program position&gt;</v>
      </c>
      <c r="C60" s="289" t="s">
        <v>9</v>
      </c>
      <c r="D60" s="124" t="s">
        <v>243</v>
      </c>
    </row>
    <row r="61" spans="2:4" ht="25.5" outlineLevel="1" x14ac:dyDescent="0.2">
      <c r="B61" s="388" t="str">
        <f>Detail!B75</f>
        <v>&lt;Program position&gt;</v>
      </c>
      <c r="C61" s="289" t="s">
        <v>9</v>
      </c>
      <c r="D61" s="124" t="s">
        <v>243</v>
      </c>
    </row>
    <row r="62" spans="2:4" ht="25.5" outlineLevel="1" x14ac:dyDescent="0.2">
      <c r="B62" s="388" t="str">
        <f>Detail!B76</f>
        <v>&lt;Insert more Program Staff lines here&gt;</v>
      </c>
      <c r="C62" s="289" t="s">
        <v>9</v>
      </c>
      <c r="D62" s="124" t="s">
        <v>243</v>
      </c>
    </row>
    <row r="63" spans="2:4" outlineLevel="1" x14ac:dyDescent="0.2">
      <c r="B63" s="295" t="str">
        <f>IF(Detail!A$69="&lt;Field Office&gt;", "NATIONAL OPERATIONAL STAFF - FIELD OFFICE", CONCATENATE("NATIONAL OPERATIONAL STAFF - ",UPPER(Detail!A$69)))</f>
        <v>NATIONAL OPERATIONAL STAFF - FIELD OFFICE</v>
      </c>
      <c r="C63" s="292" t="s">
        <v>241</v>
      </c>
      <c r="D63" s="294" t="s">
        <v>242</v>
      </c>
    </row>
    <row r="64" spans="2:4" ht="25.5" outlineLevel="1" x14ac:dyDescent="0.2">
      <c r="B64" s="388" t="str">
        <f>Detail!B79</f>
        <v>Senior Finance Officer</v>
      </c>
      <c r="C64" s="289" t="s">
        <v>9</v>
      </c>
      <c r="D64" s="124" t="s">
        <v>243</v>
      </c>
    </row>
    <row r="65" spans="2:4" ht="25.5" outlineLevel="1" x14ac:dyDescent="0.2">
      <c r="B65" s="388" t="str">
        <f>Detail!B80</f>
        <v>Bookkeeper</v>
      </c>
      <c r="C65" s="289" t="s">
        <v>9</v>
      </c>
      <c r="D65" s="124" t="s">
        <v>243</v>
      </c>
    </row>
    <row r="66" spans="2:4" ht="25.5" outlineLevel="1" x14ac:dyDescent="0.2">
      <c r="B66" s="388" t="str">
        <f>Detail!B81</f>
        <v>Cashier</v>
      </c>
      <c r="C66" s="289" t="s">
        <v>9</v>
      </c>
      <c r="D66" s="124" t="s">
        <v>243</v>
      </c>
    </row>
    <row r="67" spans="2:4" ht="25.5" outlineLevel="1" x14ac:dyDescent="0.2">
      <c r="B67" s="388" t="str">
        <f>Detail!B82</f>
        <v>&lt;Insert more Finance Staff lines here&gt;</v>
      </c>
      <c r="C67" s="289" t="s">
        <v>9</v>
      </c>
      <c r="D67" s="124" t="s">
        <v>243</v>
      </c>
    </row>
    <row r="68" spans="2:4" ht="25.5" outlineLevel="1" x14ac:dyDescent="0.2">
      <c r="B68" s="388" t="str">
        <f>Detail!B83</f>
        <v>Operations Officer</v>
      </c>
      <c r="C68" s="289" t="s">
        <v>9</v>
      </c>
      <c r="D68" s="124" t="s">
        <v>243</v>
      </c>
    </row>
    <row r="69" spans="2:4" ht="25.5" outlineLevel="1" x14ac:dyDescent="0.2">
      <c r="B69" s="388" t="str">
        <f>Detail!B84</f>
        <v>Procurement Officer</v>
      </c>
      <c r="C69" s="289" t="s">
        <v>9</v>
      </c>
      <c r="D69" s="124" t="s">
        <v>243</v>
      </c>
    </row>
    <row r="70" spans="2:4" ht="25.5" outlineLevel="1" x14ac:dyDescent="0.2">
      <c r="B70" s="388" t="str">
        <f>Detail!B85</f>
        <v>Procurement Assistant</v>
      </c>
      <c r="C70" s="289" t="s">
        <v>9</v>
      </c>
      <c r="D70" s="124" t="s">
        <v>243</v>
      </c>
    </row>
    <row r="71" spans="2:4" ht="25.5" outlineLevel="1" x14ac:dyDescent="0.2">
      <c r="B71" s="388" t="str">
        <f>Detail!B86</f>
        <v>Logistics Officer</v>
      </c>
      <c r="C71" s="289" t="s">
        <v>9</v>
      </c>
      <c r="D71" s="124" t="s">
        <v>243</v>
      </c>
    </row>
    <row r="72" spans="2:4" ht="25.5" outlineLevel="1" x14ac:dyDescent="0.2">
      <c r="B72" s="388" t="str">
        <f>Detail!B87</f>
        <v>&lt;Insert more Logistics Staff lines here&gt;</v>
      </c>
      <c r="C72" s="289" t="s">
        <v>9</v>
      </c>
      <c r="D72" s="124" t="s">
        <v>243</v>
      </c>
    </row>
    <row r="73" spans="2:4" ht="25.5" outlineLevel="1" x14ac:dyDescent="0.2">
      <c r="B73" s="388" t="str">
        <f>Detail!B88</f>
        <v>Office Manager</v>
      </c>
      <c r="C73" s="289" t="s">
        <v>9</v>
      </c>
      <c r="D73" s="124" t="s">
        <v>243</v>
      </c>
    </row>
    <row r="74" spans="2:4" ht="25.5" outlineLevel="1" x14ac:dyDescent="0.2">
      <c r="B74" s="388" t="str">
        <f>Detail!B89</f>
        <v>Human Resources Manager</v>
      </c>
      <c r="C74" s="289" t="s">
        <v>9</v>
      </c>
      <c r="D74" s="124" t="s">
        <v>243</v>
      </c>
    </row>
    <row r="75" spans="2:4" ht="25.5" outlineLevel="1" x14ac:dyDescent="0.2">
      <c r="B75" s="388" t="str">
        <f>Detail!B90</f>
        <v>Information Systems Officer</v>
      </c>
      <c r="C75" s="289" t="s">
        <v>9</v>
      </c>
      <c r="D75" s="124" t="s">
        <v>243</v>
      </c>
    </row>
    <row r="76" spans="2:4" ht="25.5" outlineLevel="1" x14ac:dyDescent="0.2">
      <c r="B76" s="388" t="str">
        <f>Detail!B91</f>
        <v>Receptionist</v>
      </c>
      <c r="C76" s="289" t="s">
        <v>9</v>
      </c>
      <c r="D76" s="124" t="s">
        <v>243</v>
      </c>
    </row>
    <row r="77" spans="2:4" ht="25.5" outlineLevel="1" x14ac:dyDescent="0.2">
      <c r="B77" s="388" t="str">
        <f>Detail!B92</f>
        <v>Translator/Interpreter</v>
      </c>
      <c r="C77" s="289" t="s">
        <v>9</v>
      </c>
      <c r="D77" s="124" t="s">
        <v>243</v>
      </c>
    </row>
    <row r="78" spans="2:4" ht="25.5" outlineLevel="1" x14ac:dyDescent="0.2">
      <c r="B78" s="388" t="str">
        <f>Detail!B93</f>
        <v>&lt;Insert more Admin Staff lines here&gt;</v>
      </c>
      <c r="C78" s="289" t="s">
        <v>9</v>
      </c>
      <c r="D78" s="124" t="s">
        <v>243</v>
      </c>
    </row>
    <row r="79" spans="2:4" ht="25.5" outlineLevel="1" x14ac:dyDescent="0.2">
      <c r="B79" s="388" t="str">
        <f>Detail!B94</f>
        <v>Driver</v>
      </c>
      <c r="C79" s="289" t="s">
        <v>9</v>
      </c>
      <c r="D79" s="124" t="s">
        <v>243</v>
      </c>
    </row>
    <row r="80" spans="2:4" ht="25.5" outlineLevel="1" x14ac:dyDescent="0.2">
      <c r="B80" s="388" t="str">
        <f>Detail!B95</f>
        <v>Guard</v>
      </c>
      <c r="C80" s="289" t="s">
        <v>9</v>
      </c>
      <c r="D80" s="124" t="s">
        <v>243</v>
      </c>
    </row>
    <row r="81" spans="2:4" ht="25.5" outlineLevel="1" x14ac:dyDescent="0.2">
      <c r="B81" s="388" t="str">
        <f>Detail!B96</f>
        <v>Cleaner</v>
      </c>
      <c r="C81" s="289" t="s">
        <v>9</v>
      </c>
      <c r="D81" s="124" t="s">
        <v>243</v>
      </c>
    </row>
    <row r="82" spans="2:4" ht="26.25" outlineLevel="1" thickBot="1" x14ac:dyDescent="0.25">
      <c r="B82" s="388" t="str">
        <f>Detail!B97</f>
        <v>&lt;Insert more Other Staff lines here&gt;</v>
      </c>
      <c r="C82" s="290" t="s">
        <v>9</v>
      </c>
      <c r="D82" s="291" t="s">
        <v>243</v>
      </c>
    </row>
    <row r="83" spans="2:4" s="3" customFormat="1" x14ac:dyDescent="0.2">
      <c r="B83" s="287"/>
      <c r="C83" s="288"/>
      <c r="D83"/>
    </row>
    <row r="84" spans="2:4" s="3" customFormat="1" ht="13.5" thickBot="1" x14ac:dyDescent="0.25">
      <c r="B84" s="129" t="s">
        <v>82</v>
      </c>
      <c r="C84" s="118" t="s">
        <v>241</v>
      </c>
    </row>
    <row r="85" spans="2:4" hidden="1" outlineLevel="1" x14ac:dyDescent="0.2">
      <c r="B85" s="388" t="str">
        <f>Detail!B105</f>
        <v>Benefits - Local Staff</v>
      </c>
      <c r="C85" s="124" t="s">
        <v>245</v>
      </c>
    </row>
    <row r="86" spans="2:4" hidden="1" outlineLevel="1" x14ac:dyDescent="0.2">
      <c r="B86" s="388" t="str">
        <f>Detail!B106</f>
        <v>Severance Pay - Local Staff</v>
      </c>
      <c r="C86" s="124" t="s">
        <v>245</v>
      </c>
    </row>
    <row r="87" spans="2:4" hidden="1" outlineLevel="1" x14ac:dyDescent="0.2">
      <c r="B87" s="388" t="str">
        <f>Detail!B107</f>
        <v>Pooled Benefits - Expatriates &amp; HQ Staff</v>
      </c>
      <c r="C87" s="124" t="s">
        <v>245</v>
      </c>
    </row>
    <row r="88" spans="2:4" hidden="1" outlineLevel="1" x14ac:dyDescent="0.2">
      <c r="B88" s="388" t="str">
        <f>Detail!B108</f>
        <v>Shipping of Household Goods</v>
      </c>
      <c r="C88" s="124" t="s">
        <v>245</v>
      </c>
    </row>
    <row r="89" spans="2:4" hidden="1" outlineLevel="1" x14ac:dyDescent="0.2">
      <c r="B89" s="388" t="str">
        <f>Detail!B109</f>
        <v>Relocation Allowances</v>
      </c>
      <c r="C89" s="124" t="s">
        <v>245</v>
      </c>
    </row>
    <row r="90" spans="2:4" hidden="1" outlineLevel="1" x14ac:dyDescent="0.2">
      <c r="B90" s="388" t="str">
        <f>Detail!B110</f>
        <v>Storage Reimbursement - Expat Staff</v>
      </c>
      <c r="C90" s="124" t="s">
        <v>245</v>
      </c>
    </row>
    <row r="91" spans="2:4" hidden="1" outlineLevel="1" x14ac:dyDescent="0.2">
      <c r="B91" s="388" t="str">
        <f>Detail!B111</f>
        <v>Dependent Education - Expatriate Staff</v>
      </c>
      <c r="C91" s="124" t="s">
        <v>245</v>
      </c>
    </row>
    <row r="92" spans="2:4" hidden="1" outlineLevel="1" x14ac:dyDescent="0.2">
      <c r="B92" s="388" t="str">
        <f>Detail!B112</f>
        <v>Host Country Taxes - Expatriate Staff</v>
      </c>
      <c r="C92" s="124" t="s">
        <v>245</v>
      </c>
    </row>
    <row r="93" spans="2:4" hidden="1" outlineLevel="1" x14ac:dyDescent="0.2">
      <c r="B93" s="388" t="str">
        <f>Detail!B113</f>
        <v>Danger Pay - Expatriate Staff</v>
      </c>
      <c r="C93" s="124" t="s">
        <v>245</v>
      </c>
    </row>
    <row r="94" spans="2:4" hidden="1" outlineLevel="1" x14ac:dyDescent="0.2">
      <c r="B94" s="388" t="str">
        <f>Detail!B114</f>
        <v>Hardship Allowance - Expatriate Staff</v>
      </c>
      <c r="C94" s="124" t="s">
        <v>245</v>
      </c>
    </row>
    <row r="95" spans="2:4" hidden="1" outlineLevel="1" x14ac:dyDescent="0.2">
      <c r="B95" s="388" t="str">
        <f>Detail!B115</f>
        <v>R&amp;R Allowances - Expatriate Staff</v>
      </c>
      <c r="C95" s="124" t="s">
        <v>245</v>
      </c>
    </row>
    <row r="96" spans="2:4" hidden="1" outlineLevel="1" x14ac:dyDescent="0.2">
      <c r="B96" s="388" t="str">
        <f>Detail!B116</f>
        <v>Other Benefits - Expatriate</v>
      </c>
      <c r="C96" s="124" t="s">
        <v>245</v>
      </c>
    </row>
    <row r="97" spans="2:4" hidden="1" outlineLevel="1" x14ac:dyDescent="0.2">
      <c r="B97" s="388" t="str">
        <f>Detail!B117</f>
        <v>Housing - Individual and Shared</v>
      </c>
      <c r="C97" s="124" t="s">
        <v>245</v>
      </c>
    </row>
    <row r="98" spans="2:4" ht="13.5" hidden="1" outlineLevel="1" thickBot="1" x14ac:dyDescent="0.25">
      <c r="B98" s="388" t="str">
        <f>Detail!B118</f>
        <v>Employee Training</v>
      </c>
      <c r="C98" s="124" t="s">
        <v>245</v>
      </c>
    </row>
    <row r="99" spans="2:4" s="3" customFormat="1" collapsed="1" x14ac:dyDescent="0.2">
      <c r="B99" s="127"/>
      <c r="C99" s="128"/>
      <c r="D99"/>
    </row>
    <row r="100" spans="2:4" s="3" customFormat="1" ht="13.5" thickBot="1" x14ac:dyDescent="0.25">
      <c r="B100" s="129" t="s">
        <v>83</v>
      </c>
      <c r="C100" s="118" t="s">
        <v>549</v>
      </c>
    </row>
    <row r="101" spans="2:4" s="3" customFormat="1" x14ac:dyDescent="0.2">
      <c r="B101" s="127"/>
      <c r="C101" s="128"/>
      <c r="D101"/>
    </row>
    <row r="102" spans="2:4" s="3" customFormat="1" ht="13.5" thickBot="1" x14ac:dyDescent="0.25">
      <c r="B102" s="129" t="s">
        <v>84</v>
      </c>
      <c r="C102" s="118" t="s">
        <v>241</v>
      </c>
    </row>
    <row r="103" spans="2:4" hidden="1" outlineLevel="1" x14ac:dyDescent="0.2">
      <c r="B103" s="125" t="s">
        <v>192</v>
      </c>
      <c r="C103" s="126"/>
    </row>
    <row r="104" spans="2:4" s="6" customFormat="1" ht="25.5" hidden="1" outlineLevel="1" x14ac:dyDescent="0.2">
      <c r="B104" s="385" t="str">
        <f>Detail!B132</f>
        <v>&lt;Specific vehicle type/model&gt;</v>
      </c>
      <c r="C104" s="387" t="s">
        <v>145</v>
      </c>
    </row>
    <row r="105" spans="2:4" s="6" customFormat="1" ht="25.5" hidden="1" outlineLevel="1" x14ac:dyDescent="0.2">
      <c r="B105" s="385" t="str">
        <f>Detail!B133</f>
        <v>&lt;Specific vehicle type/model&gt;</v>
      </c>
      <c r="C105" s="386" t="s">
        <v>145</v>
      </c>
    </row>
    <row r="106" spans="2:4" s="6" customFormat="1" ht="25.5" hidden="1" outlineLevel="1" x14ac:dyDescent="0.2">
      <c r="B106" s="385" t="str">
        <f>Detail!B134</f>
        <v>&lt;Specific vehicle type/model&gt;</v>
      </c>
      <c r="C106" s="386" t="s">
        <v>145</v>
      </c>
    </row>
    <row r="107" spans="2:4" s="6" customFormat="1" ht="25.5" hidden="1" outlineLevel="1" x14ac:dyDescent="0.2">
      <c r="B107" s="389" t="str">
        <f>Detail!B135</f>
        <v>&lt;Insert more Vehicles lines here&gt;</v>
      </c>
      <c r="C107" s="386" t="s">
        <v>145</v>
      </c>
    </row>
    <row r="108" spans="2:4" s="6" customFormat="1" hidden="1" outlineLevel="1" x14ac:dyDescent="0.2">
      <c r="B108" s="504" t="s">
        <v>193</v>
      </c>
      <c r="C108" s="505"/>
    </row>
    <row r="109" spans="2:4" s="6" customFormat="1" ht="25.5" hidden="1" outlineLevel="1" x14ac:dyDescent="0.2">
      <c r="B109" s="385" t="str">
        <f>Detail!B138</f>
        <v>&lt;Specific capital equipment&gt;</v>
      </c>
      <c r="C109" s="386" t="s">
        <v>144</v>
      </c>
    </row>
    <row r="110" spans="2:4" s="6" customFormat="1" ht="25.5" hidden="1" outlineLevel="1" x14ac:dyDescent="0.2">
      <c r="B110" s="385" t="str">
        <f>Detail!B139</f>
        <v>&lt;Specific capital equipment&gt;</v>
      </c>
      <c r="C110" s="386" t="s">
        <v>144</v>
      </c>
    </row>
    <row r="111" spans="2:4" s="6" customFormat="1" ht="25.5" hidden="1" outlineLevel="1" x14ac:dyDescent="0.2">
      <c r="B111" s="385" t="str">
        <f>Detail!B140</f>
        <v>&lt;Specific capital equipment&gt;</v>
      </c>
      <c r="C111" s="386" t="s">
        <v>144</v>
      </c>
    </row>
    <row r="112" spans="2:4" s="6" customFormat="1" ht="26.25" hidden="1" outlineLevel="1" thickBot="1" x14ac:dyDescent="0.25">
      <c r="B112" s="389" t="str">
        <f>Detail!B141</f>
        <v>&lt;Insert more Capital Equipment lines here&gt;</v>
      </c>
      <c r="C112" s="386" t="s">
        <v>144</v>
      </c>
    </row>
    <row r="113" spans="2:4" s="3" customFormat="1" collapsed="1" x14ac:dyDescent="0.2">
      <c r="B113" s="127"/>
      <c r="C113" s="128"/>
      <c r="D113"/>
    </row>
    <row r="114" spans="2:4" s="3" customFormat="1" ht="13.5" thickBot="1" x14ac:dyDescent="0.25">
      <c r="B114" s="129" t="s">
        <v>85</v>
      </c>
      <c r="C114" s="118" t="s">
        <v>241</v>
      </c>
    </row>
    <row r="115" spans="2:4" hidden="1" outlineLevel="1" x14ac:dyDescent="0.2">
      <c r="B115" s="125" t="s">
        <v>194</v>
      </c>
      <c r="C115" s="130" t="s">
        <v>551</v>
      </c>
    </row>
    <row r="116" spans="2:4" ht="25.5" hidden="1" outlineLevel="1" x14ac:dyDescent="0.2">
      <c r="B116" s="388" t="str">
        <f>Detail!B148</f>
        <v>&lt;Specific general equipment&gt;</v>
      </c>
      <c r="C116" s="124" t="s">
        <v>144</v>
      </c>
    </row>
    <row r="117" spans="2:4" ht="25.5" hidden="1" outlineLevel="1" x14ac:dyDescent="0.2">
      <c r="B117" s="388" t="str">
        <f>Detail!B149</f>
        <v>&lt;Specific general equipment&gt;</v>
      </c>
      <c r="C117" s="124" t="s">
        <v>144</v>
      </c>
    </row>
    <row r="118" spans="2:4" ht="25.5" hidden="1" outlineLevel="1" x14ac:dyDescent="0.2">
      <c r="B118" s="388" t="str">
        <f>Detail!B150</f>
        <v>&lt;Specific general equipment&gt;</v>
      </c>
      <c r="C118" s="124" t="s">
        <v>144</v>
      </c>
    </row>
    <row r="119" spans="2:4" ht="25.5" hidden="1" outlineLevel="1" x14ac:dyDescent="0.2">
      <c r="B119" s="388" t="str">
        <f>Detail!B151</f>
        <v>&lt;Insert more Gen'l. Equipment lines here&gt;</v>
      </c>
      <c r="C119" s="124" t="s">
        <v>144</v>
      </c>
    </row>
    <row r="120" spans="2:4" ht="25.5" hidden="1" outlineLevel="1" x14ac:dyDescent="0.2">
      <c r="B120" s="388" t="str">
        <f>Detail!B152</f>
        <v>&lt;Insert more Gen'l. Equipment lines here&gt;</v>
      </c>
      <c r="C120" s="124" t="s">
        <v>144</v>
      </c>
    </row>
    <row r="121" spans="2:4" ht="25.5" hidden="1" outlineLevel="1" x14ac:dyDescent="0.2">
      <c r="B121" s="388" t="str">
        <f>Detail!B153</f>
        <v>&lt;Insert more Gen'l. Equipment lines here&gt;</v>
      </c>
      <c r="C121" s="124" t="s">
        <v>144</v>
      </c>
    </row>
    <row r="122" spans="2:4" ht="25.5" hidden="1" outlineLevel="1" x14ac:dyDescent="0.2">
      <c r="B122" s="388" t="str">
        <f>Detail!B154</f>
        <v>&lt;Insert more Gen'l. Equipment lines here&gt;</v>
      </c>
      <c r="C122" s="124" t="s">
        <v>144</v>
      </c>
    </row>
    <row r="123" spans="2:4" ht="26.25" hidden="1" outlineLevel="1" thickBot="1" x14ac:dyDescent="0.25">
      <c r="B123" s="388" t="str">
        <f>Detail!B155</f>
        <v>&lt;Insert more Gen'l. Equipment lines here&gt;</v>
      </c>
      <c r="C123" s="124" t="s">
        <v>144</v>
      </c>
    </row>
    <row r="124" spans="2:4" s="3" customFormat="1" ht="13.5" collapsed="1" thickBot="1" x14ac:dyDescent="0.25">
      <c r="B124" s="392"/>
      <c r="C124" s="393"/>
      <c r="D124"/>
    </row>
    <row r="125" spans="2:4" s="3" customFormat="1" ht="13.5" thickBot="1" x14ac:dyDescent="0.25">
      <c r="B125" s="394" t="s">
        <v>86</v>
      </c>
      <c r="C125" s="395" t="s">
        <v>241</v>
      </c>
    </row>
    <row r="126" spans="2:4" hidden="1" outlineLevel="1" x14ac:dyDescent="0.2">
      <c r="B126" s="125" t="s">
        <v>195</v>
      </c>
      <c r="C126" s="126"/>
    </row>
    <row r="127" spans="2:4" ht="25.5" hidden="1" outlineLevel="1" x14ac:dyDescent="0.2">
      <c r="B127" s="388" t="str">
        <f>Detail!B164</f>
        <v>&lt;Specific program activity&gt;</v>
      </c>
      <c r="C127" s="124" t="s">
        <v>146</v>
      </c>
    </row>
    <row r="128" spans="2:4" ht="25.5" hidden="1" outlineLevel="1" x14ac:dyDescent="0.2">
      <c r="B128" s="388" t="str">
        <f>Detail!B165</f>
        <v>&lt;Specific program activity&gt;</v>
      </c>
      <c r="C128" s="124" t="s">
        <v>146</v>
      </c>
    </row>
    <row r="129" spans="2:3" ht="25.5" hidden="1" outlineLevel="1" x14ac:dyDescent="0.2">
      <c r="B129" s="388" t="str">
        <f>Detail!B166</f>
        <v>&lt;Specific program activity&gt;</v>
      </c>
      <c r="C129" s="124" t="s">
        <v>146</v>
      </c>
    </row>
    <row r="130" spans="2:3" ht="25.5" hidden="1" outlineLevel="1" x14ac:dyDescent="0.2">
      <c r="B130" s="388" t="str">
        <f>Detail!B167</f>
        <v>&lt;Specific program activity&gt;</v>
      </c>
      <c r="C130" s="124" t="s">
        <v>146</v>
      </c>
    </row>
    <row r="131" spans="2:3" ht="25.5" hidden="1" outlineLevel="1" x14ac:dyDescent="0.2">
      <c r="B131" s="388" t="str">
        <f>Detail!B168</f>
        <v>&lt;Insert more Program Activity lines here&gt;</v>
      </c>
      <c r="C131" s="124" t="s">
        <v>146</v>
      </c>
    </row>
    <row r="132" spans="2:3" hidden="1" outlineLevel="1" x14ac:dyDescent="0.2">
      <c r="B132" s="125" t="s">
        <v>196</v>
      </c>
      <c r="C132" s="126"/>
    </row>
    <row r="133" spans="2:3" ht="25.5" hidden="1" outlineLevel="1" x14ac:dyDescent="0.2">
      <c r="B133" s="131" t="str">
        <f>Detail!B171</f>
        <v>&lt;Specific training activity&gt;</v>
      </c>
      <c r="C133" s="124" t="s">
        <v>147</v>
      </c>
    </row>
    <row r="134" spans="2:3" ht="25.5" hidden="1" outlineLevel="1" x14ac:dyDescent="0.2">
      <c r="B134" s="131" t="str">
        <f>Detail!B172</f>
        <v>&lt;Specific training activity&gt;</v>
      </c>
      <c r="C134" s="124" t="s">
        <v>147</v>
      </c>
    </row>
    <row r="135" spans="2:3" ht="25.5" hidden="1" outlineLevel="1" x14ac:dyDescent="0.2">
      <c r="B135" s="396" t="str">
        <f>Detail!B173</f>
        <v>&lt;Insert more Training lines here&gt;</v>
      </c>
      <c r="C135" s="124" t="s">
        <v>147</v>
      </c>
    </row>
    <row r="136" spans="2:3" hidden="1" outlineLevel="1" x14ac:dyDescent="0.2">
      <c r="B136" s="125" t="s">
        <v>197</v>
      </c>
      <c r="C136" s="126"/>
    </row>
    <row r="137" spans="2:3" ht="25.5" hidden="1" outlineLevel="1" x14ac:dyDescent="0.2">
      <c r="B137" s="388" t="str">
        <f>Detail!B180</f>
        <v>Design, Monitoring and Evaluation</v>
      </c>
      <c r="C137" s="124" t="s">
        <v>246</v>
      </c>
    </row>
    <row r="138" spans="2:3" hidden="1" outlineLevel="1" x14ac:dyDescent="0.2">
      <c r="B138" s="125" t="s">
        <v>552</v>
      </c>
      <c r="C138" s="126"/>
    </row>
    <row r="139" spans="2:3" ht="25.5" hidden="1" outlineLevel="1" x14ac:dyDescent="0.2">
      <c r="B139" s="388" t="str">
        <f>Detail!B184</f>
        <v>&lt;International consultant role&gt;</v>
      </c>
      <c r="C139" s="124" t="s">
        <v>148</v>
      </c>
    </row>
    <row r="140" spans="2:3" ht="25.5" hidden="1" outlineLevel="1" x14ac:dyDescent="0.2">
      <c r="B140" s="388" t="str">
        <f>Detail!B185</f>
        <v>&lt;International consultant role&gt;</v>
      </c>
      <c r="C140" s="124" t="s">
        <v>148</v>
      </c>
    </row>
    <row r="141" spans="2:3" ht="25.5" hidden="1" outlineLevel="1" x14ac:dyDescent="0.2">
      <c r="B141" s="388" t="str">
        <f>Detail!B186</f>
        <v>&lt;Insert more Int'l. Consultant lines here&gt;</v>
      </c>
      <c r="C141" s="124" t="s">
        <v>148</v>
      </c>
    </row>
    <row r="142" spans="2:3" hidden="1" outlineLevel="1" x14ac:dyDescent="0.2">
      <c r="B142" s="125" t="s">
        <v>553</v>
      </c>
      <c r="C142" s="126"/>
    </row>
    <row r="143" spans="2:3" s="3" customFormat="1" ht="25.5" hidden="1" outlineLevel="1" x14ac:dyDescent="0.2">
      <c r="B143" s="397" t="str">
        <f>Detail!B188</f>
        <v>&lt;National consultant role&gt;</v>
      </c>
      <c r="C143" s="124" t="s">
        <v>149</v>
      </c>
    </row>
    <row r="144" spans="2:3" ht="25.5" hidden="1" outlineLevel="1" x14ac:dyDescent="0.2">
      <c r="B144" s="397" t="str">
        <f>Detail!B189</f>
        <v>&lt;National consultant role&gt;</v>
      </c>
      <c r="C144" s="124" t="s">
        <v>149</v>
      </c>
    </row>
    <row r="145" spans="2:4" ht="26.25" hidden="1" outlineLevel="1" thickBot="1" x14ac:dyDescent="0.25">
      <c r="B145" s="398" t="str">
        <f>Detail!B190</f>
        <v>&lt;Insert more Nat'l. Consultant lines here&gt;</v>
      </c>
      <c r="C145" s="291" t="s">
        <v>149</v>
      </c>
    </row>
    <row r="146" spans="2:4" hidden="1" outlineLevel="1" x14ac:dyDescent="0.2">
      <c r="B146" s="390" t="s">
        <v>554</v>
      </c>
      <c r="C146" s="391"/>
    </row>
    <row r="147" spans="2:4" hidden="1" outlineLevel="1" x14ac:dyDescent="0.2">
      <c r="B147" s="388" t="str">
        <f>Detail!B197</f>
        <v>&lt;Specific subgrant activity&gt;</v>
      </c>
      <c r="C147" s="124" t="s">
        <v>247</v>
      </c>
    </row>
    <row r="148" spans="2:4" hidden="1" outlineLevel="1" x14ac:dyDescent="0.2">
      <c r="B148" s="388" t="str">
        <f>Detail!B198</f>
        <v>&lt;Specific subgrant activity&gt;</v>
      </c>
      <c r="C148" s="124" t="s">
        <v>247</v>
      </c>
    </row>
    <row r="149" spans="2:4" hidden="1" outlineLevel="1" x14ac:dyDescent="0.2">
      <c r="B149" s="388" t="str">
        <f>Detail!B199</f>
        <v>&lt;Specific subgrant activity&gt;</v>
      </c>
      <c r="C149" s="124" t="s">
        <v>247</v>
      </c>
    </row>
    <row r="150" spans="2:4" hidden="1" outlineLevel="1" x14ac:dyDescent="0.2">
      <c r="B150" s="125" t="s">
        <v>198</v>
      </c>
      <c r="C150" s="126"/>
    </row>
    <row r="151" spans="2:4" hidden="1" outlineLevel="1" x14ac:dyDescent="0.2">
      <c r="B151" s="388" t="str">
        <f>Detail!B202</f>
        <v>&lt;Specific local subgrant activity&gt;</v>
      </c>
      <c r="C151" s="124" t="s">
        <v>248</v>
      </c>
    </row>
    <row r="152" spans="2:4" hidden="1" outlineLevel="1" x14ac:dyDescent="0.2">
      <c r="B152" s="388" t="str">
        <f>Detail!B203</f>
        <v>&lt;Specific local subgrant activity&gt;</v>
      </c>
      <c r="C152" s="124" t="s">
        <v>248</v>
      </c>
    </row>
    <row r="153" spans="2:4" ht="13.5" hidden="1" outlineLevel="1" thickBot="1" x14ac:dyDescent="0.25">
      <c r="B153" s="388" t="str">
        <f>Detail!B204</f>
        <v>&lt;Specific local subgrant activity&gt;</v>
      </c>
      <c r="C153" s="124" t="s">
        <v>248</v>
      </c>
    </row>
    <row r="154" spans="2:4" s="3" customFormat="1" collapsed="1" x14ac:dyDescent="0.2">
      <c r="B154" s="127"/>
      <c r="C154" s="128"/>
      <c r="D154"/>
    </row>
    <row r="155" spans="2:4" s="3" customFormat="1" ht="13.5" thickBot="1" x14ac:dyDescent="0.25">
      <c r="B155" s="129" t="s">
        <v>87</v>
      </c>
      <c r="C155" s="118" t="s">
        <v>241</v>
      </c>
    </row>
    <row r="156" spans="2:4" hidden="1" outlineLevel="1" x14ac:dyDescent="0.2">
      <c r="B156" s="125" t="s">
        <v>199</v>
      </c>
      <c r="C156" s="126"/>
    </row>
    <row r="157" spans="2:4" ht="25.5" hidden="1" outlineLevel="1" x14ac:dyDescent="0.2">
      <c r="B157" s="123" t="str">
        <f>Detail!B213</f>
        <v>&lt;Specific construction activity&gt;</v>
      </c>
      <c r="C157" s="124" t="s">
        <v>200</v>
      </c>
    </row>
    <row r="158" spans="2:4" ht="25.5" hidden="1" outlineLevel="1" x14ac:dyDescent="0.2">
      <c r="B158" s="123" t="str">
        <f>Detail!B214</f>
        <v>&lt;Specific construction activity&gt;</v>
      </c>
      <c r="C158" s="124" t="s">
        <v>200</v>
      </c>
    </row>
    <row r="159" spans="2:4" ht="26.25" hidden="1" outlineLevel="1" thickBot="1" x14ac:dyDescent="0.25">
      <c r="B159" s="123" t="s">
        <v>66</v>
      </c>
      <c r="C159" s="124" t="s">
        <v>200</v>
      </c>
    </row>
    <row r="160" spans="2:4" s="3" customFormat="1" collapsed="1" x14ac:dyDescent="0.2">
      <c r="B160" s="127"/>
      <c r="C160" s="128"/>
      <c r="D160"/>
    </row>
    <row r="161" spans="2:3" s="3" customFormat="1" x14ac:dyDescent="0.2">
      <c r="B161" s="129" t="s">
        <v>557</v>
      </c>
      <c r="C161" s="118" t="s">
        <v>241</v>
      </c>
    </row>
    <row r="162" spans="2:3" hidden="1" outlineLevel="1" x14ac:dyDescent="0.2">
      <c r="B162" s="125" t="s">
        <v>138</v>
      </c>
      <c r="C162" s="126"/>
    </row>
    <row r="163" spans="2:3" hidden="1" outlineLevel="1" x14ac:dyDescent="0.2">
      <c r="B163" s="388" t="str">
        <f>Detail!B222</f>
        <v>Vehicle Rent/Lease</v>
      </c>
      <c r="C163" s="124" t="s">
        <v>249</v>
      </c>
    </row>
    <row r="164" spans="2:3" hidden="1" outlineLevel="1" x14ac:dyDescent="0.2">
      <c r="B164" s="388" t="str">
        <f>Detail!B223</f>
        <v>Vehicle Fuel</v>
      </c>
      <c r="C164" s="286" t="s">
        <v>250</v>
      </c>
    </row>
    <row r="165" spans="2:3" hidden="1" outlineLevel="1" x14ac:dyDescent="0.2">
      <c r="B165" s="388" t="str">
        <f>Detail!B224</f>
        <v>Vehicle Repairs and Maintenance</v>
      </c>
      <c r="C165" s="286" t="s">
        <v>250</v>
      </c>
    </row>
    <row r="166" spans="2:3" hidden="1" outlineLevel="1" x14ac:dyDescent="0.2">
      <c r="B166" s="388" t="str">
        <f>Detail!B225</f>
        <v>Vehicle Insurance</v>
      </c>
      <c r="C166" s="286" t="s">
        <v>250</v>
      </c>
    </row>
    <row r="167" spans="2:3" hidden="1" outlineLevel="1" x14ac:dyDescent="0.2">
      <c r="B167" s="388" t="str">
        <f>Detail!B226</f>
        <v>Other Vehicle Expenses</v>
      </c>
      <c r="C167" s="286" t="s">
        <v>250</v>
      </c>
    </row>
    <row r="168" spans="2:3" hidden="1" outlineLevel="1" x14ac:dyDescent="0.2">
      <c r="B168" s="388" t="str">
        <f>Detail!B227</f>
        <v>Professional Fees - Audit</v>
      </c>
      <c r="C168" s="286" t="s">
        <v>250</v>
      </c>
    </row>
    <row r="169" spans="2:3" hidden="1" outlineLevel="1" x14ac:dyDescent="0.2">
      <c r="B169" s="388" t="str">
        <f>Detail!B228</f>
        <v>Professional Fees - Legal</v>
      </c>
      <c r="C169" s="286" t="s">
        <v>250</v>
      </c>
    </row>
    <row r="170" spans="2:3" hidden="1" outlineLevel="1" x14ac:dyDescent="0.2">
      <c r="B170" s="388" t="str">
        <f>Detail!B229</f>
        <v>Professional Fees - Other</v>
      </c>
      <c r="C170" s="286" t="s">
        <v>250</v>
      </c>
    </row>
    <row r="171" spans="2:3" hidden="1" outlineLevel="1" x14ac:dyDescent="0.2">
      <c r="B171" s="388" t="str">
        <f>Detail!B230</f>
        <v>Temporary Labor</v>
      </c>
      <c r="C171" s="286" t="s">
        <v>250</v>
      </c>
    </row>
    <row r="172" spans="2:3" hidden="1" outlineLevel="1" x14ac:dyDescent="0.2">
      <c r="B172" s="388" t="str">
        <f>Detail!B231</f>
        <v xml:space="preserve">Branding and Marking </v>
      </c>
      <c r="C172" s="286" t="s">
        <v>250</v>
      </c>
    </row>
    <row r="173" spans="2:3" hidden="1" outlineLevel="1" x14ac:dyDescent="0.2">
      <c r="B173" s="388" t="str">
        <f>Detail!B232</f>
        <v>Equipment Rental</v>
      </c>
      <c r="C173" s="286" t="s">
        <v>250</v>
      </c>
    </row>
    <row r="174" spans="2:3" ht="12.75" hidden="1" customHeight="1" outlineLevel="1" x14ac:dyDescent="0.2">
      <c r="B174" s="388" t="str">
        <f>Detail!B233</f>
        <v>Software Licenses</v>
      </c>
      <c r="C174" s="286" t="s">
        <v>250</v>
      </c>
    </row>
    <row r="175" spans="2:3" hidden="1" outlineLevel="1" x14ac:dyDescent="0.2">
      <c r="B175" s="388" t="str">
        <f>Detail!B234</f>
        <v>Equipment Repairs and Maintenance</v>
      </c>
      <c r="C175" s="286" t="s">
        <v>250</v>
      </c>
    </row>
    <row r="176" spans="2:3" hidden="1" outlineLevel="1" x14ac:dyDescent="0.2">
      <c r="B176" s="388" t="str">
        <f>Detail!B235</f>
        <v>Advertising</v>
      </c>
      <c r="C176" s="286" t="s">
        <v>250</v>
      </c>
    </row>
    <row r="177" spans="2:3" hidden="1" outlineLevel="1" x14ac:dyDescent="0.2">
      <c r="B177" s="388" t="str">
        <f>Detail!B236</f>
        <v>Office Rent</v>
      </c>
      <c r="C177" s="286" t="s">
        <v>250</v>
      </c>
    </row>
    <row r="178" spans="2:3" hidden="1" outlineLevel="1" x14ac:dyDescent="0.2">
      <c r="B178" s="388" t="str">
        <f>Detail!B237</f>
        <v>Office Utilities</v>
      </c>
      <c r="C178" s="286" t="s">
        <v>250</v>
      </c>
    </row>
    <row r="179" spans="2:3" hidden="1" outlineLevel="1" x14ac:dyDescent="0.2">
      <c r="B179" s="388" t="str">
        <f>Detail!B238</f>
        <v>Office Repairs and Maintenance</v>
      </c>
      <c r="C179" s="286" t="s">
        <v>250</v>
      </c>
    </row>
    <row r="180" spans="2:3" hidden="1" outlineLevel="1" x14ac:dyDescent="0.2">
      <c r="B180" s="388" t="str">
        <f>Detail!B239</f>
        <v>Warehouse Rent</v>
      </c>
      <c r="C180" s="286" t="s">
        <v>250</v>
      </c>
    </row>
    <row r="181" spans="2:3" hidden="1" outlineLevel="1" x14ac:dyDescent="0.2">
      <c r="B181" s="388" t="str">
        <f>Detail!B240</f>
        <v>Warehouse Utilities</v>
      </c>
      <c r="C181" s="286" t="s">
        <v>250</v>
      </c>
    </row>
    <row r="182" spans="2:3" hidden="1" outlineLevel="1" x14ac:dyDescent="0.2">
      <c r="B182" s="388" t="str">
        <f>Detail!B241</f>
        <v>Warehouse Repairs &amp; Maintenance</v>
      </c>
      <c r="C182" s="286" t="s">
        <v>250</v>
      </c>
    </row>
    <row r="183" spans="2:3" hidden="1" outlineLevel="1" x14ac:dyDescent="0.2">
      <c r="B183" s="388" t="str">
        <f>Detail!B242</f>
        <v>Security Services</v>
      </c>
      <c r="C183" s="286" t="s">
        <v>250</v>
      </c>
    </row>
    <row r="184" spans="2:3" hidden="1" outlineLevel="1" x14ac:dyDescent="0.2">
      <c r="B184" s="388" t="str">
        <f>Detail!B243</f>
        <v>Office Supplies</v>
      </c>
      <c r="C184" s="286" t="s">
        <v>250</v>
      </c>
    </row>
    <row r="185" spans="2:3" hidden="1" outlineLevel="1" x14ac:dyDescent="0.2">
      <c r="B185" s="388" t="str">
        <f>Detail!B244</f>
        <v>Warehouse Supplies</v>
      </c>
      <c r="C185" s="286" t="s">
        <v>250</v>
      </c>
    </row>
    <row r="186" spans="2:3" hidden="1" outlineLevel="1" x14ac:dyDescent="0.2">
      <c r="B186" s="388" t="str">
        <f>Detail!B245</f>
        <v>General Communications Expense</v>
      </c>
      <c r="C186" s="286" t="s">
        <v>250</v>
      </c>
    </row>
    <row r="187" spans="2:3" hidden="1" outlineLevel="1" x14ac:dyDescent="0.2">
      <c r="B187" s="388" t="str">
        <f>Detail!B246</f>
        <v>Mobile/Cellular Communications</v>
      </c>
      <c r="C187" s="286" t="s">
        <v>250</v>
      </c>
    </row>
    <row r="188" spans="2:3" hidden="1" outlineLevel="1" x14ac:dyDescent="0.2">
      <c r="B188" s="388" t="str">
        <f>Detail!B247</f>
        <v>Satellite Communications</v>
      </c>
      <c r="C188" s="286" t="s">
        <v>250</v>
      </c>
    </row>
    <row r="189" spans="2:3" hidden="1" outlineLevel="1" x14ac:dyDescent="0.2">
      <c r="B189" s="388" t="str">
        <f>Detail!B248</f>
        <v>Internet Communications</v>
      </c>
      <c r="C189" s="286" t="s">
        <v>250</v>
      </c>
    </row>
    <row r="190" spans="2:3" hidden="1" outlineLevel="1" x14ac:dyDescent="0.2">
      <c r="B190" s="388" t="str">
        <f>Detail!B249</f>
        <v>Printing and Photocopying</v>
      </c>
      <c r="C190" s="286" t="s">
        <v>250</v>
      </c>
    </row>
    <row r="191" spans="2:3" hidden="1" outlineLevel="1" x14ac:dyDescent="0.2">
      <c r="B191" s="388" t="str">
        <f>Detail!B250</f>
        <v>Courier and Postage</v>
      </c>
      <c r="C191" s="286" t="s">
        <v>250</v>
      </c>
    </row>
    <row r="192" spans="2:3" hidden="1" outlineLevel="1" x14ac:dyDescent="0.2">
      <c r="B192" s="388" t="str">
        <f>Detail!B251</f>
        <v>DBA Insurance</v>
      </c>
      <c r="C192" s="286" t="s">
        <v>250</v>
      </c>
    </row>
    <row r="193" spans="2:3" hidden="1" outlineLevel="1" x14ac:dyDescent="0.2">
      <c r="B193" s="388" t="str">
        <f>Detail!B252</f>
        <v>Dues, Subscriptions and References</v>
      </c>
      <c r="C193" s="286" t="s">
        <v>250</v>
      </c>
    </row>
    <row r="194" spans="2:3" hidden="1" outlineLevel="1" x14ac:dyDescent="0.2">
      <c r="B194" s="388" t="str">
        <f>Detail!B253</f>
        <v>Banking and Cash Handling Fees</v>
      </c>
      <c r="C194" s="286" t="s">
        <v>250</v>
      </c>
    </row>
    <row r="195" spans="2:3" hidden="1" outlineLevel="1" x14ac:dyDescent="0.2">
      <c r="B195" s="388" t="str">
        <f>Detail!B254</f>
        <v>Taxes, Filing and Registration Fees</v>
      </c>
      <c r="C195" s="286" t="s">
        <v>250</v>
      </c>
    </row>
    <row r="196" spans="2:3" hidden="1" outlineLevel="1" x14ac:dyDescent="0.2">
      <c r="B196" s="388" t="str">
        <f>Detail!B255</f>
        <v>&lt;Insert more ODC lines here&gt;</v>
      </c>
      <c r="C196" s="286" t="s">
        <v>250</v>
      </c>
    </row>
    <row r="197" spans="2:3" hidden="1" outlineLevel="1" x14ac:dyDescent="0.2">
      <c r="B197" s="125" t="s">
        <v>139</v>
      </c>
      <c r="C197" s="126"/>
    </row>
    <row r="198" spans="2:3" hidden="1" outlineLevel="1" x14ac:dyDescent="0.2">
      <c r="B198" s="388" t="str">
        <f>Detail!B258</f>
        <v>Vehicle Rent/Lease</v>
      </c>
      <c r="C198" s="124" t="s">
        <v>249</v>
      </c>
    </row>
    <row r="199" spans="2:3" hidden="1" outlineLevel="1" x14ac:dyDescent="0.2">
      <c r="B199" s="388" t="str">
        <f>Detail!B259</f>
        <v>Vehicle Fuel</v>
      </c>
      <c r="C199" s="286" t="s">
        <v>250</v>
      </c>
    </row>
    <row r="200" spans="2:3" hidden="1" outlineLevel="1" x14ac:dyDescent="0.2">
      <c r="B200" s="388" t="str">
        <f>Detail!B260</f>
        <v>Vehicle Repairs and Maintenance</v>
      </c>
      <c r="C200" s="286" t="s">
        <v>250</v>
      </c>
    </row>
    <row r="201" spans="2:3" hidden="1" outlineLevel="1" x14ac:dyDescent="0.2">
      <c r="B201" s="388" t="str">
        <f>Detail!B261</f>
        <v>Vehicle Insurance</v>
      </c>
      <c r="C201" s="286" t="s">
        <v>250</v>
      </c>
    </row>
    <row r="202" spans="2:3" hidden="1" outlineLevel="1" x14ac:dyDescent="0.2">
      <c r="B202" s="388" t="str">
        <f>Detail!B262</f>
        <v>Other Vehicle Expenses</v>
      </c>
      <c r="C202" s="286" t="s">
        <v>250</v>
      </c>
    </row>
    <row r="203" spans="2:3" hidden="1" outlineLevel="1" x14ac:dyDescent="0.2">
      <c r="B203" s="388" t="str">
        <f>Detail!B263</f>
        <v>Professional Fees - Legal</v>
      </c>
      <c r="C203" s="286" t="s">
        <v>250</v>
      </c>
    </row>
    <row r="204" spans="2:3" hidden="1" outlineLevel="1" x14ac:dyDescent="0.2">
      <c r="B204" s="388" t="str">
        <f>Detail!B264</f>
        <v>Professional Fees - Other</v>
      </c>
      <c r="C204" s="286" t="s">
        <v>250</v>
      </c>
    </row>
    <row r="205" spans="2:3" hidden="1" outlineLevel="1" x14ac:dyDescent="0.2">
      <c r="B205" s="388" t="str">
        <f>Detail!B265</f>
        <v>Temporary Labor</v>
      </c>
      <c r="C205" s="286" t="s">
        <v>250</v>
      </c>
    </row>
    <row r="206" spans="2:3" hidden="1" outlineLevel="1" x14ac:dyDescent="0.2">
      <c r="B206" s="388" t="str">
        <f>Detail!B266</f>
        <v>Branding and Marking</v>
      </c>
      <c r="C206" s="286" t="s">
        <v>250</v>
      </c>
    </row>
    <row r="207" spans="2:3" hidden="1" outlineLevel="1" x14ac:dyDescent="0.2">
      <c r="B207" s="388" t="str">
        <f>Detail!B267</f>
        <v>Equipment Rental</v>
      </c>
      <c r="C207" s="286" t="s">
        <v>250</v>
      </c>
    </row>
    <row r="208" spans="2:3" hidden="1" outlineLevel="1" x14ac:dyDescent="0.2">
      <c r="B208" s="388" t="str">
        <f>Detail!B268</f>
        <v>Equipment Repairs and Maintenance</v>
      </c>
      <c r="C208" s="286" t="s">
        <v>250</v>
      </c>
    </row>
    <row r="209" spans="2:3" hidden="1" outlineLevel="1" x14ac:dyDescent="0.2">
      <c r="B209" s="388" t="str">
        <f>Detail!B269</f>
        <v>Advertising</v>
      </c>
      <c r="C209" s="286" t="s">
        <v>250</v>
      </c>
    </row>
    <row r="210" spans="2:3" hidden="1" outlineLevel="1" x14ac:dyDescent="0.2">
      <c r="B210" s="388" t="str">
        <f>Detail!B270</f>
        <v>Office Rent</v>
      </c>
      <c r="C210" s="286" t="s">
        <v>250</v>
      </c>
    </row>
    <row r="211" spans="2:3" hidden="1" outlineLevel="1" x14ac:dyDescent="0.2">
      <c r="B211" s="388" t="str">
        <f>Detail!B271</f>
        <v>Office Utilities</v>
      </c>
      <c r="C211" s="286" t="s">
        <v>250</v>
      </c>
    </row>
    <row r="212" spans="2:3" hidden="1" outlineLevel="1" x14ac:dyDescent="0.2">
      <c r="B212" s="388" t="str">
        <f>Detail!B272</f>
        <v>Office Repairs and Maintenance</v>
      </c>
      <c r="C212" s="286" t="s">
        <v>250</v>
      </c>
    </row>
    <row r="213" spans="2:3" hidden="1" outlineLevel="1" x14ac:dyDescent="0.2">
      <c r="B213" s="388" t="str">
        <f>Detail!B273</f>
        <v>Warehouse Rent</v>
      </c>
      <c r="C213" s="286" t="s">
        <v>250</v>
      </c>
    </row>
    <row r="214" spans="2:3" hidden="1" outlineLevel="1" x14ac:dyDescent="0.2">
      <c r="B214" s="388" t="str">
        <f>Detail!B274</f>
        <v>Warehouse Utilities</v>
      </c>
      <c r="C214" s="286" t="s">
        <v>250</v>
      </c>
    </row>
    <row r="215" spans="2:3" hidden="1" outlineLevel="1" x14ac:dyDescent="0.2">
      <c r="B215" s="388" t="str">
        <f>Detail!B275</f>
        <v>Warehouse Repairs &amp; Maintenance</v>
      </c>
      <c r="C215" s="286" t="s">
        <v>250</v>
      </c>
    </row>
    <row r="216" spans="2:3" hidden="1" outlineLevel="1" x14ac:dyDescent="0.2">
      <c r="B216" s="388" t="str">
        <f>Detail!B276</f>
        <v>Security Services</v>
      </c>
      <c r="C216" s="286" t="s">
        <v>250</v>
      </c>
    </row>
    <row r="217" spans="2:3" hidden="1" outlineLevel="1" x14ac:dyDescent="0.2">
      <c r="B217" s="388" t="str">
        <f>Detail!B277</f>
        <v>Office Supplies</v>
      </c>
      <c r="C217" s="286" t="s">
        <v>250</v>
      </c>
    </row>
    <row r="218" spans="2:3" hidden="1" outlineLevel="1" x14ac:dyDescent="0.2">
      <c r="B218" s="388" t="str">
        <f>Detail!B278</f>
        <v>Warehouse Supplies</v>
      </c>
      <c r="C218" s="286" t="s">
        <v>250</v>
      </c>
    </row>
    <row r="219" spans="2:3" hidden="1" outlineLevel="1" x14ac:dyDescent="0.2">
      <c r="B219" s="388" t="str">
        <f>Detail!B279</f>
        <v>General Communications Expense</v>
      </c>
      <c r="C219" s="286" t="s">
        <v>250</v>
      </c>
    </row>
    <row r="220" spans="2:3" hidden="1" outlineLevel="1" x14ac:dyDescent="0.2">
      <c r="B220" s="388" t="str">
        <f>Detail!B280</f>
        <v>Mobile/Cellular Communications</v>
      </c>
      <c r="C220" s="286" t="s">
        <v>250</v>
      </c>
    </row>
    <row r="221" spans="2:3" hidden="1" outlineLevel="1" x14ac:dyDescent="0.2">
      <c r="B221" s="388" t="str">
        <f>Detail!B281</f>
        <v>Satellite Communications</v>
      </c>
      <c r="C221" s="286" t="s">
        <v>250</v>
      </c>
    </row>
    <row r="222" spans="2:3" hidden="1" outlineLevel="1" x14ac:dyDescent="0.2">
      <c r="B222" s="388" t="str">
        <f>Detail!B282</f>
        <v>Internet Communications</v>
      </c>
      <c r="C222" s="286" t="s">
        <v>250</v>
      </c>
    </row>
    <row r="223" spans="2:3" hidden="1" outlineLevel="1" x14ac:dyDescent="0.2">
      <c r="B223" s="388" t="str">
        <f>Detail!B283</f>
        <v>Printing and Photocopying</v>
      </c>
      <c r="C223" s="286" t="s">
        <v>250</v>
      </c>
    </row>
    <row r="224" spans="2:3" hidden="1" outlineLevel="1" x14ac:dyDescent="0.2">
      <c r="B224" s="388" t="str">
        <f>Detail!B284</f>
        <v>Courier and Postage</v>
      </c>
      <c r="C224" s="286" t="s">
        <v>250</v>
      </c>
    </row>
    <row r="225" spans="2:3" hidden="1" outlineLevel="1" x14ac:dyDescent="0.2">
      <c r="B225" s="388" t="str">
        <f>Detail!B285</f>
        <v>Dues, Subscriptions and References</v>
      </c>
      <c r="C225" s="286" t="s">
        <v>250</v>
      </c>
    </row>
    <row r="226" spans="2:3" hidden="1" outlineLevel="1" x14ac:dyDescent="0.2">
      <c r="B226" s="388" t="str">
        <f>Detail!B286</f>
        <v>Banking and Cash Handling Fees</v>
      </c>
      <c r="C226" s="286" t="s">
        <v>250</v>
      </c>
    </row>
    <row r="227" spans="2:3" hidden="1" outlineLevel="1" x14ac:dyDescent="0.2">
      <c r="B227" s="388" t="str">
        <f>Detail!B287</f>
        <v>Taxes, Filing and Registration Fees</v>
      </c>
      <c r="C227" s="286" t="s">
        <v>250</v>
      </c>
    </row>
    <row r="228" spans="2:3" hidden="1" outlineLevel="1" x14ac:dyDescent="0.2">
      <c r="B228" s="388" t="str">
        <f>Detail!B288</f>
        <v>&lt;Insert more ODC lines here&gt;</v>
      </c>
      <c r="C228" s="286" t="s">
        <v>250</v>
      </c>
    </row>
    <row r="229" spans="2:3" collapsed="1" x14ac:dyDescent="0.2"/>
    <row r="230" spans="2:3" x14ac:dyDescent="0.2">
      <c r="B230" s="296" t="s">
        <v>251</v>
      </c>
      <c r="C230" s="118" t="s">
        <v>241</v>
      </c>
    </row>
    <row r="231" spans="2:3" hidden="1" outlineLevel="1" x14ac:dyDescent="0.2">
      <c r="B231" s="123" t="str">
        <f>Detail!B296</f>
        <v>Overhead</v>
      </c>
      <c r="C231" s="124" t="s">
        <v>252</v>
      </c>
    </row>
    <row r="232" spans="2:3" hidden="1" outlineLevel="1" x14ac:dyDescent="0.2">
      <c r="B232" s="123" t="str">
        <f>Detail!B297</f>
        <v>G&amp;A</v>
      </c>
      <c r="C232" s="124" t="s">
        <v>252</v>
      </c>
    </row>
    <row r="233" spans="2:3" hidden="1" outlineLevel="1" x14ac:dyDescent="0.2">
      <c r="B233" s="123" t="str">
        <f>Detail!B298</f>
        <v>&lt;Insert more Indirect Cost lines here&gt;</v>
      </c>
      <c r="C233" s="124" t="s">
        <v>252</v>
      </c>
    </row>
    <row r="234" spans="2:3" collapsed="1" x14ac:dyDescent="0.2"/>
    <row r="235" spans="2:3" x14ac:dyDescent="0.2">
      <c r="B235" s="296" t="s">
        <v>253</v>
      </c>
      <c r="C235" s="118" t="s">
        <v>241</v>
      </c>
    </row>
    <row r="236" spans="2:3" hidden="1" outlineLevel="1" x14ac:dyDescent="0.2">
      <c r="B236" s="123" t="s">
        <v>232</v>
      </c>
      <c r="C236" s="124" t="s">
        <v>254</v>
      </c>
    </row>
    <row r="237" spans="2:3" collapsed="1" x14ac:dyDescent="0.2"/>
  </sheetData>
  <mergeCells count="2">
    <mergeCell ref="B10:D10"/>
    <mergeCell ref="B108:C108"/>
  </mergeCells>
  <phoneticPr fontId="0" type="noConversion"/>
  <conditionalFormatting sqref="B104:B107">
    <cfRule type="cellIs" dxfId="14" priority="4" stopIfTrue="1" operator="equal">
      <formula>"&lt;Specific vehicle type/model&gt;"</formula>
    </cfRule>
  </conditionalFormatting>
  <conditionalFormatting sqref="B109:B112">
    <cfRule type="cellIs" dxfId="13" priority="6" stopIfTrue="1" operator="equal">
      <formula>"&lt;Specific capital equipment&gt;"</formula>
    </cfRule>
  </conditionalFormatting>
  <conditionalFormatting sqref="B116:B123">
    <cfRule type="cellIs" dxfId="12" priority="8" stopIfTrue="1" operator="equal">
      <formula>"&lt;Specific general equipment&gt;"</formula>
    </cfRule>
  </conditionalFormatting>
  <conditionalFormatting sqref="B127:B131">
    <cfRule type="cellIs" dxfId="11" priority="12" stopIfTrue="1" operator="equal">
      <formula>"&lt;Specific program activity&gt;"</formula>
    </cfRule>
  </conditionalFormatting>
  <conditionalFormatting sqref="B133:B135">
    <cfRule type="cellIs" dxfId="10" priority="14" stopIfTrue="1" operator="equal">
      <formula>"&lt;Specific training activity&gt;"</formula>
    </cfRule>
  </conditionalFormatting>
  <conditionalFormatting sqref="B147:B149">
    <cfRule type="cellIs" dxfId="9" priority="22" stopIfTrue="1" operator="equal">
      <formula>"&lt;Specific US subgrant&gt;"</formula>
    </cfRule>
  </conditionalFormatting>
  <conditionalFormatting sqref="B151:B153">
    <cfRule type="cellIs" dxfId="8" priority="26" stopIfTrue="1" operator="equal">
      <formula>"&lt;Specific local subgrant&gt;"</formula>
    </cfRule>
  </conditionalFormatting>
  <conditionalFormatting sqref="B157:B158">
    <cfRule type="cellIs" dxfId="7" priority="28" stopIfTrue="1" operator="equal">
      <formula>"&lt;Specific construction activity&gt;"</formula>
    </cfRule>
  </conditionalFormatting>
  <conditionalFormatting sqref="B159">
    <cfRule type="cellIs" dxfId="6" priority="29" stopIfTrue="1" operator="equal">
      <formula>"&lt;Insert more Construction lines here&gt;"</formula>
    </cfRule>
  </conditionalFormatting>
  <conditionalFormatting sqref="F3:F7">
    <cfRule type="cellIs" dxfId="5" priority="38" stopIfTrue="1" operator="greaterThan">
      <formula>0</formula>
    </cfRule>
  </conditionalFormatting>
  <conditionalFormatting sqref="C4:C7">
    <cfRule type="cellIs" dxfId="4" priority="39" stopIfTrue="1" operator="equal">
      <formula>""</formula>
    </cfRule>
  </conditionalFormatting>
  <conditionalFormatting sqref="B26:B28">
    <cfRule type="cellIs" dxfId="3" priority="40" stopIfTrue="1" operator="equal">
      <formula>"&lt;HQ Technical position&gt;"</formula>
    </cfRule>
  </conditionalFormatting>
  <pageMargins left="0.75" right="0.75" top="1" bottom="1" header="0.5" footer="0.5"/>
  <pageSetup scale="44" fitToHeight="0" orientation="portrait" r:id="rId1"/>
  <headerFooter alignWithMargins="0">
    <oddFooter>&amp;R&amp;P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3"/>
  <sheetViews>
    <sheetView topLeftCell="A55" zoomScaleNormal="100" workbookViewId="0">
      <selection activeCell="B22" sqref="B22"/>
    </sheetView>
  </sheetViews>
  <sheetFormatPr defaultRowHeight="12.75" x14ac:dyDescent="0.2"/>
  <cols>
    <col min="1" max="1" width="2.7109375" customWidth="1"/>
    <col min="2" max="2" width="18.85546875" bestFit="1" customWidth="1"/>
    <col min="3" max="8" width="15.7109375" style="9" customWidth="1"/>
    <col min="10" max="10" width="25.85546875" customWidth="1"/>
  </cols>
  <sheetData>
    <row r="1" spans="1:10" ht="15" x14ac:dyDescent="0.25">
      <c r="A1" s="5"/>
      <c r="B1" s="5"/>
    </row>
    <row r="2" spans="1:10" ht="15" x14ac:dyDescent="0.25">
      <c r="B2" s="5"/>
      <c r="C2" s="506" t="s">
        <v>574</v>
      </c>
      <c r="D2" s="506"/>
      <c r="E2" s="506"/>
    </row>
    <row r="3" spans="1:10" ht="15" x14ac:dyDescent="0.25">
      <c r="B3" s="5"/>
      <c r="D3" s="171"/>
    </row>
    <row r="4" spans="1:10" ht="15" x14ac:dyDescent="0.25">
      <c r="B4" s="5"/>
      <c r="H4" s="171"/>
    </row>
    <row r="5" spans="1:10" ht="15" x14ac:dyDescent="0.25">
      <c r="B5" s="117" t="s">
        <v>68</v>
      </c>
      <c r="C5" t="str">
        <f>IF(Detail!G3=0,"",Detail!G3)</f>
        <v/>
      </c>
    </row>
    <row r="6" spans="1:10" ht="15" x14ac:dyDescent="0.25">
      <c r="B6" s="117" t="s">
        <v>69</v>
      </c>
      <c r="C6" t="str">
        <f>IF(Detail!G4=0,"",Detail!G4)</f>
        <v/>
      </c>
    </row>
    <row r="8" spans="1:10" ht="13.5" thickBot="1" x14ac:dyDescent="0.25">
      <c r="B8" s="2"/>
    </row>
    <row r="9" spans="1:10" ht="28.5" customHeight="1" thickBot="1" x14ac:dyDescent="0.25">
      <c r="A9" s="271" t="s">
        <v>71</v>
      </c>
      <c r="B9" s="270"/>
      <c r="C9" s="280" t="s">
        <v>184</v>
      </c>
      <c r="D9" s="280" t="s">
        <v>78</v>
      </c>
      <c r="E9" s="280" t="s">
        <v>77</v>
      </c>
      <c r="F9" s="280" t="s">
        <v>76</v>
      </c>
      <c r="G9" s="280" t="s">
        <v>75</v>
      </c>
      <c r="H9" s="272" t="s">
        <v>116</v>
      </c>
    </row>
    <row r="10" spans="1:10" s="13" customFormat="1" ht="20.100000000000001" customHeight="1" x14ac:dyDescent="0.2">
      <c r="A10" s="135" t="s">
        <v>117</v>
      </c>
      <c r="B10" s="281" t="s">
        <v>118</v>
      </c>
      <c r="C10" s="136">
        <f>Detail!H101</f>
        <v>0</v>
      </c>
      <c r="D10" s="136">
        <f>Detail!L101</f>
        <v>0</v>
      </c>
      <c r="E10" s="136">
        <f>Detail!P101</f>
        <v>0</v>
      </c>
      <c r="F10" s="136">
        <f>Detail!T101</f>
        <v>0</v>
      </c>
      <c r="G10" s="136">
        <f>Detail!X101</f>
        <v>0</v>
      </c>
      <c r="H10" s="165">
        <f t="shared" ref="H10:H17" si="0">C10+D10+E10+F10+G10</f>
        <v>0</v>
      </c>
      <c r="I10" s="133" t="str">
        <f t="shared" ref="I10:I19" si="1">IF(SUM(C10:H10)/2=H10," ","ERROR")</f>
        <v xml:space="preserve"> </v>
      </c>
      <c r="J10" s="134" t="str">
        <f>IF(H10=Detail!Y101," ","Doesn't Tie to Detail Sheet")</f>
        <v xml:space="preserve"> </v>
      </c>
    </row>
    <row r="11" spans="1:10" s="13" customFormat="1" ht="20.100000000000001" customHeight="1" x14ac:dyDescent="0.2">
      <c r="A11" s="137" t="s">
        <v>119</v>
      </c>
      <c r="B11" s="282" t="s">
        <v>120</v>
      </c>
      <c r="C11" s="138">
        <f>Detail!H120</f>
        <v>0</v>
      </c>
      <c r="D11" s="138">
        <f>Detail!L120</f>
        <v>0</v>
      </c>
      <c r="E11" s="138">
        <f>Detail!P120</f>
        <v>0</v>
      </c>
      <c r="F11" s="138">
        <f>Detail!T120</f>
        <v>0</v>
      </c>
      <c r="G11" s="138">
        <f>Detail!X120</f>
        <v>0</v>
      </c>
      <c r="H11" s="166">
        <f t="shared" si="0"/>
        <v>0</v>
      </c>
      <c r="I11" s="133" t="str">
        <f t="shared" si="1"/>
        <v xml:space="preserve"> </v>
      </c>
      <c r="J11" s="134" t="str">
        <f>IF(H11=Detail!Y120," ","Doesn't Tie to Detail Sheet")</f>
        <v xml:space="preserve"> </v>
      </c>
    </row>
    <row r="12" spans="1:10" s="13" customFormat="1" ht="20.100000000000001" customHeight="1" x14ac:dyDescent="0.2">
      <c r="A12" s="137" t="s">
        <v>121</v>
      </c>
      <c r="B12" s="282" t="s">
        <v>122</v>
      </c>
      <c r="C12" s="138">
        <f>Detail!H127</f>
        <v>0</v>
      </c>
      <c r="D12" s="138">
        <f>Detail!L127</f>
        <v>0</v>
      </c>
      <c r="E12" s="138">
        <f>Detail!P127</f>
        <v>0</v>
      </c>
      <c r="F12" s="138">
        <f>Detail!T127</f>
        <v>0</v>
      </c>
      <c r="G12" s="138">
        <f>Detail!X127</f>
        <v>0</v>
      </c>
      <c r="H12" s="166">
        <f t="shared" si="0"/>
        <v>0</v>
      </c>
      <c r="I12" s="133" t="str">
        <f t="shared" si="1"/>
        <v xml:space="preserve"> </v>
      </c>
      <c r="J12" s="134" t="str">
        <f>IF(H12=Detail!Y127," ","Doesn't Tie to Detail Sheet")</f>
        <v xml:space="preserve"> </v>
      </c>
    </row>
    <row r="13" spans="1:10" s="13" customFormat="1" ht="20.100000000000001" customHeight="1" x14ac:dyDescent="0.2">
      <c r="A13" s="137" t="s">
        <v>123</v>
      </c>
      <c r="B13" s="282" t="s">
        <v>124</v>
      </c>
      <c r="C13" s="138">
        <f>Detail!H143</f>
        <v>0</v>
      </c>
      <c r="D13" s="138">
        <f>Detail!L143</f>
        <v>0</v>
      </c>
      <c r="E13" s="138">
        <f>Detail!P143</f>
        <v>0</v>
      </c>
      <c r="F13" s="138">
        <f>Detail!T143</f>
        <v>0</v>
      </c>
      <c r="G13" s="138">
        <f>Detail!X143</f>
        <v>0</v>
      </c>
      <c r="H13" s="166">
        <f t="shared" si="0"/>
        <v>0</v>
      </c>
      <c r="I13" s="133" t="str">
        <f t="shared" si="1"/>
        <v xml:space="preserve"> </v>
      </c>
      <c r="J13" s="134" t="str">
        <f>IF(H13=Detail!Y143," ","Doesn't Tie to Detail Sheet")</f>
        <v xml:space="preserve"> </v>
      </c>
    </row>
    <row r="14" spans="1:10" s="13" customFormat="1" ht="20.100000000000001" customHeight="1" x14ac:dyDescent="0.2">
      <c r="A14" s="137" t="s">
        <v>125</v>
      </c>
      <c r="B14" s="282" t="s">
        <v>126</v>
      </c>
      <c r="C14" s="138">
        <f>Detail!H157</f>
        <v>0</v>
      </c>
      <c r="D14" s="138">
        <f>Detail!L157</f>
        <v>0</v>
      </c>
      <c r="E14" s="138">
        <f>Detail!P157</f>
        <v>0</v>
      </c>
      <c r="F14" s="138">
        <f>Detail!T157</f>
        <v>0</v>
      </c>
      <c r="G14" s="138">
        <f>Detail!X157</f>
        <v>0</v>
      </c>
      <c r="H14" s="166">
        <f t="shared" si="0"/>
        <v>0</v>
      </c>
      <c r="I14" s="133" t="str">
        <f t="shared" si="1"/>
        <v xml:space="preserve"> </v>
      </c>
      <c r="J14" s="134" t="str">
        <f>IF(H14=Detail!Y157," ","Doesn't Tie to Detail Sheet")</f>
        <v xml:space="preserve"> </v>
      </c>
    </row>
    <row r="15" spans="1:10" s="13" customFormat="1" ht="20.100000000000001" customHeight="1" x14ac:dyDescent="0.2">
      <c r="A15" s="137" t="s">
        <v>127</v>
      </c>
      <c r="B15" s="282" t="s">
        <v>128</v>
      </c>
      <c r="C15" s="138">
        <f>Detail!H208</f>
        <v>0</v>
      </c>
      <c r="D15" s="138">
        <f>Detail!L208</f>
        <v>0</v>
      </c>
      <c r="E15" s="138">
        <f>Detail!P208</f>
        <v>0</v>
      </c>
      <c r="F15" s="138">
        <f>Detail!T208</f>
        <v>0</v>
      </c>
      <c r="G15" s="138">
        <f>Detail!X208</f>
        <v>0</v>
      </c>
      <c r="H15" s="166">
        <f t="shared" si="0"/>
        <v>0</v>
      </c>
      <c r="I15" s="133" t="str">
        <f t="shared" si="1"/>
        <v xml:space="preserve"> </v>
      </c>
      <c r="J15" s="134" t="str">
        <f>IF(H15=Detail!Y208," ","Doesn't Tie to Detail Sheet")</f>
        <v xml:space="preserve"> </v>
      </c>
    </row>
    <row r="16" spans="1:10" s="13" customFormat="1" ht="20.100000000000001" customHeight="1" x14ac:dyDescent="0.2">
      <c r="A16" s="137" t="s">
        <v>129</v>
      </c>
      <c r="B16" s="282" t="s">
        <v>130</v>
      </c>
      <c r="C16" s="138">
        <f>Detail!H217</f>
        <v>0</v>
      </c>
      <c r="D16" s="138">
        <f>Detail!L217</f>
        <v>0</v>
      </c>
      <c r="E16" s="138">
        <f>Detail!P217</f>
        <v>0</v>
      </c>
      <c r="F16" s="138">
        <f>Detail!T217</f>
        <v>0</v>
      </c>
      <c r="G16" s="138">
        <f>Detail!X217</f>
        <v>0</v>
      </c>
      <c r="H16" s="166">
        <f t="shared" si="0"/>
        <v>0</v>
      </c>
      <c r="I16" s="133" t="str">
        <f t="shared" si="1"/>
        <v xml:space="preserve"> </v>
      </c>
      <c r="J16" s="134" t="str">
        <f>IF(H16=Detail!Y217," ","Doesn't Tie to Detail Sheet")</f>
        <v xml:space="preserve"> </v>
      </c>
    </row>
    <row r="17" spans="1:10" s="13" customFormat="1" ht="20.100000000000001" customHeight="1" thickBot="1" x14ac:dyDescent="0.25">
      <c r="A17" s="139" t="s">
        <v>131</v>
      </c>
      <c r="B17" s="283" t="s">
        <v>233</v>
      </c>
      <c r="C17" s="140">
        <f>Detail!H290</f>
        <v>0</v>
      </c>
      <c r="D17" s="140">
        <f>Detail!L290</f>
        <v>0</v>
      </c>
      <c r="E17" s="140">
        <f>Detail!P290</f>
        <v>0</v>
      </c>
      <c r="F17" s="140">
        <f>Detail!T290</f>
        <v>0</v>
      </c>
      <c r="G17" s="140">
        <f>Detail!X290</f>
        <v>0</v>
      </c>
      <c r="H17" s="167">
        <f t="shared" si="0"/>
        <v>0</v>
      </c>
      <c r="I17" s="133" t="str">
        <f t="shared" si="1"/>
        <v xml:space="preserve"> </v>
      </c>
      <c r="J17" s="134" t="str">
        <f>IF(H17=Detail!Y290," ","Doesn't Tie to Detail Sheet")</f>
        <v xml:space="preserve"> </v>
      </c>
    </row>
    <row r="18" spans="1:10" s="13" customFormat="1" ht="20.100000000000001" customHeight="1" x14ac:dyDescent="0.2">
      <c r="A18" s="135" t="s">
        <v>132</v>
      </c>
      <c r="B18" s="281" t="s">
        <v>133</v>
      </c>
      <c r="C18" s="141">
        <f t="shared" ref="C18:G18" si="2">SUM(C10:C17)</f>
        <v>0</v>
      </c>
      <c r="D18" s="141">
        <f t="shared" si="2"/>
        <v>0</v>
      </c>
      <c r="E18" s="142">
        <f t="shared" si="2"/>
        <v>0</v>
      </c>
      <c r="F18" s="141">
        <f t="shared" si="2"/>
        <v>0</v>
      </c>
      <c r="G18" s="141">
        <f t="shared" si="2"/>
        <v>0</v>
      </c>
      <c r="H18" s="168">
        <f>SUM(H10:H17)</f>
        <v>0</v>
      </c>
      <c r="I18" s="133" t="str">
        <f t="shared" si="1"/>
        <v xml:space="preserve"> </v>
      </c>
      <c r="J18" s="134" t="str">
        <f>IF(H18=Detail!Y292," ","Doesn't Tie to Detail Sheet")</f>
        <v xml:space="preserve"> </v>
      </c>
    </row>
    <row r="19" spans="1:10" s="13" customFormat="1" ht="20.100000000000001" customHeight="1" thickBot="1" x14ac:dyDescent="0.25">
      <c r="A19" s="145" t="s">
        <v>134</v>
      </c>
      <c r="B19" s="284" t="s">
        <v>135</v>
      </c>
      <c r="C19" s="146">
        <f>Detail!H300</f>
        <v>0</v>
      </c>
      <c r="D19" s="146">
        <f>Detail!L300</f>
        <v>0</v>
      </c>
      <c r="E19" s="146">
        <f>Detail!P300</f>
        <v>0</v>
      </c>
      <c r="F19" s="146">
        <f>Detail!T300</f>
        <v>0</v>
      </c>
      <c r="G19" s="146">
        <f>Detail!X300</f>
        <v>0</v>
      </c>
      <c r="H19" s="169">
        <f>C19+D19+E19+F19+G19</f>
        <v>0</v>
      </c>
      <c r="I19" s="133" t="str">
        <f t="shared" si="1"/>
        <v xml:space="preserve"> </v>
      </c>
      <c r="J19" s="134" t="str">
        <f>IF(H19=Detail!Y300," ","Doesn't Tie to Detail Sheet")</f>
        <v xml:space="preserve"> </v>
      </c>
    </row>
    <row r="20" spans="1:10" s="13" customFormat="1" ht="20.100000000000001" customHeight="1" thickBot="1" x14ac:dyDescent="0.25">
      <c r="A20" s="143" t="s">
        <v>577</v>
      </c>
      <c r="B20" s="285" t="s">
        <v>136</v>
      </c>
      <c r="C20" s="144">
        <f t="shared" ref="C20:H20" si="3">SUM(C18:C19)</f>
        <v>0</v>
      </c>
      <c r="D20" s="144">
        <f t="shared" si="3"/>
        <v>0</v>
      </c>
      <c r="E20" s="144">
        <f t="shared" si="3"/>
        <v>0</v>
      </c>
      <c r="F20" s="144">
        <f t="shared" si="3"/>
        <v>0</v>
      </c>
      <c r="G20" s="144">
        <f t="shared" si="3"/>
        <v>0</v>
      </c>
      <c r="H20" s="170">
        <f t="shared" si="3"/>
        <v>0</v>
      </c>
      <c r="I20" s="133" t="str">
        <f>IF(SUM(C20:H20)/2=H20," ","ERROR")</f>
        <v xml:space="preserve"> </v>
      </c>
      <c r="J20" s="134" t="str">
        <f>IF(H20=Detail!Y304," ","Doesn't Tie to Detail Sheet")</f>
        <v xml:space="preserve"> </v>
      </c>
    </row>
    <row r="23" spans="1:10" x14ac:dyDescent="0.2">
      <c r="C23" s="15" t="str">
        <f>IF(C20=Detail!H304," ","Doesn't Tie to Detail Sheet")</f>
        <v xml:space="preserve"> </v>
      </c>
      <c r="D23" s="15" t="str">
        <f>IF(D20=Detail!L304," ","Doesn't Tie to Detail Sheet")</f>
        <v xml:space="preserve"> </v>
      </c>
      <c r="E23" s="15" t="str">
        <f>IF(E20=Detail!P304," ","Doesn't Tie to Detail Sheet")</f>
        <v xml:space="preserve"> </v>
      </c>
      <c r="F23" s="15" t="str">
        <f>IF(F20=Detail!T304," ","Doesn't Tie to Detail Sheet")</f>
        <v xml:space="preserve"> </v>
      </c>
      <c r="G23" s="15"/>
      <c r="H23" s="15" t="str">
        <f>IF(H20=Detail!Y304," ","Doesn't Tie to Detail Sheet")</f>
        <v xml:space="preserve"> </v>
      </c>
    </row>
  </sheetData>
  <sheetProtection formatColumns="0" selectLockedCells="1"/>
  <mergeCells count="1">
    <mergeCell ref="C2:E2"/>
  </mergeCells>
  <phoneticPr fontId="0" type="noConversion"/>
  <conditionalFormatting sqref="I10:I20">
    <cfRule type="cellIs" dxfId="2" priority="1" stopIfTrue="1" operator="equal">
      <formula>"Doesn't Foot"</formula>
    </cfRule>
  </conditionalFormatting>
  <conditionalFormatting sqref="C23:H23 J10:J20">
    <cfRule type="cellIs" dxfId="1" priority="2" stopIfTrue="1" operator="equal">
      <formula>"Doesn't Tie to Detail Sheet"</formula>
    </cfRule>
  </conditionalFormatting>
  <conditionalFormatting sqref="C22:H22">
    <cfRule type="cellIs" dxfId="0" priority="3" stopIfTrue="1" operator="equal">
      <formula>"Doesn't Foot"</formula>
    </cfRule>
  </conditionalFormatting>
  <pageMargins left="0.75" right="0.75" top="1" bottom="1" header="0.5" footer="0.5"/>
  <pageSetup orientation="portrait" r:id="rId1"/>
  <headerFooter alignWithMargins="0">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T63"/>
  <sheetViews>
    <sheetView topLeftCell="B97" zoomScaleNormal="100" workbookViewId="0">
      <selection activeCell="B1" sqref="B1:F1"/>
    </sheetView>
  </sheetViews>
  <sheetFormatPr defaultColWidth="9.140625" defaultRowHeight="12.75" x14ac:dyDescent="0.2"/>
  <cols>
    <col min="1" max="1" width="9.140625" style="228"/>
    <col min="2" max="2" width="17" style="228" bestFit="1" customWidth="1"/>
    <col min="3" max="3" width="25" style="228" bestFit="1" customWidth="1"/>
    <col min="4" max="4" width="24.5703125" style="228" customWidth="1"/>
    <col min="5" max="5" width="13" style="228" customWidth="1"/>
    <col min="6" max="6" width="11.7109375" style="228" customWidth="1"/>
    <col min="7" max="7" width="48.28515625" style="228" customWidth="1"/>
    <col min="8" max="8" width="17.85546875" style="229" customWidth="1"/>
    <col min="9" max="9" width="15" style="229" customWidth="1"/>
    <col min="10" max="10" width="11.140625" style="228" customWidth="1"/>
    <col min="11" max="11" width="12.7109375" style="228" customWidth="1"/>
    <col min="12" max="12" width="15" style="228" customWidth="1"/>
    <col min="13" max="13" width="14.140625" style="228" customWidth="1"/>
    <col min="14" max="14" width="11" style="230" customWidth="1"/>
    <col min="15" max="16" width="10.5703125" style="228" customWidth="1"/>
    <col min="17" max="17" width="11.140625" style="228" customWidth="1"/>
    <col min="18" max="18" width="12.28515625" style="228" bestFit="1" customWidth="1"/>
    <col min="19" max="20" width="18.42578125" style="228" customWidth="1"/>
    <col min="21" max="16384" width="9.140625" style="228"/>
  </cols>
  <sheetData>
    <row r="1" spans="2:20" ht="13.5" customHeight="1" thickBot="1" x14ac:dyDescent="0.25">
      <c r="B1" s="511" t="s">
        <v>322</v>
      </c>
      <c r="C1" s="512"/>
      <c r="D1" s="512"/>
      <c r="E1" s="512"/>
      <c r="F1" s="513"/>
      <c r="G1" s="229"/>
      <c r="I1" s="228"/>
      <c r="M1" s="230"/>
      <c r="N1" s="228"/>
    </row>
    <row r="2" spans="2:20" ht="13.5" customHeight="1" x14ac:dyDescent="0.2">
      <c r="B2" s="507" t="s">
        <v>320</v>
      </c>
      <c r="C2" s="508"/>
      <c r="D2" s="514" t="s">
        <v>323</v>
      </c>
      <c r="E2" s="514"/>
      <c r="F2" s="515"/>
      <c r="G2" s="229"/>
      <c r="I2" s="228"/>
      <c r="M2" s="230"/>
      <c r="N2" s="228"/>
    </row>
    <row r="3" spans="2:20" ht="13.5" customHeight="1" thickBot="1" x14ac:dyDescent="0.25">
      <c r="B3" s="509" t="s">
        <v>321</v>
      </c>
      <c r="C3" s="510"/>
      <c r="D3" s="516" t="s">
        <v>324</v>
      </c>
      <c r="E3" s="516"/>
      <c r="F3" s="517"/>
      <c r="G3" s="229"/>
      <c r="I3" s="228"/>
      <c r="M3" s="230"/>
      <c r="N3" s="228"/>
    </row>
    <row r="4" spans="2:20" ht="30.75" thickBot="1" x14ac:dyDescent="0.3">
      <c r="B4" s="331" t="s">
        <v>315</v>
      </c>
      <c r="C4" s="331" t="s">
        <v>316</v>
      </c>
      <c r="D4" s="331" t="s">
        <v>219</v>
      </c>
      <c r="E4" s="331" t="s">
        <v>317</v>
      </c>
      <c r="F4" s="335" t="s">
        <v>319</v>
      </c>
      <c r="G4" s="229"/>
      <c r="I4" s="228"/>
      <c r="M4" s="230"/>
      <c r="N4" s="228"/>
    </row>
    <row r="5" spans="2:20" x14ac:dyDescent="0.2">
      <c r="B5" s="380"/>
      <c r="C5" s="381"/>
      <c r="D5" s="382"/>
      <c r="E5" s="382"/>
      <c r="F5" s="459">
        <f>E5+D5</f>
        <v>0</v>
      </c>
      <c r="G5" s="229"/>
      <c r="I5" s="228"/>
      <c r="M5" s="230"/>
      <c r="N5" s="228"/>
    </row>
    <row r="6" spans="2:20" x14ac:dyDescent="0.2">
      <c r="B6" s="334"/>
      <c r="C6" s="329"/>
      <c r="D6" s="330"/>
      <c r="E6" s="330"/>
      <c r="F6" s="460">
        <f t="shared" ref="F6:F13" si="0">E6+D6</f>
        <v>0</v>
      </c>
      <c r="G6" s="229"/>
      <c r="I6" s="228"/>
      <c r="M6" s="230"/>
      <c r="N6" s="228"/>
    </row>
    <row r="7" spans="2:20" x14ac:dyDescent="0.2">
      <c r="B7" s="334"/>
      <c r="C7" s="329"/>
      <c r="D7" s="330"/>
      <c r="E7" s="330"/>
      <c r="F7" s="460">
        <f t="shared" si="0"/>
        <v>0</v>
      </c>
      <c r="G7" s="229"/>
      <c r="I7" s="228"/>
      <c r="M7" s="230"/>
      <c r="N7" s="228"/>
    </row>
    <row r="8" spans="2:20" x14ac:dyDescent="0.2">
      <c r="B8" s="334"/>
      <c r="C8" s="329"/>
      <c r="D8" s="330"/>
      <c r="E8" s="330"/>
      <c r="F8" s="460">
        <f t="shared" si="0"/>
        <v>0</v>
      </c>
      <c r="G8" s="229"/>
      <c r="I8" s="228"/>
      <c r="M8" s="230"/>
      <c r="N8" s="228"/>
    </row>
    <row r="9" spans="2:20" x14ac:dyDescent="0.2">
      <c r="B9" s="334"/>
      <c r="C9" s="329"/>
      <c r="D9" s="330"/>
      <c r="E9" s="330"/>
      <c r="F9" s="460">
        <f t="shared" si="0"/>
        <v>0</v>
      </c>
      <c r="G9" s="229"/>
      <c r="I9" s="228"/>
      <c r="M9" s="230"/>
      <c r="N9" s="228"/>
    </row>
    <row r="10" spans="2:20" x14ac:dyDescent="0.2">
      <c r="B10" s="334"/>
      <c r="C10" s="329"/>
      <c r="D10" s="330"/>
      <c r="E10" s="330"/>
      <c r="F10" s="460">
        <f t="shared" si="0"/>
        <v>0</v>
      </c>
      <c r="G10" s="229"/>
      <c r="I10" s="228"/>
      <c r="M10" s="230"/>
      <c r="N10" s="228"/>
    </row>
    <row r="11" spans="2:20" x14ac:dyDescent="0.2">
      <c r="B11" s="334"/>
      <c r="C11" s="329"/>
      <c r="D11" s="330"/>
      <c r="E11" s="330"/>
      <c r="F11" s="460">
        <f t="shared" si="0"/>
        <v>0</v>
      </c>
      <c r="G11" s="229"/>
      <c r="I11" s="228"/>
      <c r="M11" s="230"/>
      <c r="N11" s="228"/>
    </row>
    <row r="12" spans="2:20" x14ac:dyDescent="0.2">
      <c r="B12" s="334"/>
      <c r="C12" s="329"/>
      <c r="D12" s="330"/>
      <c r="E12" s="330"/>
      <c r="F12" s="460">
        <f t="shared" si="0"/>
        <v>0</v>
      </c>
      <c r="G12" s="229"/>
      <c r="I12" s="228"/>
      <c r="M12" s="230"/>
      <c r="N12" s="228"/>
    </row>
    <row r="13" spans="2:20" ht="13.5" thickBot="1" x14ac:dyDescent="0.25">
      <c r="B13" s="383"/>
      <c r="C13" s="332"/>
      <c r="D13" s="333"/>
      <c r="E13" s="333"/>
      <c r="F13" s="461">
        <f t="shared" si="0"/>
        <v>0</v>
      </c>
      <c r="G13" s="229"/>
      <c r="I13" s="228"/>
      <c r="M13" s="230"/>
      <c r="N13" s="228"/>
    </row>
    <row r="14" spans="2:20" ht="13.5" thickBot="1" x14ac:dyDescent="0.25"/>
    <row r="15" spans="2:20" ht="15.75" customHeight="1" thickBot="1" x14ac:dyDescent="0.25">
      <c r="B15" s="511" t="s">
        <v>326</v>
      </c>
      <c r="C15" s="512"/>
      <c r="D15" s="512"/>
      <c r="E15" s="512"/>
      <c r="F15" s="512"/>
      <c r="G15" s="512"/>
      <c r="H15" s="512"/>
      <c r="I15" s="512"/>
      <c r="J15" s="512"/>
      <c r="K15" s="512"/>
      <c r="L15" s="512"/>
      <c r="M15" s="513"/>
      <c r="N15" s="225"/>
      <c r="O15" s="226"/>
      <c r="P15" s="226"/>
      <c r="Q15" s="226"/>
      <c r="R15" s="226"/>
      <c r="S15" s="226"/>
      <c r="T15" s="227"/>
    </row>
    <row r="16" spans="2:20" ht="51" customHeight="1" thickBot="1" x14ac:dyDescent="0.25">
      <c r="B16" s="279" t="s">
        <v>207</v>
      </c>
      <c r="C16" s="279" t="s">
        <v>208</v>
      </c>
      <c r="D16" s="279" t="s">
        <v>209</v>
      </c>
      <c r="E16" s="279" t="s">
        <v>210</v>
      </c>
      <c r="F16" s="279" t="s">
        <v>211</v>
      </c>
      <c r="G16" s="279" t="s">
        <v>212</v>
      </c>
      <c r="H16" s="279" t="s">
        <v>213</v>
      </c>
      <c r="I16" s="279" t="s">
        <v>214</v>
      </c>
      <c r="J16" s="279" t="s">
        <v>215</v>
      </c>
      <c r="K16" s="279" t="s">
        <v>216</v>
      </c>
      <c r="L16" s="279" t="s">
        <v>217</v>
      </c>
      <c r="M16" s="279" t="s">
        <v>218</v>
      </c>
      <c r="O16" s="229"/>
      <c r="P16" s="229"/>
      <c r="Q16" s="229"/>
      <c r="R16" s="229"/>
      <c r="S16" s="229"/>
      <c r="T16" s="229"/>
    </row>
    <row r="17" spans="2:14" s="229" customFormat="1" x14ac:dyDescent="0.2">
      <c r="B17" s="231">
        <v>1</v>
      </c>
      <c r="C17" s="232"/>
      <c r="D17" s="232"/>
      <c r="E17" s="231"/>
      <c r="F17" s="231"/>
      <c r="G17" s="232"/>
      <c r="H17" s="233"/>
      <c r="I17" s="234">
        <f>H17*E17*F17</f>
        <v>0</v>
      </c>
      <c r="J17" s="234"/>
      <c r="K17" s="234"/>
      <c r="L17" s="234">
        <f>F17*J17*K17</f>
        <v>0</v>
      </c>
      <c r="M17" s="234">
        <f>I17+L17</f>
        <v>0</v>
      </c>
      <c r="N17" s="230"/>
    </row>
    <row r="18" spans="2:14" s="229" customFormat="1" x14ac:dyDescent="0.2">
      <c r="B18" s="235">
        <v>1</v>
      </c>
      <c r="C18" s="235"/>
      <c r="D18" s="235"/>
      <c r="E18" s="235"/>
      <c r="F18" s="235"/>
      <c r="G18" s="235"/>
      <c r="H18" s="236"/>
      <c r="I18" s="234">
        <f>H18*E18*F18</f>
        <v>0</v>
      </c>
      <c r="J18" s="236"/>
      <c r="K18" s="236"/>
      <c r="L18" s="234">
        <f>F18*J18*K18</f>
        <v>0</v>
      </c>
      <c r="M18" s="234">
        <f>I18+L18</f>
        <v>0</v>
      </c>
      <c r="N18" s="230"/>
    </row>
    <row r="19" spans="2:14" s="229" customFormat="1" ht="13.5" thickBot="1" x14ac:dyDescent="0.25">
      <c r="B19" s="247">
        <v>1</v>
      </c>
      <c r="C19" s="247"/>
      <c r="D19" s="247"/>
      <c r="E19" s="247"/>
      <c r="F19" s="247"/>
      <c r="G19" s="247"/>
      <c r="H19" s="336"/>
      <c r="I19" s="337">
        <f>H19*E19*F19</f>
        <v>0</v>
      </c>
      <c r="J19" s="336"/>
      <c r="K19" s="336"/>
      <c r="L19" s="337">
        <f>F19*J19*K19</f>
        <v>0</v>
      </c>
      <c r="M19" s="234">
        <f>I19+L19</f>
        <v>0</v>
      </c>
      <c r="N19" s="230"/>
    </row>
    <row r="20" spans="2:14" s="246" customFormat="1" ht="13.5" thickBot="1" x14ac:dyDescent="0.25">
      <c r="B20" s="518" t="s">
        <v>268</v>
      </c>
      <c r="C20" s="519"/>
      <c r="D20" s="519"/>
      <c r="E20" s="519"/>
      <c r="F20" s="519"/>
      <c r="G20" s="519"/>
      <c r="H20" s="519"/>
      <c r="I20" s="519"/>
      <c r="J20" s="519"/>
      <c r="K20" s="519"/>
      <c r="L20" s="520"/>
      <c r="M20" s="244">
        <f>SUM(M17:M19)</f>
        <v>0</v>
      </c>
      <c r="N20" s="245"/>
    </row>
    <row r="21" spans="2:14" s="229" customFormat="1" x14ac:dyDescent="0.2">
      <c r="B21" s="243">
        <v>2</v>
      </c>
      <c r="C21" s="243"/>
      <c r="D21" s="243"/>
      <c r="E21" s="243"/>
      <c r="F21" s="243"/>
      <c r="G21" s="243"/>
      <c r="H21" s="237"/>
      <c r="I21" s="234">
        <f>H21*E21*F21</f>
        <v>0</v>
      </c>
      <c r="J21" s="237"/>
      <c r="K21" s="237"/>
      <c r="L21" s="234">
        <f>F21*J21*K21</f>
        <v>0</v>
      </c>
      <c r="M21" s="234">
        <f>I21+L21</f>
        <v>0</v>
      </c>
      <c r="N21" s="230"/>
    </row>
    <row r="22" spans="2:14" s="241" customFormat="1" x14ac:dyDescent="0.2">
      <c r="B22" s="238">
        <v>2</v>
      </c>
      <c r="C22" s="239"/>
      <c r="D22" s="239"/>
      <c r="E22" s="238"/>
      <c r="F22" s="238"/>
      <c r="G22" s="239"/>
      <c r="H22" s="233"/>
      <c r="I22" s="234">
        <f>H22*E22*F22</f>
        <v>0</v>
      </c>
      <c r="J22" s="234"/>
      <c r="K22" s="234"/>
      <c r="L22" s="234">
        <f>F22*J22*K22</f>
        <v>0</v>
      </c>
      <c r="M22" s="234">
        <f>I22+L22</f>
        <v>0</v>
      </c>
      <c r="N22" s="240"/>
    </row>
    <row r="23" spans="2:14" s="241" customFormat="1" ht="13.5" thickBot="1" x14ac:dyDescent="0.25">
      <c r="B23" s="238">
        <v>2</v>
      </c>
      <c r="C23" s="232"/>
      <c r="D23" s="239"/>
      <c r="E23" s="238"/>
      <c r="F23" s="238"/>
      <c r="G23" s="239"/>
      <c r="H23" s="233"/>
      <c r="I23" s="234">
        <f>H23*E23*F23</f>
        <v>0</v>
      </c>
      <c r="J23" s="234"/>
      <c r="K23" s="234"/>
      <c r="L23" s="234">
        <f>F23*J23*K23</f>
        <v>0</v>
      </c>
      <c r="M23" s="234">
        <f>I23+L23</f>
        <v>0</v>
      </c>
      <c r="N23" s="240"/>
    </row>
    <row r="24" spans="2:14" s="246" customFormat="1" ht="13.5" thickBot="1" x14ac:dyDescent="0.25">
      <c r="B24" s="518" t="s">
        <v>269</v>
      </c>
      <c r="C24" s="519"/>
      <c r="D24" s="519"/>
      <c r="E24" s="519"/>
      <c r="F24" s="519"/>
      <c r="G24" s="519"/>
      <c r="H24" s="519"/>
      <c r="I24" s="519"/>
      <c r="J24" s="519"/>
      <c r="K24" s="519"/>
      <c r="L24" s="520"/>
      <c r="M24" s="244">
        <f>SUM(M21:M23)</f>
        <v>0</v>
      </c>
      <c r="N24" s="245"/>
    </row>
    <row r="25" spans="2:14" s="241" customFormat="1" x14ac:dyDescent="0.2">
      <c r="B25" s="238">
        <v>3</v>
      </c>
      <c r="C25" s="239"/>
      <c r="D25" s="232"/>
      <c r="E25" s="238"/>
      <c r="F25" s="238"/>
      <c r="G25" s="239"/>
      <c r="H25" s="233"/>
      <c r="I25" s="234">
        <f>H25*E25*F25</f>
        <v>0</v>
      </c>
      <c r="J25" s="234"/>
      <c r="K25" s="234"/>
      <c r="L25" s="234">
        <f>F25*J25*K25</f>
        <v>0</v>
      </c>
      <c r="M25" s="234">
        <f>I25+L25</f>
        <v>0</v>
      </c>
      <c r="N25" s="240"/>
    </row>
    <row r="26" spans="2:14" s="229" customFormat="1" x14ac:dyDescent="0.2">
      <c r="B26" s="242">
        <v>3</v>
      </c>
      <c r="C26" s="242"/>
      <c r="D26" s="242"/>
      <c r="E26" s="242"/>
      <c r="F26" s="242"/>
      <c r="G26" s="235"/>
      <c r="H26" s="236"/>
      <c r="I26" s="234">
        <f>H26*E26*F26</f>
        <v>0</v>
      </c>
      <c r="J26" s="236"/>
      <c r="K26" s="236"/>
      <c r="L26" s="234">
        <f>F26*J26*K26</f>
        <v>0</v>
      </c>
      <c r="M26" s="234">
        <f>I26+L26</f>
        <v>0</v>
      </c>
      <c r="N26" s="230"/>
    </row>
    <row r="27" spans="2:14" s="229" customFormat="1" ht="13.5" thickBot="1" x14ac:dyDescent="0.25">
      <c r="B27" s="232">
        <v>3</v>
      </c>
      <c r="C27" s="232"/>
      <c r="D27" s="232"/>
      <c r="E27" s="232"/>
      <c r="F27" s="232"/>
      <c r="G27" s="232"/>
      <c r="H27" s="233"/>
      <c r="I27" s="234">
        <f>H27*E27*F27</f>
        <v>0</v>
      </c>
      <c r="J27" s="234"/>
      <c r="K27" s="234"/>
      <c r="L27" s="234">
        <f>F27*J27*K27</f>
        <v>0</v>
      </c>
      <c r="M27" s="234">
        <f>I27+L27</f>
        <v>0</v>
      </c>
      <c r="N27" s="230"/>
    </row>
    <row r="28" spans="2:14" s="246" customFormat="1" ht="13.5" thickBot="1" x14ac:dyDescent="0.25">
      <c r="B28" s="518" t="s">
        <v>271</v>
      </c>
      <c r="C28" s="519"/>
      <c r="D28" s="519"/>
      <c r="E28" s="519"/>
      <c r="F28" s="519"/>
      <c r="G28" s="519"/>
      <c r="H28" s="519"/>
      <c r="I28" s="519"/>
      <c r="J28" s="519"/>
      <c r="K28" s="519"/>
      <c r="L28" s="520"/>
      <c r="M28" s="244">
        <f>SUM(M25:M27)</f>
        <v>0</v>
      </c>
      <c r="N28" s="245"/>
    </row>
    <row r="29" spans="2:14" s="229" customFormat="1" x14ac:dyDescent="0.2">
      <c r="B29" s="232">
        <v>4</v>
      </c>
      <c r="C29" s="232"/>
      <c r="D29" s="232"/>
      <c r="E29" s="232"/>
      <c r="F29" s="232"/>
      <c r="G29" s="232"/>
      <c r="H29" s="233"/>
      <c r="I29" s="234">
        <f>H29*E29*F29</f>
        <v>0</v>
      </c>
      <c r="J29" s="233"/>
      <c r="K29" s="233"/>
      <c r="L29" s="234">
        <f>F29*J29*K29</f>
        <v>0</v>
      </c>
      <c r="M29" s="234">
        <f>I29+L29</f>
        <v>0</v>
      </c>
      <c r="N29" s="230"/>
    </row>
    <row r="30" spans="2:14" s="229" customFormat="1" x14ac:dyDescent="0.2">
      <c r="B30" s="232">
        <v>4</v>
      </c>
      <c r="C30" s="232"/>
      <c r="D30" s="232"/>
      <c r="E30" s="232"/>
      <c r="F30" s="232"/>
      <c r="G30" s="232"/>
      <c r="H30" s="233"/>
      <c r="I30" s="234">
        <f>H30*E30*F30</f>
        <v>0</v>
      </c>
      <c r="J30" s="233"/>
      <c r="K30" s="233"/>
      <c r="L30" s="234">
        <f>F30*J30*K30</f>
        <v>0</v>
      </c>
      <c r="M30" s="234">
        <f>I30+L30</f>
        <v>0</v>
      </c>
      <c r="N30" s="230"/>
    </row>
    <row r="31" spans="2:14" s="229" customFormat="1" ht="13.5" thickBot="1" x14ac:dyDescent="0.25">
      <c r="B31" s="235">
        <v>4</v>
      </c>
      <c r="C31" s="235"/>
      <c r="D31" s="235"/>
      <c r="E31" s="235"/>
      <c r="F31" s="235"/>
      <c r="G31" s="235"/>
      <c r="H31" s="236"/>
      <c r="I31" s="234">
        <f>H31*E31*F31</f>
        <v>0</v>
      </c>
      <c r="J31" s="236"/>
      <c r="K31" s="236"/>
      <c r="L31" s="234">
        <f>F31*J31*K31</f>
        <v>0</v>
      </c>
      <c r="M31" s="234">
        <f>I31+L31</f>
        <v>0</v>
      </c>
      <c r="N31" s="230"/>
    </row>
    <row r="32" spans="2:14" s="246" customFormat="1" ht="13.5" thickBot="1" x14ac:dyDescent="0.25">
      <c r="B32" s="518" t="s">
        <v>270</v>
      </c>
      <c r="C32" s="519"/>
      <c r="D32" s="519"/>
      <c r="E32" s="519"/>
      <c r="F32" s="519"/>
      <c r="G32" s="519"/>
      <c r="H32" s="519"/>
      <c r="I32" s="519"/>
      <c r="J32" s="519"/>
      <c r="K32" s="519"/>
      <c r="L32" s="520"/>
      <c r="M32" s="244">
        <f>SUM(M29:M31)</f>
        <v>0</v>
      </c>
      <c r="N32" s="245"/>
    </row>
    <row r="33" spans="2:14" s="229" customFormat="1" x14ac:dyDescent="0.2">
      <c r="B33" s="235">
        <v>5</v>
      </c>
      <c r="C33" s="235"/>
      <c r="D33" s="235"/>
      <c r="E33" s="235"/>
      <c r="F33" s="235"/>
      <c r="G33" s="235"/>
      <c r="H33" s="236"/>
      <c r="I33" s="234">
        <f>H33*E33*F33</f>
        <v>0</v>
      </c>
      <c r="J33" s="236"/>
      <c r="K33" s="236"/>
      <c r="L33" s="234">
        <f>F33*J33*K33</f>
        <v>0</v>
      </c>
      <c r="M33" s="234">
        <f>I33+L33</f>
        <v>0</v>
      </c>
      <c r="N33" s="230"/>
    </row>
    <row r="34" spans="2:14" s="229" customFormat="1" x14ac:dyDescent="0.2">
      <c r="B34" s="235">
        <v>5</v>
      </c>
      <c r="C34" s="235"/>
      <c r="D34" s="235"/>
      <c r="E34" s="235"/>
      <c r="F34" s="235"/>
      <c r="G34" s="235"/>
      <c r="H34" s="236"/>
      <c r="I34" s="234">
        <f>H34*E34*F34</f>
        <v>0</v>
      </c>
      <c r="J34" s="236"/>
      <c r="K34" s="236"/>
      <c r="L34" s="234">
        <f>F34*J34*K34</f>
        <v>0</v>
      </c>
      <c r="M34" s="234">
        <f>I34+L34</f>
        <v>0</v>
      </c>
      <c r="N34" s="230"/>
    </row>
    <row r="35" spans="2:14" s="229" customFormat="1" ht="13.5" thickBot="1" x14ac:dyDescent="0.25">
      <c r="B35" s="235">
        <v>5</v>
      </c>
      <c r="C35" s="235"/>
      <c r="D35" s="235"/>
      <c r="E35" s="235"/>
      <c r="F35" s="235"/>
      <c r="G35" s="235"/>
      <c r="H35" s="236"/>
      <c r="I35" s="234">
        <f>H35*E35*F35</f>
        <v>0</v>
      </c>
      <c r="J35" s="236"/>
      <c r="K35" s="236"/>
      <c r="L35" s="234">
        <f>F35*J35*K35</f>
        <v>0</v>
      </c>
      <c r="M35" s="234">
        <f>I35+L35</f>
        <v>0</v>
      </c>
      <c r="N35" s="230"/>
    </row>
    <row r="36" spans="2:14" s="246" customFormat="1" ht="13.5" thickBot="1" x14ac:dyDescent="0.25">
      <c r="B36" s="518" t="s">
        <v>272</v>
      </c>
      <c r="C36" s="519"/>
      <c r="D36" s="519"/>
      <c r="E36" s="519"/>
      <c r="F36" s="519"/>
      <c r="G36" s="519"/>
      <c r="H36" s="519"/>
      <c r="I36" s="519"/>
      <c r="J36" s="519"/>
      <c r="K36" s="519"/>
      <c r="L36" s="520"/>
      <c r="M36" s="244">
        <f>SUM(M33:M35)</f>
        <v>0</v>
      </c>
      <c r="N36" s="245"/>
    </row>
    <row r="37" spans="2:14" s="246" customFormat="1" ht="13.5" customHeight="1" thickBot="1" x14ac:dyDescent="0.25">
      <c r="B37" s="518" t="s">
        <v>273</v>
      </c>
      <c r="C37" s="519"/>
      <c r="D37" s="519"/>
      <c r="E37" s="519"/>
      <c r="F37" s="519"/>
      <c r="G37" s="519"/>
      <c r="H37" s="519"/>
      <c r="I37" s="519"/>
      <c r="J37" s="519"/>
      <c r="K37" s="519"/>
      <c r="L37" s="520"/>
      <c r="M37" s="244">
        <f>SUM(M20+M24+M28+M32+M36)</f>
        <v>0</v>
      </c>
      <c r="N37" s="245"/>
    </row>
    <row r="38" spans="2:14" s="229" customFormat="1" ht="13.5" thickBot="1" x14ac:dyDescent="0.25">
      <c r="N38" s="230"/>
    </row>
    <row r="39" spans="2:14" s="229" customFormat="1" ht="15.75" customHeight="1" thickBot="1" x14ac:dyDescent="0.25">
      <c r="B39" s="511" t="s">
        <v>327</v>
      </c>
      <c r="C39" s="512"/>
      <c r="D39" s="512"/>
      <c r="E39" s="512"/>
      <c r="F39" s="512"/>
      <c r="G39" s="512"/>
      <c r="H39" s="512"/>
      <c r="I39" s="512"/>
      <c r="J39" s="512"/>
      <c r="K39" s="512"/>
      <c r="L39" s="512"/>
      <c r="M39" s="513"/>
      <c r="N39" s="230"/>
    </row>
    <row r="40" spans="2:14" s="229" customFormat="1" ht="30" customHeight="1" thickBot="1" x14ac:dyDescent="0.25">
      <c r="B40" s="279" t="s">
        <v>207</v>
      </c>
      <c r="C40" s="279" t="s">
        <v>208</v>
      </c>
      <c r="D40" s="279" t="s">
        <v>209</v>
      </c>
      <c r="E40" s="279" t="s">
        <v>210</v>
      </c>
      <c r="F40" s="279" t="s">
        <v>211</v>
      </c>
      <c r="G40" s="279" t="s">
        <v>212</v>
      </c>
      <c r="H40" s="279" t="s">
        <v>213</v>
      </c>
      <c r="I40" s="279" t="s">
        <v>214</v>
      </c>
      <c r="J40" s="279" t="s">
        <v>215</v>
      </c>
      <c r="K40" s="279" t="s">
        <v>216</v>
      </c>
      <c r="L40" s="279" t="s">
        <v>217</v>
      </c>
      <c r="M40" s="279" t="s">
        <v>218</v>
      </c>
      <c r="N40" s="230"/>
    </row>
    <row r="41" spans="2:14" s="229" customFormat="1" x14ac:dyDescent="0.2">
      <c r="B41" s="231">
        <v>1</v>
      </c>
      <c r="C41" s="232"/>
      <c r="D41" s="232"/>
      <c r="E41" s="231"/>
      <c r="F41" s="231"/>
      <c r="G41" s="232"/>
      <c r="H41" s="233"/>
      <c r="I41" s="234">
        <f>H41*E41*F41</f>
        <v>0</v>
      </c>
      <c r="J41" s="234"/>
      <c r="K41" s="234"/>
      <c r="L41" s="234">
        <f>F41*J41*K41</f>
        <v>0</v>
      </c>
      <c r="M41" s="234">
        <f>I41+L41</f>
        <v>0</v>
      </c>
      <c r="N41" s="230"/>
    </row>
    <row r="42" spans="2:14" s="229" customFormat="1" x14ac:dyDescent="0.2">
      <c r="B42" s="235">
        <v>1</v>
      </c>
      <c r="C42" s="235"/>
      <c r="D42" s="235"/>
      <c r="E42" s="235"/>
      <c r="F42" s="235"/>
      <c r="G42" s="235"/>
      <c r="H42" s="236"/>
      <c r="I42" s="234">
        <f>H42*E42*F42</f>
        <v>0</v>
      </c>
      <c r="J42" s="236"/>
      <c r="K42" s="236"/>
      <c r="L42" s="234">
        <f>F42*J42*K42</f>
        <v>0</v>
      </c>
      <c r="M42" s="234">
        <f>I42+L42</f>
        <v>0</v>
      </c>
      <c r="N42" s="230"/>
    </row>
    <row r="43" spans="2:14" s="229" customFormat="1" ht="13.5" thickBot="1" x14ac:dyDescent="0.25">
      <c r="B43" s="247">
        <v>1</v>
      </c>
      <c r="C43" s="247"/>
      <c r="D43" s="247"/>
      <c r="E43" s="247"/>
      <c r="F43" s="247"/>
      <c r="G43" s="247"/>
      <c r="H43" s="336"/>
      <c r="I43" s="337">
        <f>H43*E43*F43</f>
        <v>0</v>
      </c>
      <c r="J43" s="336"/>
      <c r="K43" s="336"/>
      <c r="L43" s="337">
        <f>F43*J43*K43</f>
        <v>0</v>
      </c>
      <c r="M43" s="234">
        <f>I43+L43</f>
        <v>0</v>
      </c>
      <c r="N43" s="230"/>
    </row>
    <row r="44" spans="2:14" s="246" customFormat="1" ht="13.5" thickBot="1" x14ac:dyDescent="0.25">
      <c r="B44" s="518" t="s">
        <v>268</v>
      </c>
      <c r="C44" s="519"/>
      <c r="D44" s="519"/>
      <c r="E44" s="519"/>
      <c r="F44" s="519"/>
      <c r="G44" s="519"/>
      <c r="H44" s="519"/>
      <c r="I44" s="519"/>
      <c r="J44" s="519"/>
      <c r="K44" s="519"/>
      <c r="L44" s="520"/>
      <c r="M44" s="244">
        <f>SUM(M41:M43)</f>
        <v>0</v>
      </c>
      <c r="N44" s="245"/>
    </row>
    <row r="45" spans="2:14" s="229" customFormat="1" x14ac:dyDescent="0.2">
      <c r="B45" s="243">
        <v>2</v>
      </c>
      <c r="C45" s="243"/>
      <c r="D45" s="243"/>
      <c r="E45" s="243"/>
      <c r="F45" s="243"/>
      <c r="G45" s="243"/>
      <c r="H45" s="237"/>
      <c r="I45" s="234">
        <f>H45*E45*F45</f>
        <v>0</v>
      </c>
      <c r="J45" s="237"/>
      <c r="K45" s="237"/>
      <c r="L45" s="234">
        <f>F45*J45*K45</f>
        <v>0</v>
      </c>
      <c r="M45" s="234">
        <f>I45+L45</f>
        <v>0</v>
      </c>
      <c r="N45" s="230"/>
    </row>
    <row r="46" spans="2:14" s="241" customFormat="1" x14ac:dyDescent="0.2">
      <c r="B46" s="238">
        <v>2</v>
      </c>
      <c r="C46" s="239"/>
      <c r="D46" s="239"/>
      <c r="E46" s="238"/>
      <c r="F46" s="238"/>
      <c r="G46" s="239"/>
      <c r="H46" s="233"/>
      <c r="I46" s="234">
        <f>H46*E46*F46</f>
        <v>0</v>
      </c>
      <c r="J46" s="234"/>
      <c r="K46" s="234"/>
      <c r="L46" s="234">
        <f>F46*J46*K46</f>
        <v>0</v>
      </c>
      <c r="M46" s="234">
        <f>I46+L46</f>
        <v>0</v>
      </c>
      <c r="N46" s="240"/>
    </row>
    <row r="47" spans="2:14" s="241" customFormat="1" ht="13.5" thickBot="1" x14ac:dyDescent="0.25">
      <c r="B47" s="238">
        <v>2</v>
      </c>
      <c r="C47" s="232"/>
      <c r="D47" s="239"/>
      <c r="E47" s="238"/>
      <c r="F47" s="238"/>
      <c r="G47" s="239"/>
      <c r="H47" s="233"/>
      <c r="I47" s="234">
        <f>H47*E47*F47</f>
        <v>0</v>
      </c>
      <c r="J47" s="234"/>
      <c r="K47" s="234"/>
      <c r="L47" s="234">
        <f>F47*J47*K47</f>
        <v>0</v>
      </c>
      <c r="M47" s="234">
        <f>I47+L47</f>
        <v>0</v>
      </c>
      <c r="N47" s="240"/>
    </row>
    <row r="48" spans="2:14" s="246" customFormat="1" ht="13.5" thickBot="1" x14ac:dyDescent="0.25">
      <c r="B48" s="518" t="s">
        <v>269</v>
      </c>
      <c r="C48" s="519"/>
      <c r="D48" s="519"/>
      <c r="E48" s="519"/>
      <c r="F48" s="519"/>
      <c r="G48" s="519"/>
      <c r="H48" s="519"/>
      <c r="I48" s="519"/>
      <c r="J48" s="519"/>
      <c r="K48" s="519"/>
      <c r="L48" s="520"/>
      <c r="M48" s="244">
        <f>SUM(M45:M47)</f>
        <v>0</v>
      </c>
      <c r="N48" s="245"/>
    </row>
    <row r="49" spans="2:14" s="241" customFormat="1" x14ac:dyDescent="0.2">
      <c r="B49" s="238">
        <v>3</v>
      </c>
      <c r="C49" s="239"/>
      <c r="D49" s="232"/>
      <c r="E49" s="238"/>
      <c r="F49" s="238"/>
      <c r="G49" s="239"/>
      <c r="H49" s="233"/>
      <c r="I49" s="234">
        <f>H49*E49*F49</f>
        <v>0</v>
      </c>
      <c r="J49" s="234"/>
      <c r="K49" s="234"/>
      <c r="L49" s="234">
        <f>F49*J49*K49</f>
        <v>0</v>
      </c>
      <c r="M49" s="234">
        <f>I49+L49</f>
        <v>0</v>
      </c>
      <c r="N49" s="240"/>
    </row>
    <row r="50" spans="2:14" s="229" customFormat="1" x14ac:dyDescent="0.2">
      <c r="B50" s="242">
        <v>3</v>
      </c>
      <c r="C50" s="242"/>
      <c r="D50" s="242"/>
      <c r="E50" s="242"/>
      <c r="F50" s="242"/>
      <c r="G50" s="235"/>
      <c r="H50" s="236"/>
      <c r="I50" s="234">
        <f>H50*E50*F50</f>
        <v>0</v>
      </c>
      <c r="J50" s="236"/>
      <c r="K50" s="236"/>
      <c r="L50" s="234">
        <f>F50*J50*K50</f>
        <v>0</v>
      </c>
      <c r="M50" s="234">
        <f>I50+L50</f>
        <v>0</v>
      </c>
      <c r="N50" s="230"/>
    </row>
    <row r="51" spans="2:14" s="229" customFormat="1" ht="13.5" thickBot="1" x14ac:dyDescent="0.25">
      <c r="B51" s="232">
        <v>3</v>
      </c>
      <c r="C51" s="232"/>
      <c r="D51" s="232"/>
      <c r="E51" s="232"/>
      <c r="F51" s="232"/>
      <c r="G51" s="232"/>
      <c r="H51" s="233"/>
      <c r="I51" s="234">
        <f>H51*E51*F51</f>
        <v>0</v>
      </c>
      <c r="J51" s="234"/>
      <c r="K51" s="234"/>
      <c r="L51" s="234">
        <f>F51*J51*K51</f>
        <v>0</v>
      </c>
      <c r="M51" s="234">
        <f>I51+L51</f>
        <v>0</v>
      </c>
      <c r="N51" s="230"/>
    </row>
    <row r="52" spans="2:14" s="246" customFormat="1" ht="13.5" thickBot="1" x14ac:dyDescent="0.25">
      <c r="B52" s="518" t="s">
        <v>271</v>
      </c>
      <c r="C52" s="519"/>
      <c r="D52" s="519"/>
      <c r="E52" s="519"/>
      <c r="F52" s="519"/>
      <c r="G52" s="519"/>
      <c r="H52" s="519"/>
      <c r="I52" s="519"/>
      <c r="J52" s="519"/>
      <c r="K52" s="519"/>
      <c r="L52" s="520"/>
      <c r="M52" s="244">
        <f>SUM(M49:M51)</f>
        <v>0</v>
      </c>
      <c r="N52" s="245"/>
    </row>
    <row r="53" spans="2:14" s="229" customFormat="1" x14ac:dyDescent="0.2">
      <c r="B53" s="232">
        <v>4</v>
      </c>
      <c r="C53" s="232"/>
      <c r="D53" s="232"/>
      <c r="E53" s="232"/>
      <c r="F53" s="232"/>
      <c r="G53" s="232"/>
      <c r="H53" s="233"/>
      <c r="I53" s="234">
        <f>H53*E53*F53</f>
        <v>0</v>
      </c>
      <c r="J53" s="233"/>
      <c r="K53" s="233"/>
      <c r="L53" s="234">
        <f>F53*J53*K53</f>
        <v>0</v>
      </c>
      <c r="M53" s="234">
        <f>I53+L53</f>
        <v>0</v>
      </c>
      <c r="N53" s="230"/>
    </row>
    <row r="54" spans="2:14" s="229" customFormat="1" x14ac:dyDescent="0.2">
      <c r="B54" s="232">
        <v>4</v>
      </c>
      <c r="C54" s="232"/>
      <c r="D54" s="232"/>
      <c r="E54" s="232"/>
      <c r="F54" s="232"/>
      <c r="G54" s="232"/>
      <c r="H54" s="233"/>
      <c r="I54" s="234">
        <f>H54*E54*F54</f>
        <v>0</v>
      </c>
      <c r="J54" s="233"/>
      <c r="K54" s="233"/>
      <c r="L54" s="234">
        <f>F54*J54*K54</f>
        <v>0</v>
      </c>
      <c r="M54" s="234">
        <f>I54+L54</f>
        <v>0</v>
      </c>
      <c r="N54" s="230"/>
    </row>
    <row r="55" spans="2:14" s="229" customFormat="1" ht="13.5" thickBot="1" x14ac:dyDescent="0.25">
      <c r="B55" s="235">
        <v>4</v>
      </c>
      <c r="C55" s="235"/>
      <c r="D55" s="235"/>
      <c r="E55" s="235"/>
      <c r="F55" s="235"/>
      <c r="G55" s="235"/>
      <c r="H55" s="236"/>
      <c r="I55" s="234">
        <f>H55*E55*F55</f>
        <v>0</v>
      </c>
      <c r="J55" s="236"/>
      <c r="K55" s="236"/>
      <c r="L55" s="234">
        <f>F55*J55*K55</f>
        <v>0</v>
      </c>
      <c r="M55" s="234">
        <f>I55+L55</f>
        <v>0</v>
      </c>
      <c r="N55" s="230"/>
    </row>
    <row r="56" spans="2:14" s="246" customFormat="1" ht="13.5" thickBot="1" x14ac:dyDescent="0.25">
      <c r="B56" s="518" t="s">
        <v>270</v>
      </c>
      <c r="C56" s="519"/>
      <c r="D56" s="519"/>
      <c r="E56" s="519"/>
      <c r="F56" s="519"/>
      <c r="G56" s="519"/>
      <c r="H56" s="519"/>
      <c r="I56" s="519"/>
      <c r="J56" s="519"/>
      <c r="K56" s="519"/>
      <c r="L56" s="520"/>
      <c r="M56" s="244">
        <f>SUM(M53:M55)</f>
        <v>0</v>
      </c>
      <c r="N56" s="245"/>
    </row>
    <row r="57" spans="2:14" s="229" customFormat="1" x14ac:dyDescent="0.2">
      <c r="B57" s="235">
        <v>5</v>
      </c>
      <c r="C57" s="235"/>
      <c r="D57" s="235"/>
      <c r="E57" s="235"/>
      <c r="F57" s="235"/>
      <c r="G57" s="235"/>
      <c r="H57" s="236"/>
      <c r="I57" s="234">
        <f>H57*E57*F57</f>
        <v>0</v>
      </c>
      <c r="J57" s="236"/>
      <c r="K57" s="236"/>
      <c r="L57" s="234">
        <f>F57*J57*K57</f>
        <v>0</v>
      </c>
      <c r="M57" s="234">
        <f>I57+L57</f>
        <v>0</v>
      </c>
      <c r="N57" s="230"/>
    </row>
    <row r="58" spans="2:14" s="229" customFormat="1" x14ac:dyDescent="0.2">
      <c r="B58" s="235">
        <v>5</v>
      </c>
      <c r="C58" s="235"/>
      <c r="D58" s="235"/>
      <c r="E58" s="235"/>
      <c r="F58" s="235"/>
      <c r="G58" s="235"/>
      <c r="H58" s="236"/>
      <c r="I58" s="234">
        <f>H58*E58*F58</f>
        <v>0</v>
      </c>
      <c r="J58" s="236"/>
      <c r="K58" s="236"/>
      <c r="L58" s="234">
        <f>F58*J58*K58</f>
        <v>0</v>
      </c>
      <c r="M58" s="234">
        <f>I58+L58</f>
        <v>0</v>
      </c>
      <c r="N58" s="230"/>
    </row>
    <row r="59" spans="2:14" s="229" customFormat="1" ht="13.5" thickBot="1" x14ac:dyDescent="0.25">
      <c r="B59" s="235">
        <v>5</v>
      </c>
      <c r="C59" s="235"/>
      <c r="D59" s="235"/>
      <c r="E59" s="235"/>
      <c r="F59" s="235"/>
      <c r="G59" s="235"/>
      <c r="H59" s="236"/>
      <c r="I59" s="234">
        <f>H59*E59*F59</f>
        <v>0</v>
      </c>
      <c r="J59" s="236"/>
      <c r="K59" s="236"/>
      <c r="L59" s="234">
        <f>F59*J59*K59</f>
        <v>0</v>
      </c>
      <c r="M59" s="234">
        <f>I59+L59</f>
        <v>0</v>
      </c>
      <c r="N59" s="230"/>
    </row>
    <row r="60" spans="2:14" s="246" customFormat="1" ht="13.5" thickBot="1" x14ac:dyDescent="0.25">
      <c r="B60" s="518" t="s">
        <v>272</v>
      </c>
      <c r="C60" s="519"/>
      <c r="D60" s="519"/>
      <c r="E60" s="519"/>
      <c r="F60" s="519"/>
      <c r="G60" s="519"/>
      <c r="H60" s="519"/>
      <c r="I60" s="519"/>
      <c r="J60" s="519"/>
      <c r="K60" s="519"/>
      <c r="L60" s="520"/>
      <c r="M60" s="244">
        <f>SUM(M57:M59)</f>
        <v>0</v>
      </c>
      <c r="N60" s="245"/>
    </row>
    <row r="61" spans="2:14" s="246" customFormat="1" ht="13.5" customHeight="1" thickBot="1" x14ac:dyDescent="0.25">
      <c r="B61" s="518" t="s">
        <v>274</v>
      </c>
      <c r="C61" s="519"/>
      <c r="D61" s="519"/>
      <c r="E61" s="519"/>
      <c r="F61" s="519"/>
      <c r="G61" s="519"/>
      <c r="H61" s="519"/>
      <c r="I61" s="519"/>
      <c r="J61" s="519"/>
      <c r="K61" s="519"/>
      <c r="L61" s="520"/>
      <c r="M61" s="244">
        <f>SUM(M44+M48+M52+M56+M60)</f>
        <v>0</v>
      </c>
      <c r="N61" s="245"/>
    </row>
    <row r="62" spans="2:14" s="229" customFormat="1" x14ac:dyDescent="0.2">
      <c r="N62" s="230"/>
    </row>
    <row r="63" spans="2:14" s="241" customFormat="1" x14ac:dyDescent="0.2">
      <c r="N63" s="240"/>
    </row>
  </sheetData>
  <mergeCells count="19">
    <mergeCell ref="B15:M15"/>
    <mergeCell ref="B39:M39"/>
    <mergeCell ref="B56:L56"/>
    <mergeCell ref="B60:L60"/>
    <mergeCell ref="B20:L20"/>
    <mergeCell ref="B61:L61"/>
    <mergeCell ref="B24:L24"/>
    <mergeCell ref="B28:L28"/>
    <mergeCell ref="B32:L32"/>
    <mergeCell ref="B36:L36"/>
    <mergeCell ref="B44:L44"/>
    <mergeCell ref="B48:L48"/>
    <mergeCell ref="B37:L37"/>
    <mergeCell ref="B52:L52"/>
    <mergeCell ref="B2:C2"/>
    <mergeCell ref="B3:C3"/>
    <mergeCell ref="B1:F1"/>
    <mergeCell ref="D2:F2"/>
    <mergeCell ref="D3:F3"/>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errorTitle="Stop" error="Select from Drop-Down" xr:uid="{00000000-0002-0000-0500-000000000000}">
          <x14:formula1>
            <xm:f>'Formula Sheet'!$D$2:$D$245</xm:f>
          </x14:formula1>
          <xm:sqref>B5:B13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245"/>
  <sheetViews>
    <sheetView topLeftCell="A199" workbookViewId="0">
      <selection activeCell="K25" sqref="K25"/>
    </sheetView>
  </sheetViews>
  <sheetFormatPr defaultRowHeight="12.75" x14ac:dyDescent="0.2"/>
  <cols>
    <col min="4" max="4" width="22.85546875" customWidth="1"/>
  </cols>
  <sheetData>
    <row r="1" spans="1:4" x14ac:dyDescent="0.2">
      <c r="D1" s="354" t="s">
        <v>329</v>
      </c>
    </row>
    <row r="2" spans="1:4" x14ac:dyDescent="0.2">
      <c r="D2" s="354" t="s">
        <v>330</v>
      </c>
    </row>
    <row r="3" spans="1:4" x14ac:dyDescent="0.2">
      <c r="D3" s="354" t="s">
        <v>331</v>
      </c>
    </row>
    <row r="4" spans="1:4" x14ac:dyDescent="0.2">
      <c r="A4" s="177" t="s">
        <v>257</v>
      </c>
      <c r="D4" s="354" t="s">
        <v>332</v>
      </c>
    </row>
    <row r="5" spans="1:4" x14ac:dyDescent="0.2">
      <c r="A5" s="177" t="s">
        <v>258</v>
      </c>
      <c r="D5" s="354" t="s">
        <v>333</v>
      </c>
    </row>
    <row r="6" spans="1:4" x14ac:dyDescent="0.2">
      <c r="A6" s="177" t="s">
        <v>207</v>
      </c>
      <c r="D6" s="354" t="s">
        <v>334</v>
      </c>
    </row>
    <row r="7" spans="1:4" x14ac:dyDescent="0.2">
      <c r="A7" s="177" t="s">
        <v>259</v>
      </c>
      <c r="D7" s="354" t="s">
        <v>278</v>
      </c>
    </row>
    <row r="8" spans="1:4" x14ac:dyDescent="0.2">
      <c r="A8" s="177" t="s">
        <v>266</v>
      </c>
      <c r="D8" s="354" t="s">
        <v>335</v>
      </c>
    </row>
    <row r="9" spans="1:4" x14ac:dyDescent="0.2">
      <c r="A9" s="52" t="s">
        <v>267</v>
      </c>
      <c r="D9" s="354" t="s">
        <v>279</v>
      </c>
    </row>
    <row r="10" spans="1:4" x14ac:dyDescent="0.2">
      <c r="A10" s="177" t="s">
        <v>260</v>
      </c>
      <c r="D10" s="354" t="s">
        <v>336</v>
      </c>
    </row>
    <row r="11" spans="1:4" x14ac:dyDescent="0.2">
      <c r="A11" s="52" t="s">
        <v>537</v>
      </c>
      <c r="D11" s="354" t="s">
        <v>337</v>
      </c>
    </row>
    <row r="12" spans="1:4" x14ac:dyDescent="0.2">
      <c r="A12" s="52" t="s">
        <v>540</v>
      </c>
      <c r="D12" s="354" t="s">
        <v>338</v>
      </c>
    </row>
    <row r="13" spans="1:4" x14ac:dyDescent="0.2">
      <c r="D13" s="354" t="s">
        <v>339</v>
      </c>
    </row>
    <row r="14" spans="1:4" x14ac:dyDescent="0.2">
      <c r="D14" s="354" t="s">
        <v>280</v>
      </c>
    </row>
    <row r="15" spans="1:4" x14ac:dyDescent="0.2">
      <c r="D15" s="354" t="s">
        <v>340</v>
      </c>
    </row>
    <row r="16" spans="1:4" x14ac:dyDescent="0.2">
      <c r="D16" s="354" t="s">
        <v>341</v>
      </c>
    </row>
    <row r="17" spans="4:4" x14ac:dyDescent="0.2">
      <c r="D17" s="354" t="s">
        <v>342</v>
      </c>
    </row>
    <row r="18" spans="4:4" x14ac:dyDescent="0.2">
      <c r="D18" s="354" t="s">
        <v>343</v>
      </c>
    </row>
    <row r="19" spans="4:4" x14ac:dyDescent="0.2">
      <c r="D19" s="354" t="s">
        <v>281</v>
      </c>
    </row>
    <row r="20" spans="4:4" x14ac:dyDescent="0.2">
      <c r="D20" s="354" t="s">
        <v>344</v>
      </c>
    </row>
    <row r="21" spans="4:4" x14ac:dyDescent="0.2">
      <c r="D21" s="354" t="s">
        <v>282</v>
      </c>
    </row>
    <row r="22" spans="4:4" x14ac:dyDescent="0.2">
      <c r="D22" s="354" t="s">
        <v>345</v>
      </c>
    </row>
    <row r="23" spans="4:4" x14ac:dyDescent="0.2">
      <c r="D23" s="354" t="s">
        <v>346</v>
      </c>
    </row>
    <row r="24" spans="4:4" x14ac:dyDescent="0.2">
      <c r="D24" s="354" t="s">
        <v>347</v>
      </c>
    </row>
    <row r="25" spans="4:4" x14ac:dyDescent="0.2">
      <c r="D25" s="354" t="s">
        <v>348</v>
      </c>
    </row>
    <row r="26" spans="4:4" x14ac:dyDescent="0.2">
      <c r="D26" s="354" t="s">
        <v>283</v>
      </c>
    </row>
    <row r="27" spans="4:4" x14ac:dyDescent="0.2">
      <c r="D27" s="354" t="s">
        <v>284</v>
      </c>
    </row>
    <row r="28" spans="4:4" x14ac:dyDescent="0.2">
      <c r="D28" s="354" t="s">
        <v>349</v>
      </c>
    </row>
    <row r="29" spans="4:4" x14ac:dyDescent="0.2">
      <c r="D29" s="354" t="s">
        <v>350</v>
      </c>
    </row>
    <row r="30" spans="4:4" x14ac:dyDescent="0.2">
      <c r="D30" s="354" t="s">
        <v>351</v>
      </c>
    </row>
    <row r="31" spans="4:4" x14ac:dyDescent="0.2">
      <c r="D31" s="354" t="s">
        <v>352</v>
      </c>
    </row>
    <row r="32" spans="4:4" x14ac:dyDescent="0.2">
      <c r="D32" s="354" t="s">
        <v>353</v>
      </c>
    </row>
    <row r="33" spans="4:4" x14ac:dyDescent="0.2">
      <c r="D33" s="354" t="s">
        <v>354</v>
      </c>
    </row>
    <row r="34" spans="4:4" x14ac:dyDescent="0.2">
      <c r="D34" s="354" t="s">
        <v>355</v>
      </c>
    </row>
    <row r="35" spans="4:4" x14ac:dyDescent="0.2">
      <c r="D35" s="354" t="s">
        <v>356</v>
      </c>
    </row>
    <row r="36" spans="4:4" x14ac:dyDescent="0.2">
      <c r="D36" s="354" t="s">
        <v>357</v>
      </c>
    </row>
    <row r="37" spans="4:4" x14ac:dyDescent="0.2">
      <c r="D37" s="354" t="s">
        <v>358</v>
      </c>
    </row>
    <row r="38" spans="4:4" x14ac:dyDescent="0.2">
      <c r="D38" s="354" t="s">
        <v>359</v>
      </c>
    </row>
    <row r="39" spans="4:4" x14ac:dyDescent="0.2">
      <c r="D39" s="354" t="s">
        <v>360</v>
      </c>
    </row>
    <row r="40" spans="4:4" x14ac:dyDescent="0.2">
      <c r="D40" s="354" t="s">
        <v>361</v>
      </c>
    </row>
    <row r="41" spans="4:4" x14ac:dyDescent="0.2">
      <c r="D41" s="354" t="s">
        <v>362</v>
      </c>
    </row>
    <row r="42" spans="4:4" x14ac:dyDescent="0.2">
      <c r="D42" s="354" t="s">
        <v>285</v>
      </c>
    </row>
    <row r="43" spans="4:4" x14ac:dyDescent="0.2">
      <c r="D43" s="354" t="s">
        <v>363</v>
      </c>
    </row>
    <row r="44" spans="4:4" x14ac:dyDescent="0.2">
      <c r="D44" s="354" t="s">
        <v>364</v>
      </c>
    </row>
    <row r="45" spans="4:4" x14ac:dyDescent="0.2">
      <c r="D45" s="354" t="s">
        <v>365</v>
      </c>
    </row>
    <row r="46" spans="4:4" x14ac:dyDescent="0.2">
      <c r="D46" s="354" t="s">
        <v>366</v>
      </c>
    </row>
    <row r="47" spans="4:4" x14ac:dyDescent="0.2">
      <c r="D47" s="354" t="s">
        <v>286</v>
      </c>
    </row>
    <row r="48" spans="4:4" x14ac:dyDescent="0.2">
      <c r="D48" s="354" t="s">
        <v>367</v>
      </c>
    </row>
    <row r="49" spans="4:4" x14ac:dyDescent="0.2">
      <c r="D49" s="354" t="s">
        <v>368</v>
      </c>
    </row>
    <row r="50" spans="4:4" x14ac:dyDescent="0.2">
      <c r="D50" s="354" t="s">
        <v>369</v>
      </c>
    </row>
    <row r="51" spans="4:4" x14ac:dyDescent="0.2">
      <c r="D51" s="354" t="s">
        <v>370</v>
      </c>
    </row>
    <row r="52" spans="4:4" x14ac:dyDescent="0.2">
      <c r="D52" s="354" t="s">
        <v>371</v>
      </c>
    </row>
    <row r="53" spans="4:4" x14ac:dyDescent="0.2">
      <c r="D53" s="354" t="s">
        <v>372</v>
      </c>
    </row>
    <row r="54" spans="4:4" x14ac:dyDescent="0.2">
      <c r="D54" s="354" t="s">
        <v>373</v>
      </c>
    </row>
    <row r="55" spans="4:4" x14ac:dyDescent="0.2">
      <c r="D55" s="354" t="s">
        <v>374</v>
      </c>
    </row>
    <row r="56" spans="4:4" x14ac:dyDescent="0.2">
      <c r="D56" s="354" t="s">
        <v>375</v>
      </c>
    </row>
    <row r="57" spans="4:4" x14ac:dyDescent="0.2">
      <c r="D57" s="354" t="s">
        <v>376</v>
      </c>
    </row>
    <row r="58" spans="4:4" x14ac:dyDescent="0.2">
      <c r="D58" s="354" t="s">
        <v>377</v>
      </c>
    </row>
    <row r="59" spans="4:4" x14ac:dyDescent="0.2">
      <c r="D59" s="354" t="s">
        <v>378</v>
      </c>
    </row>
    <row r="60" spans="4:4" x14ac:dyDescent="0.2">
      <c r="D60" s="354" t="s">
        <v>379</v>
      </c>
    </row>
    <row r="61" spans="4:4" x14ac:dyDescent="0.2">
      <c r="D61" s="354" t="s">
        <v>380</v>
      </c>
    </row>
    <row r="62" spans="4:4" x14ac:dyDescent="0.2">
      <c r="D62" s="354" t="s">
        <v>287</v>
      </c>
    </row>
    <row r="63" spans="4:4" x14ac:dyDescent="0.2">
      <c r="D63" s="354" t="s">
        <v>381</v>
      </c>
    </row>
    <row r="64" spans="4:4" x14ac:dyDescent="0.2">
      <c r="D64" s="354" t="s">
        <v>382</v>
      </c>
    </row>
    <row r="65" spans="4:4" x14ac:dyDescent="0.2">
      <c r="D65" s="354" t="s">
        <v>383</v>
      </c>
    </row>
    <row r="66" spans="4:4" x14ac:dyDescent="0.2">
      <c r="D66" s="354" t="s">
        <v>384</v>
      </c>
    </row>
    <row r="67" spans="4:4" x14ac:dyDescent="0.2">
      <c r="D67" s="354" t="s">
        <v>385</v>
      </c>
    </row>
    <row r="68" spans="4:4" x14ac:dyDescent="0.2">
      <c r="D68" s="354" t="s">
        <v>386</v>
      </c>
    </row>
    <row r="69" spans="4:4" x14ac:dyDescent="0.2">
      <c r="D69" s="354" t="s">
        <v>387</v>
      </c>
    </row>
    <row r="70" spans="4:4" x14ac:dyDescent="0.2">
      <c r="D70" s="354" t="s">
        <v>388</v>
      </c>
    </row>
    <row r="71" spans="4:4" x14ac:dyDescent="0.2">
      <c r="D71" s="354" t="s">
        <v>389</v>
      </c>
    </row>
    <row r="72" spans="4:4" x14ac:dyDescent="0.2">
      <c r="D72" s="354" t="s">
        <v>288</v>
      </c>
    </row>
    <row r="73" spans="4:4" x14ac:dyDescent="0.2">
      <c r="D73" s="354" t="s">
        <v>390</v>
      </c>
    </row>
    <row r="74" spans="4:4" x14ac:dyDescent="0.2">
      <c r="D74" s="354" t="s">
        <v>391</v>
      </c>
    </row>
    <row r="75" spans="4:4" x14ac:dyDescent="0.2">
      <c r="D75" s="354" t="s">
        <v>392</v>
      </c>
    </row>
    <row r="76" spans="4:4" x14ac:dyDescent="0.2">
      <c r="D76" s="354" t="s">
        <v>289</v>
      </c>
    </row>
    <row r="77" spans="4:4" x14ac:dyDescent="0.2">
      <c r="D77" s="354" t="s">
        <v>290</v>
      </c>
    </row>
    <row r="78" spans="4:4" x14ac:dyDescent="0.2">
      <c r="D78" s="354" t="s">
        <v>393</v>
      </c>
    </row>
    <row r="79" spans="4:4" x14ac:dyDescent="0.2">
      <c r="D79" s="354" t="s">
        <v>394</v>
      </c>
    </row>
    <row r="80" spans="4:4" x14ac:dyDescent="0.2">
      <c r="D80" s="354" t="s">
        <v>395</v>
      </c>
    </row>
    <row r="81" spans="4:4" x14ac:dyDescent="0.2">
      <c r="D81" s="354" t="s">
        <v>396</v>
      </c>
    </row>
    <row r="82" spans="4:4" x14ac:dyDescent="0.2">
      <c r="D82" s="354" t="s">
        <v>397</v>
      </c>
    </row>
    <row r="83" spans="4:4" x14ac:dyDescent="0.2">
      <c r="D83" s="354" t="s">
        <v>398</v>
      </c>
    </row>
    <row r="84" spans="4:4" x14ac:dyDescent="0.2">
      <c r="D84" s="354" t="s">
        <v>291</v>
      </c>
    </row>
    <row r="85" spans="4:4" x14ac:dyDescent="0.2">
      <c r="D85" s="354" t="s">
        <v>399</v>
      </c>
    </row>
    <row r="86" spans="4:4" x14ac:dyDescent="0.2">
      <c r="D86" s="354" t="s">
        <v>400</v>
      </c>
    </row>
    <row r="87" spans="4:4" x14ac:dyDescent="0.2">
      <c r="D87" s="354" t="s">
        <v>292</v>
      </c>
    </row>
    <row r="88" spans="4:4" x14ac:dyDescent="0.2">
      <c r="D88" s="354" t="s">
        <v>401</v>
      </c>
    </row>
    <row r="89" spans="4:4" x14ac:dyDescent="0.2">
      <c r="D89" s="354" t="s">
        <v>402</v>
      </c>
    </row>
    <row r="90" spans="4:4" x14ac:dyDescent="0.2">
      <c r="D90" s="354" t="s">
        <v>403</v>
      </c>
    </row>
    <row r="91" spans="4:4" x14ac:dyDescent="0.2">
      <c r="D91" s="354" t="s">
        <v>404</v>
      </c>
    </row>
    <row r="92" spans="4:4" x14ac:dyDescent="0.2">
      <c r="D92" s="354" t="s">
        <v>405</v>
      </c>
    </row>
    <row r="93" spans="4:4" x14ac:dyDescent="0.2">
      <c r="D93" s="354" t="s">
        <v>406</v>
      </c>
    </row>
    <row r="94" spans="4:4" x14ac:dyDescent="0.2">
      <c r="D94" s="354" t="s">
        <v>407</v>
      </c>
    </row>
    <row r="95" spans="4:4" x14ac:dyDescent="0.2">
      <c r="D95" s="354" t="s">
        <v>408</v>
      </c>
    </row>
    <row r="96" spans="4:4" x14ac:dyDescent="0.2">
      <c r="D96" s="354" t="s">
        <v>409</v>
      </c>
    </row>
    <row r="97" spans="4:4" x14ac:dyDescent="0.2">
      <c r="D97" s="354" t="s">
        <v>410</v>
      </c>
    </row>
    <row r="98" spans="4:4" x14ac:dyDescent="0.2">
      <c r="D98" s="354" t="s">
        <v>411</v>
      </c>
    </row>
    <row r="99" spans="4:4" x14ac:dyDescent="0.2">
      <c r="D99" s="354" t="s">
        <v>293</v>
      </c>
    </row>
    <row r="100" spans="4:4" x14ac:dyDescent="0.2">
      <c r="D100" s="354" t="s">
        <v>412</v>
      </c>
    </row>
    <row r="101" spans="4:4" x14ac:dyDescent="0.2">
      <c r="D101" s="354" t="s">
        <v>413</v>
      </c>
    </row>
    <row r="102" spans="4:4" x14ac:dyDescent="0.2">
      <c r="D102" s="354" t="s">
        <v>414</v>
      </c>
    </row>
    <row r="103" spans="4:4" x14ac:dyDescent="0.2">
      <c r="D103" s="354" t="s">
        <v>415</v>
      </c>
    </row>
    <row r="104" spans="4:4" x14ac:dyDescent="0.2">
      <c r="D104" s="354" t="s">
        <v>416</v>
      </c>
    </row>
    <row r="105" spans="4:4" x14ac:dyDescent="0.2">
      <c r="D105" s="354" t="s">
        <v>417</v>
      </c>
    </row>
    <row r="106" spans="4:4" x14ac:dyDescent="0.2">
      <c r="D106" s="354" t="s">
        <v>418</v>
      </c>
    </row>
    <row r="107" spans="4:4" x14ac:dyDescent="0.2">
      <c r="D107" s="354" t="s">
        <v>419</v>
      </c>
    </row>
    <row r="108" spans="4:4" x14ac:dyDescent="0.2">
      <c r="D108" s="354" t="s">
        <v>420</v>
      </c>
    </row>
    <row r="109" spans="4:4" x14ac:dyDescent="0.2">
      <c r="D109" s="354" t="s">
        <v>421</v>
      </c>
    </row>
    <row r="110" spans="4:4" x14ac:dyDescent="0.2">
      <c r="D110" s="354" t="s">
        <v>422</v>
      </c>
    </row>
    <row r="111" spans="4:4" x14ac:dyDescent="0.2">
      <c r="D111" s="354" t="s">
        <v>423</v>
      </c>
    </row>
    <row r="112" spans="4:4" x14ac:dyDescent="0.2">
      <c r="D112" s="354" t="s">
        <v>424</v>
      </c>
    </row>
    <row r="113" spans="4:4" x14ac:dyDescent="0.2">
      <c r="D113" s="354" t="s">
        <v>425</v>
      </c>
    </row>
    <row r="114" spans="4:4" x14ac:dyDescent="0.2">
      <c r="D114" s="354" t="s">
        <v>426</v>
      </c>
    </row>
    <row r="115" spans="4:4" x14ac:dyDescent="0.2">
      <c r="D115" s="354" t="s">
        <v>427</v>
      </c>
    </row>
    <row r="116" spans="4:4" x14ac:dyDescent="0.2">
      <c r="D116" s="354" t="s">
        <v>428</v>
      </c>
    </row>
    <row r="117" spans="4:4" x14ac:dyDescent="0.2">
      <c r="D117" s="354" t="s">
        <v>429</v>
      </c>
    </row>
    <row r="118" spans="4:4" x14ac:dyDescent="0.2">
      <c r="D118" s="354" t="s">
        <v>430</v>
      </c>
    </row>
    <row r="119" spans="4:4" x14ac:dyDescent="0.2">
      <c r="D119" s="354" t="s">
        <v>431</v>
      </c>
    </row>
    <row r="120" spans="4:4" x14ac:dyDescent="0.2">
      <c r="D120" s="354" t="s">
        <v>432</v>
      </c>
    </row>
    <row r="121" spans="4:4" x14ac:dyDescent="0.2">
      <c r="D121" s="354" t="s">
        <v>433</v>
      </c>
    </row>
    <row r="122" spans="4:4" x14ac:dyDescent="0.2">
      <c r="D122" s="354" t="s">
        <v>434</v>
      </c>
    </row>
    <row r="123" spans="4:4" x14ac:dyDescent="0.2">
      <c r="D123" s="354" t="s">
        <v>435</v>
      </c>
    </row>
    <row r="124" spans="4:4" x14ac:dyDescent="0.2">
      <c r="D124" s="354" t="s">
        <v>436</v>
      </c>
    </row>
    <row r="125" spans="4:4" x14ac:dyDescent="0.2">
      <c r="D125" s="354" t="s">
        <v>437</v>
      </c>
    </row>
    <row r="126" spans="4:4" x14ac:dyDescent="0.2">
      <c r="D126" s="354" t="s">
        <v>438</v>
      </c>
    </row>
    <row r="127" spans="4:4" x14ac:dyDescent="0.2">
      <c r="D127" s="354" t="s">
        <v>294</v>
      </c>
    </row>
    <row r="128" spans="4:4" x14ac:dyDescent="0.2">
      <c r="D128" s="354" t="s">
        <v>439</v>
      </c>
    </row>
    <row r="129" spans="4:4" x14ac:dyDescent="0.2">
      <c r="D129" s="354" t="s">
        <v>295</v>
      </c>
    </row>
    <row r="130" spans="4:4" x14ac:dyDescent="0.2">
      <c r="D130" s="354" t="s">
        <v>440</v>
      </c>
    </row>
    <row r="131" spans="4:4" x14ac:dyDescent="0.2">
      <c r="D131" s="354" t="s">
        <v>441</v>
      </c>
    </row>
    <row r="132" spans="4:4" x14ac:dyDescent="0.2">
      <c r="D132" s="354" t="s">
        <v>442</v>
      </c>
    </row>
    <row r="133" spans="4:4" x14ac:dyDescent="0.2">
      <c r="D133" s="354" t="s">
        <v>443</v>
      </c>
    </row>
    <row r="134" spans="4:4" x14ac:dyDescent="0.2">
      <c r="D134" s="354" t="s">
        <v>444</v>
      </c>
    </row>
    <row r="135" spans="4:4" x14ac:dyDescent="0.2">
      <c r="D135" s="354" t="s">
        <v>296</v>
      </c>
    </row>
    <row r="136" spans="4:4" x14ac:dyDescent="0.2">
      <c r="D136" s="354" t="s">
        <v>445</v>
      </c>
    </row>
    <row r="137" spans="4:4" x14ac:dyDescent="0.2">
      <c r="D137" s="354" t="s">
        <v>297</v>
      </c>
    </row>
    <row r="138" spans="4:4" x14ac:dyDescent="0.2">
      <c r="D138" s="354" t="s">
        <v>446</v>
      </c>
    </row>
    <row r="139" spans="4:4" x14ac:dyDescent="0.2">
      <c r="D139" s="354" t="s">
        <v>298</v>
      </c>
    </row>
    <row r="140" spans="4:4" x14ac:dyDescent="0.2">
      <c r="D140" s="354" t="s">
        <v>447</v>
      </c>
    </row>
    <row r="141" spans="4:4" x14ac:dyDescent="0.2">
      <c r="D141" s="354" t="s">
        <v>299</v>
      </c>
    </row>
    <row r="142" spans="4:4" x14ac:dyDescent="0.2">
      <c r="D142" s="354" t="s">
        <v>448</v>
      </c>
    </row>
    <row r="143" spans="4:4" x14ac:dyDescent="0.2">
      <c r="D143" s="354" t="s">
        <v>449</v>
      </c>
    </row>
    <row r="144" spans="4:4" x14ac:dyDescent="0.2">
      <c r="D144" s="354" t="s">
        <v>450</v>
      </c>
    </row>
    <row r="145" spans="4:4" x14ac:dyDescent="0.2">
      <c r="D145" s="354" t="s">
        <v>451</v>
      </c>
    </row>
    <row r="146" spans="4:4" x14ac:dyDescent="0.2">
      <c r="D146" s="354" t="s">
        <v>300</v>
      </c>
    </row>
    <row r="147" spans="4:4" x14ac:dyDescent="0.2">
      <c r="D147" s="354" t="s">
        <v>452</v>
      </c>
    </row>
    <row r="148" spans="4:4" x14ac:dyDescent="0.2">
      <c r="D148" s="354" t="s">
        <v>301</v>
      </c>
    </row>
    <row r="149" spans="4:4" x14ac:dyDescent="0.2">
      <c r="D149" s="354" t="s">
        <v>453</v>
      </c>
    </row>
    <row r="150" spans="4:4" x14ac:dyDescent="0.2">
      <c r="D150" s="354" t="s">
        <v>454</v>
      </c>
    </row>
    <row r="151" spans="4:4" x14ac:dyDescent="0.2">
      <c r="D151" s="354" t="s">
        <v>455</v>
      </c>
    </row>
    <row r="152" spans="4:4" x14ac:dyDescent="0.2">
      <c r="D152" s="354" t="s">
        <v>456</v>
      </c>
    </row>
    <row r="153" spans="4:4" x14ac:dyDescent="0.2">
      <c r="D153" s="354" t="s">
        <v>302</v>
      </c>
    </row>
    <row r="154" spans="4:4" x14ac:dyDescent="0.2">
      <c r="D154" s="354" t="s">
        <v>457</v>
      </c>
    </row>
    <row r="155" spans="4:4" x14ac:dyDescent="0.2">
      <c r="D155" s="354" t="s">
        <v>458</v>
      </c>
    </row>
    <row r="156" spans="4:4" x14ac:dyDescent="0.2">
      <c r="D156" s="354" t="s">
        <v>459</v>
      </c>
    </row>
    <row r="157" spans="4:4" x14ac:dyDescent="0.2">
      <c r="D157" s="354" t="s">
        <v>303</v>
      </c>
    </row>
    <row r="158" spans="4:4" x14ac:dyDescent="0.2">
      <c r="D158" s="354" t="s">
        <v>460</v>
      </c>
    </row>
    <row r="159" spans="4:4" x14ac:dyDescent="0.2">
      <c r="D159" s="354" t="s">
        <v>461</v>
      </c>
    </row>
    <row r="160" spans="4:4" x14ac:dyDescent="0.2">
      <c r="D160" s="354" t="s">
        <v>462</v>
      </c>
    </row>
    <row r="161" spans="4:4" x14ac:dyDescent="0.2">
      <c r="D161" s="354" t="s">
        <v>463</v>
      </c>
    </row>
    <row r="162" spans="4:4" x14ac:dyDescent="0.2">
      <c r="D162" s="354" t="s">
        <v>304</v>
      </c>
    </row>
    <row r="163" spans="4:4" x14ac:dyDescent="0.2">
      <c r="D163" s="354" t="s">
        <v>464</v>
      </c>
    </row>
    <row r="164" spans="4:4" x14ac:dyDescent="0.2">
      <c r="D164" s="354" t="s">
        <v>465</v>
      </c>
    </row>
    <row r="165" spans="4:4" x14ac:dyDescent="0.2">
      <c r="D165" s="354" t="s">
        <v>466</v>
      </c>
    </row>
    <row r="166" spans="4:4" x14ac:dyDescent="0.2">
      <c r="D166" s="354" t="s">
        <v>467</v>
      </c>
    </row>
    <row r="167" spans="4:4" x14ac:dyDescent="0.2">
      <c r="D167" s="354" t="s">
        <v>468</v>
      </c>
    </row>
    <row r="168" spans="4:4" x14ac:dyDescent="0.2">
      <c r="D168" s="354" t="s">
        <v>469</v>
      </c>
    </row>
    <row r="169" spans="4:4" x14ac:dyDescent="0.2">
      <c r="D169" s="354" t="s">
        <v>470</v>
      </c>
    </row>
    <row r="170" spans="4:4" x14ac:dyDescent="0.2">
      <c r="D170" s="354" t="s">
        <v>471</v>
      </c>
    </row>
    <row r="171" spans="4:4" x14ac:dyDescent="0.2">
      <c r="D171" s="354" t="s">
        <v>472</v>
      </c>
    </row>
    <row r="172" spans="4:4" x14ac:dyDescent="0.2">
      <c r="D172" s="354" t="s">
        <v>473</v>
      </c>
    </row>
    <row r="173" spans="4:4" x14ac:dyDescent="0.2">
      <c r="D173" s="354" t="s">
        <v>474</v>
      </c>
    </row>
    <row r="174" spans="4:4" x14ac:dyDescent="0.2">
      <c r="D174" s="354" t="s">
        <v>475</v>
      </c>
    </row>
    <row r="175" spans="4:4" x14ac:dyDescent="0.2">
      <c r="D175" s="354" t="s">
        <v>476</v>
      </c>
    </row>
    <row r="176" spans="4:4" x14ac:dyDescent="0.2">
      <c r="D176" s="354" t="s">
        <v>477</v>
      </c>
    </row>
    <row r="177" spans="4:4" x14ac:dyDescent="0.2">
      <c r="D177" s="354" t="s">
        <v>478</v>
      </c>
    </row>
    <row r="178" spans="4:4" x14ac:dyDescent="0.2">
      <c r="D178" s="354" t="s">
        <v>479</v>
      </c>
    </row>
    <row r="179" spans="4:4" x14ac:dyDescent="0.2">
      <c r="D179" s="354" t="s">
        <v>480</v>
      </c>
    </row>
    <row r="180" spans="4:4" x14ac:dyDescent="0.2">
      <c r="D180" s="354" t="s">
        <v>305</v>
      </c>
    </row>
    <row r="181" spans="4:4" x14ac:dyDescent="0.2">
      <c r="D181" s="354" t="s">
        <v>481</v>
      </c>
    </row>
    <row r="182" spans="4:4" x14ac:dyDescent="0.2">
      <c r="D182" s="354" t="s">
        <v>482</v>
      </c>
    </row>
    <row r="183" spans="4:4" x14ac:dyDescent="0.2">
      <c r="D183" s="354" t="s">
        <v>483</v>
      </c>
    </row>
    <row r="184" spans="4:4" x14ac:dyDescent="0.2">
      <c r="D184" s="354" t="s">
        <v>306</v>
      </c>
    </row>
    <row r="185" spans="4:4" x14ac:dyDescent="0.2">
      <c r="D185" s="354" t="s">
        <v>484</v>
      </c>
    </row>
    <row r="186" spans="4:4" x14ac:dyDescent="0.2">
      <c r="D186" s="354" t="s">
        <v>307</v>
      </c>
    </row>
    <row r="187" spans="4:4" x14ac:dyDescent="0.2">
      <c r="D187" s="354" t="s">
        <v>485</v>
      </c>
    </row>
    <row r="188" spans="4:4" x14ac:dyDescent="0.2">
      <c r="D188" s="354" t="s">
        <v>486</v>
      </c>
    </row>
    <row r="189" spans="4:4" x14ac:dyDescent="0.2">
      <c r="D189" s="354" t="s">
        <v>308</v>
      </c>
    </row>
    <row r="190" spans="4:4" x14ac:dyDescent="0.2">
      <c r="D190" s="354" t="s">
        <v>309</v>
      </c>
    </row>
    <row r="191" spans="4:4" x14ac:dyDescent="0.2">
      <c r="D191" s="354" t="s">
        <v>487</v>
      </c>
    </row>
    <row r="192" spans="4:4" x14ac:dyDescent="0.2">
      <c r="D192" s="354" t="s">
        <v>488</v>
      </c>
    </row>
    <row r="193" spans="4:4" x14ac:dyDescent="0.2">
      <c r="D193" s="354" t="s">
        <v>489</v>
      </c>
    </row>
    <row r="194" spans="4:4" x14ac:dyDescent="0.2">
      <c r="D194" s="354" t="s">
        <v>490</v>
      </c>
    </row>
    <row r="195" spans="4:4" x14ac:dyDescent="0.2">
      <c r="D195" s="354" t="s">
        <v>310</v>
      </c>
    </row>
    <row r="196" spans="4:4" x14ac:dyDescent="0.2">
      <c r="D196" s="354" t="s">
        <v>491</v>
      </c>
    </row>
    <row r="197" spans="4:4" x14ac:dyDescent="0.2">
      <c r="D197" s="354" t="s">
        <v>311</v>
      </c>
    </row>
    <row r="198" spans="4:4" x14ac:dyDescent="0.2">
      <c r="D198" s="354" t="s">
        <v>492</v>
      </c>
    </row>
    <row r="199" spans="4:4" x14ac:dyDescent="0.2">
      <c r="D199" s="354" t="s">
        <v>493</v>
      </c>
    </row>
    <row r="200" spans="4:4" x14ac:dyDescent="0.2">
      <c r="D200" s="354" t="s">
        <v>312</v>
      </c>
    </row>
    <row r="201" spans="4:4" x14ac:dyDescent="0.2">
      <c r="D201" s="354" t="s">
        <v>494</v>
      </c>
    </row>
    <row r="202" spans="4:4" x14ac:dyDescent="0.2">
      <c r="D202" s="354" t="s">
        <v>495</v>
      </c>
    </row>
    <row r="203" spans="4:4" x14ac:dyDescent="0.2">
      <c r="D203" s="354" t="s">
        <v>496</v>
      </c>
    </row>
    <row r="204" spans="4:4" x14ac:dyDescent="0.2">
      <c r="D204" s="354" t="s">
        <v>497</v>
      </c>
    </row>
    <row r="205" spans="4:4" x14ac:dyDescent="0.2">
      <c r="D205" s="354" t="s">
        <v>498</v>
      </c>
    </row>
    <row r="206" spans="4:4" x14ac:dyDescent="0.2">
      <c r="D206" s="354" t="s">
        <v>499</v>
      </c>
    </row>
    <row r="207" spans="4:4" x14ac:dyDescent="0.2">
      <c r="D207" s="354" t="s">
        <v>500</v>
      </c>
    </row>
    <row r="208" spans="4:4" x14ac:dyDescent="0.2">
      <c r="D208" s="354" t="s">
        <v>501</v>
      </c>
    </row>
    <row r="209" spans="4:4" x14ac:dyDescent="0.2">
      <c r="D209" s="354" t="s">
        <v>502</v>
      </c>
    </row>
    <row r="210" spans="4:4" x14ac:dyDescent="0.2">
      <c r="D210" s="354" t="s">
        <v>503</v>
      </c>
    </row>
    <row r="211" spans="4:4" x14ac:dyDescent="0.2">
      <c r="D211" s="354" t="s">
        <v>504</v>
      </c>
    </row>
    <row r="212" spans="4:4" x14ac:dyDescent="0.2">
      <c r="D212" s="354" t="s">
        <v>505</v>
      </c>
    </row>
    <row r="213" spans="4:4" x14ac:dyDescent="0.2">
      <c r="D213" s="354" t="s">
        <v>506</v>
      </c>
    </row>
    <row r="214" spans="4:4" x14ac:dyDescent="0.2">
      <c r="D214" s="354" t="s">
        <v>507</v>
      </c>
    </row>
    <row r="215" spans="4:4" x14ac:dyDescent="0.2">
      <c r="D215" s="354" t="s">
        <v>508</v>
      </c>
    </row>
    <row r="216" spans="4:4" x14ac:dyDescent="0.2">
      <c r="D216" s="354" t="s">
        <v>509</v>
      </c>
    </row>
    <row r="217" spans="4:4" x14ac:dyDescent="0.2">
      <c r="D217" s="354" t="s">
        <v>510</v>
      </c>
    </row>
    <row r="218" spans="4:4" x14ac:dyDescent="0.2">
      <c r="D218" s="354" t="s">
        <v>511</v>
      </c>
    </row>
    <row r="219" spans="4:4" x14ac:dyDescent="0.2">
      <c r="D219" s="354" t="s">
        <v>512</v>
      </c>
    </row>
    <row r="220" spans="4:4" x14ac:dyDescent="0.2">
      <c r="D220" s="354" t="s">
        <v>513</v>
      </c>
    </row>
    <row r="221" spans="4:4" x14ac:dyDescent="0.2">
      <c r="D221" s="354" t="s">
        <v>514</v>
      </c>
    </row>
    <row r="222" spans="4:4" x14ac:dyDescent="0.2">
      <c r="D222" s="354" t="s">
        <v>515</v>
      </c>
    </row>
    <row r="223" spans="4:4" x14ac:dyDescent="0.2">
      <c r="D223" s="354" t="s">
        <v>516</v>
      </c>
    </row>
    <row r="224" spans="4:4" x14ac:dyDescent="0.2">
      <c r="D224" s="354" t="s">
        <v>517</v>
      </c>
    </row>
    <row r="225" spans="4:4" x14ac:dyDescent="0.2">
      <c r="D225" s="354" t="s">
        <v>518</v>
      </c>
    </row>
    <row r="226" spans="4:4" x14ac:dyDescent="0.2">
      <c r="D226" s="354" t="s">
        <v>313</v>
      </c>
    </row>
    <row r="227" spans="4:4" x14ac:dyDescent="0.2">
      <c r="D227" s="354" t="s">
        <v>519</v>
      </c>
    </row>
    <row r="228" spans="4:4" x14ac:dyDescent="0.2">
      <c r="D228" s="354" t="s">
        <v>520</v>
      </c>
    </row>
    <row r="229" spans="4:4" x14ac:dyDescent="0.2">
      <c r="D229" s="354" t="s">
        <v>521</v>
      </c>
    </row>
    <row r="230" spans="4:4" x14ac:dyDescent="0.2">
      <c r="D230" s="354" t="s">
        <v>522</v>
      </c>
    </row>
    <row r="231" spans="4:4" x14ac:dyDescent="0.2">
      <c r="D231" s="354" t="s">
        <v>523</v>
      </c>
    </row>
    <row r="232" spans="4:4" x14ac:dyDescent="0.2">
      <c r="D232" s="354" t="s">
        <v>524</v>
      </c>
    </row>
    <row r="233" spans="4:4" x14ac:dyDescent="0.2">
      <c r="D233" s="354" t="s">
        <v>525</v>
      </c>
    </row>
    <row r="234" spans="4:4" x14ac:dyDescent="0.2">
      <c r="D234" s="354" t="s">
        <v>526</v>
      </c>
    </row>
    <row r="235" spans="4:4" x14ac:dyDescent="0.2">
      <c r="D235" s="354" t="s">
        <v>527</v>
      </c>
    </row>
    <row r="236" spans="4:4" x14ac:dyDescent="0.2">
      <c r="D236" s="354" t="s">
        <v>528</v>
      </c>
    </row>
    <row r="237" spans="4:4" x14ac:dyDescent="0.2">
      <c r="D237" s="354" t="s">
        <v>529</v>
      </c>
    </row>
    <row r="238" spans="4:4" x14ac:dyDescent="0.2">
      <c r="D238" s="354" t="s">
        <v>314</v>
      </c>
    </row>
    <row r="239" spans="4:4" x14ac:dyDescent="0.2">
      <c r="D239" s="354" t="s">
        <v>530</v>
      </c>
    </row>
    <row r="240" spans="4:4" x14ac:dyDescent="0.2">
      <c r="D240" s="354" t="s">
        <v>531</v>
      </c>
    </row>
    <row r="241" spans="4:4" x14ac:dyDescent="0.2">
      <c r="D241" s="354" t="s">
        <v>532</v>
      </c>
    </row>
    <row r="242" spans="4:4" x14ac:dyDescent="0.2">
      <c r="D242" s="354" t="s">
        <v>533</v>
      </c>
    </row>
    <row r="243" spans="4:4" x14ac:dyDescent="0.2">
      <c r="D243" s="354" t="s">
        <v>534</v>
      </c>
    </row>
    <row r="244" spans="4:4" x14ac:dyDescent="0.2">
      <c r="D244" s="354" t="s">
        <v>535</v>
      </c>
    </row>
    <row r="245" spans="4:4" x14ac:dyDescent="0.2">
      <c r="D245" s="354" t="s">
        <v>536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Instructions</vt:lpstr>
      <vt:lpstr>Detail</vt:lpstr>
      <vt:lpstr>Narrative</vt:lpstr>
      <vt:lpstr>Budget Summary</vt:lpstr>
      <vt:lpstr>Travel Table</vt:lpstr>
      <vt:lpstr>Formula Sheet</vt:lpstr>
      <vt:lpstr>'Budget Summary'!Print_Area</vt:lpstr>
      <vt:lpstr>Detail!Print_Area</vt:lpstr>
      <vt:lpstr>Instructions!Print_Area</vt:lpstr>
      <vt:lpstr>Detail!Print_Titles</vt:lpstr>
      <vt:lpstr>Narrative!Print_Titles</vt:lpstr>
      <vt:lpstr>Unit</vt:lpstr>
    </vt:vector>
  </TitlesOfParts>
  <Company>Mercy Corps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Mercy Corps</dc:creator>
  <cp:lastModifiedBy>Ekkert, Olga (ME)</cp:lastModifiedBy>
  <cp:lastPrinted>2016-09-22T13:10:26Z</cp:lastPrinted>
  <dcterms:created xsi:type="dcterms:W3CDTF">2003-10-27T04:56:22Z</dcterms:created>
  <dcterms:modified xsi:type="dcterms:W3CDTF">2022-11-20T12:56:17Z</dcterms:modified>
</cp:coreProperties>
</file>