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NEA Bureau\NEA-AC\7 Country Folders\Syria\NOFOs\2019\Local Gov and Civ Society\"/>
    </mc:Choice>
  </mc:AlternateContent>
  <bookViews>
    <workbookView xWindow="0" yWindow="0" windowWidth="28800" windowHeight="11700" firstSheet="1" activeTab="4"/>
  </bookViews>
  <sheets>
    <sheet name="1. Budget Guidelines" sheetId="4" state="hidden" r:id="rId1"/>
    <sheet name="1. Guidelines" sheetId="24" r:id="rId2"/>
    <sheet name="2. Summary Budget" sheetId="3" r:id="rId3"/>
    <sheet name="3. Detailed Budget Template" sheetId="1" state="hidden" r:id="rId4"/>
    <sheet name="3. Detailed Budget" sheetId="9" r:id="rId5"/>
  </sheets>
  <externalReferences>
    <externalReference r:id="rId6"/>
    <externalReference r:id="rId7"/>
    <externalReference r:id="rId8"/>
  </externalReferences>
  <definedNames>
    <definedName name="_____1__123Graph_ACHART_2" hidden="1">'[1]Not In Use HERE FORWARD------&gt;&gt;'!$C$11:$C$16</definedName>
    <definedName name="_____2__123Graph_BCHART_2" hidden="1">'[1]Not In Use HERE FORWARD------&gt;&gt;'!$D$11:$D$16</definedName>
    <definedName name="____1__123Graph_ACHART_2" hidden="1">'[2]Not In Use HERE FORWARD------&gt;&gt;'!$C$11:$C$16</definedName>
    <definedName name="____2__123Graph_BCHART_2" hidden="1">'[2]Not In Use HERE FORWARD------&gt;&gt;'!$D$11:$D$16</definedName>
    <definedName name="___1__123Graph_ACHART_2" hidden="1">'[2]Not In Use HERE FORWARD------&gt;&gt;'!$C$11:$C$16</definedName>
    <definedName name="___2__123Graph_BCHART_2" hidden="1">'[2]Not In Use HERE FORWARD------&gt;&gt;'!$D$11:$D$16</definedName>
    <definedName name="__1__123Graph_ACHART_2" hidden="1">'[2]Not In Use HERE FORWARD------&gt;&gt;'!$C$11:$C$16</definedName>
    <definedName name="__2__123Graph_BCHART_2" hidden="1">'[2]Not In Use HERE FORWARD------&gt;&gt;'!$D$11:$D$16</definedName>
    <definedName name="_1__123Graph_ACHART_2" hidden="1">'[2]Not In Use HERE FORWARD------&gt;&gt;'!$C$11:$C$16</definedName>
    <definedName name="_1_0__123Grap" localSheetId="4" hidden="1">#REF!</definedName>
    <definedName name="_1_0__123Grap" hidden="1">#REF!</definedName>
    <definedName name="_2__123Graph_ACHART_2" hidden="1">'[2]Not In Use HERE FORWARD------&gt;&gt;'!$C$11:$C$16</definedName>
    <definedName name="_2__123Graph_BCHART_2" hidden="1">'[2]Not In Use HERE FORWARD------&gt;&gt;'!$D$11:$D$16</definedName>
    <definedName name="_2_0__123Grap" localSheetId="4" hidden="1">#REF!</definedName>
    <definedName name="_2_0__123Grap" hidden="1">#REF!</definedName>
    <definedName name="_4__123Graph_BCHART_2" hidden="1">'[2]Not In Use HERE FORWARD------&gt;&gt;'!$D$11:$D$16</definedName>
    <definedName name="_Fill" localSheetId="4" hidden="1">#REF!</definedName>
    <definedName name="_Fill" hidden="1">#REF!</definedName>
    <definedName name="_Key1" localSheetId="4" hidden="1">#REF!</definedName>
    <definedName name="_Key1" hidden="1">#REF!</definedName>
    <definedName name="_key2" localSheetId="4" hidden="1">#REF!</definedName>
    <definedName name="_key2" hidden="1">#REF!</definedName>
    <definedName name="_Order1" hidden="1">0</definedName>
    <definedName name="_Order2" hidden="1">255</definedName>
    <definedName name="_rfa1" localSheetId="4" hidden="1">{"Yr1",#N/A,FALSE,"Budget Detail";"Yr2",#N/A,FALSE,"Budget Detail";"Yr3",#N/A,FALSE,"Budget Detail";"Yr4",#N/A,FALSE,"Budget Detail";"Yr5",#N/A,FALSE,"Budget Detail";"Total",#N/A,FALSE,"Budget Detail"}</definedName>
    <definedName name="_rfa1" hidden="1">{"Yr1",#N/A,FALSE,"Budget Detail";"Yr2",#N/A,FALSE,"Budget Detail";"Yr3",#N/A,FALSE,"Budget Detail";"Yr4",#N/A,FALSE,"Budget Detail";"Yr5",#N/A,FALSE,"Budget Detail";"Total",#N/A,FALSE,"Budget Detail"}</definedName>
    <definedName name="_Sort" localSheetId="4" hidden="1">#REF!</definedName>
    <definedName name="_Sort" hidden="1">#REF!</definedName>
    <definedName name="_sort1" localSheetId="4" hidden="1">#REF!</definedName>
    <definedName name="_sort1" hidden="1">#REF!</definedName>
    <definedName name="_sort2" localSheetId="4" hidden="1">#REF!</definedName>
    <definedName name="_sort2" hidden="1">#REF!</definedName>
    <definedName name="_Toc217116400" localSheetId="0">'1. Budget Guidelines'!$A$1</definedName>
    <definedName name="_Toc217116403" localSheetId="0">'1. Budget Guidelines'!$B$46</definedName>
    <definedName name="_Toc217116405" localSheetId="0">'1. Budget Guidelines'!$A$55</definedName>
    <definedName name="A_Sem_D">[3]Named!$M$10</definedName>
    <definedName name="A_Sem_O_D">[3]Named!$M$11</definedName>
    <definedName name="A_Sem_TeachersY1">[3]Named!$M$8</definedName>
    <definedName name="A_Sem_TeachersY2">[3]Named!$M$9</definedName>
    <definedName name="A_SRP">[3]Named!$I$7</definedName>
    <definedName name="A_ST_D">[3]Named!$M$18</definedName>
    <definedName name="A_ST_TeachersY1">[3]Named!$M$16</definedName>
    <definedName name="A_ST_TeachersY2">[3]Named!$M$17</definedName>
    <definedName name="A_STP">[3]Named!$I$15</definedName>
    <definedName name="B_TGC_D">[3]Named!$M$23</definedName>
    <definedName name="B_TGC_T">[3]Named!$M$21</definedName>
    <definedName name="Bank_Charges">#REF!</definedName>
    <definedName name="C_Arabic_T">[3]Named!$M$28</definedName>
    <definedName name="C_China_T">[3]Named!$M$27</definedName>
    <definedName name="C_Orient_D">[3]Named!$M$30</definedName>
    <definedName name="cgcgc" localSheetId="4" hidden="1">{"CACOST95",#N/A,FALSE,"CACOST_1000";"CA95REPORT",#N/A,FALSE,"CACOST_1000"}</definedName>
    <definedName name="cgcgc" hidden="1">{"CACOST95",#N/A,FALSE,"CACOST_1000";"CA95REPORT",#N/A,FALSE,"CACOST_1000"}</definedName>
    <definedName name="ComponentA">[3]Named!$I$6</definedName>
    <definedName name="ComponentB">[3]Named!$I$20</definedName>
    <definedName name="ComponentC">[3]Named!$I$26</definedName>
    <definedName name="ComponentD">[3]Named!$I$33</definedName>
    <definedName name="D_TEA_MENA">[3]Named!#REF!</definedName>
    <definedName name="D_TEA_T">[3]Named!$M$35</definedName>
    <definedName name="dd" localSheetId="4" hidden="1">{"CACOST95",#N/A,FALSE,"CACOST_1000";"CA95REPORT",#N/A,FALSE,"CACOST_1000"}</definedName>
    <definedName name="dd" hidden="1">{"CACOST95",#N/A,FALSE,"CACOST_1000";"CA95REPORT",#N/A,FALSE,"CACOST_1000"}</definedName>
    <definedName name="Equipment_Leasing">#REF!</definedName>
    <definedName name="fgfg" localSheetId="4" hidden="1">{"CACOST95",#N/A,FALSE,"CACOST_1000";"CA95REPORT",#N/A,FALSE,"CACOST_1000"}</definedName>
    <definedName name="fgfg" hidden="1">{"CACOST95",#N/A,FALSE,"CACOST_1000";"CA95REPORT",#N/A,FALSE,"CACOST_1000"}</definedName>
    <definedName name="h" localSheetId="4" hidden="1">{"CACOST95",#N/A,FALSE,"CACOST_1000";"CA95REPORT",#N/A,FALSE,"CACOST_1000"}</definedName>
    <definedName name="h" hidden="1">{"CACOST95",#N/A,FALSE,"CACOST_1000";"CA95REPORT",#N/A,FALSE,"CACOST_1000"}</definedName>
    <definedName name="HHH" localSheetId="4" hidden="1">{"Form DD",#N/A,FALSE,"DD";"EE",#N/A,FALSE,"EE";"Indirects",#N/A,FALSE,"DD"}</definedName>
    <definedName name="HHH" hidden="1">{"Form DD",#N/A,FALSE,"DD";"EE",#N/A,FALSE,"EE";"Indirects",#N/A,FALSE,"DD"}</definedName>
    <definedName name="Inf_Y1">#REF!</definedName>
    <definedName name="Inf_Y2">#REF!</definedName>
    <definedName name="Inf_Y3">#REF!</definedName>
    <definedName name="Inf_Y4">#REF!</definedName>
    <definedName name="Inf_Y5">#REF!</definedName>
    <definedName name="Merit_Y1">#REF!</definedName>
    <definedName name="Merit_Y2">#REF!</definedName>
    <definedName name="Merit_Y3">#REF!</definedName>
    <definedName name="Merit_Y4">#REF!</definedName>
    <definedName name="Merit_Y5">#REF!</definedName>
    <definedName name="Merit_Y6">#REF!</definedName>
    <definedName name="Office_Rent">#REF!</definedName>
    <definedName name="Office_Supplies">#REF!</definedName>
    <definedName name="Postage">#REF!</definedName>
    <definedName name="_xlnm.Print_Area" localSheetId="0">'1. Budget Guidelines'!$A$1:$B$55</definedName>
    <definedName name="_xlnm.Print_Area" localSheetId="2">'2. Summary Budget'!$A$1:$D$18</definedName>
    <definedName name="_xlnm.Print_Area" localSheetId="3">'3. Detailed Budget Template'!$A$1:$L$309</definedName>
    <definedName name="_xlnm.Print_Titles" localSheetId="3">'3. Detailed Budget Template'!$6:$7</definedName>
    <definedName name="Printing">#REF!</definedName>
    <definedName name="rfa" localSheetId="4" hidden="1">{"Yr1",#N/A,FALSE,"Budget Detail";"Yr2",#N/A,FALSE,"Budget Detail";"Yr3",#N/A,FALSE,"Budget Detail";"Yr4",#N/A,FALSE,"Budget Detail";"Yr5",#N/A,FALSE,"Budget Detail";"Total",#N/A,FALSE,"Budget Detail"}</definedName>
    <definedName name="rfa" hidden="1">{"Yr1",#N/A,FALSE,"Budget Detail";"Yr2",#N/A,FALSE,"Budget Detail";"Yr3",#N/A,FALSE,"Budget Detail";"Yr4",#N/A,FALSE,"Budget Detail";"Yr5",#N/A,FALSE,"Budget Detail";"Total",#N/A,FALSE,"Budget Detail"}</definedName>
    <definedName name="Sal_AB">[3]Named!$F$21</definedName>
    <definedName name="Sal_AN">[3]Named!$F$10</definedName>
    <definedName name="Sal_BR">[3]Named!$F$15</definedName>
    <definedName name="Sal_CI">[3]Named!$F$17</definedName>
    <definedName name="Sal_Comm">[3]Named!#REF!</definedName>
    <definedName name="Sal_DW">[3]Named!$F$11</definedName>
    <definedName name="Sal_FO2">[3]Named!#REF!</definedName>
    <definedName name="Sal_HE">[3]Named!$F$20</definedName>
    <definedName name="Sal_IT">[3]Named!$F$27</definedName>
    <definedName name="Sal_LL">[3]Named!$F$14</definedName>
    <definedName name="Sal_MJ">[3]Named!$F$16</definedName>
    <definedName name="Sal_MN">[3]Named!$F$18</definedName>
    <definedName name="Sal_MO">[3]Named!$F$9</definedName>
    <definedName name="Sal_NI">[3]Named!$F$24</definedName>
    <definedName name="Sal_PA">[3]Named!$F$23</definedName>
    <definedName name="Sal_RC">[3]Named!$F$19</definedName>
    <definedName name="Sal_SC">[3]Named!$F$22</definedName>
    <definedName name="Sal_SPA">[3]Named!#REF!</definedName>
    <definedName name="Sal_Specialist">[3]Named!$F$12</definedName>
    <definedName name="Sal_Specialist2">[3]Named!$F$13</definedName>
    <definedName name="Sal_STTA1">[3]Named!$F$28</definedName>
    <definedName name="Sal_STTA2">[3]Named!$F$30</definedName>
    <definedName name="Sal_STTA3">[3]Named!$F$29</definedName>
    <definedName name="Telecom">#REF!</definedName>
    <definedName name="TOTAL" localSheetId="4" hidden="1">{"CACOST95",#N/A,FALSE,"CACOST_1000";"CA95REPORT",#N/A,FALSE,"CACOST_1000"}</definedName>
    <definedName name="TOTAL" hidden="1">{"CACOST95",#N/A,FALSE,"CACOST_1000";"CA95REPORT",#N/A,FALSE,"CACOST_1000"}</definedName>
    <definedName name="Trav_A_China">#REF!</definedName>
    <definedName name="Trav_A_Domestic">#REF!</definedName>
    <definedName name="Trav_A_E_M">#REF!</definedName>
    <definedName name="Trav_A_OAvrg">#REF!</definedName>
    <definedName name="Trav_A_OWAvrg">#REF!</definedName>
    <definedName name="Trav_A_Regional">#REF!</definedName>
    <definedName name="Trav_A_RTAvrg">#REF!</definedName>
    <definedName name="Trav_Air_China">#REF!</definedName>
    <definedName name="Trav_Air_EorM">#REF!</definedName>
    <definedName name="Trav_Baggage">#REF!</definedName>
    <definedName name="Trav_GT_Air">#REF!</definedName>
    <definedName name="Trav_GT_IC">#REF!</definedName>
    <definedName name="Trav_HAC">#REF!</definedName>
    <definedName name="Trav_Lod_DAvrg">#REF!</definedName>
    <definedName name="Trav_Lod_DC">#REF!</definedName>
    <definedName name="Trav_Lod_IntAvrg">#REF!</definedName>
    <definedName name="Trav_MIE_DAvrg">#REF!</definedName>
    <definedName name="Trav_MIE_DC">#REF!</definedName>
    <definedName name="Trav_MIE_IntAvrg">#REF!</definedName>
    <definedName name="Trav_PD_IntAvrg">#REF!</definedName>
    <definedName name="Trav_Visa">#REF!</definedName>
    <definedName name="Utilities">#REF!</definedName>
    <definedName name="warm.mali" localSheetId="4" hidden="1">{"sum",#N/A,FALSE,"Summary";"admin1",#N/A,FALSE,"Admin";"admin2",#N/A,FALSE,"Admin";"admin3",#N/A,FALSE,"Admin";"nat",#N/A,FALSE,"Natugo";"irri1",#N/A,FALSE,"Irrigation";"irri2",#N/A,FALSE,"Irrigation";"oil1",#N/A,FALSE,"Press and Sesame";"oil2",#N/A,FALSE,"Press and Sesame";"stove1",#N/A,FALSE,"Stove";"stove2",#N/A,FALSE,"Stove"}</definedName>
    <definedName name="warm.mali" hidden="1">{"sum",#N/A,FALSE,"Summary";"admin1",#N/A,FALSE,"Admin";"admin2",#N/A,FALSE,"Admin";"admin3",#N/A,FALSE,"Admin";"nat",#N/A,FALSE,"Natugo";"irri1",#N/A,FALSE,"Irrigation";"irri2",#N/A,FALSE,"Irrigation";"oil1",#N/A,FALSE,"Press and Sesame";"oil2",#N/A,FALSE,"Press and Sesame";"stove1",#N/A,FALSE,"Stove";"stove2",#N/A,FALSE,"Stove"}</definedName>
    <definedName name="wrn.All._.Grant._.Forms." localSheetId="4" hidden="1">{"Form DD",#N/A,FALSE,"DD";"EE",#N/A,FALSE,"EE";"Indirects",#N/A,FALSE,"DD"}</definedName>
    <definedName name="wrn.All._.Grant._.Forms." hidden="1">{"Form DD",#N/A,FALSE,"DD";"EE",#N/A,FALSE,"EE";"Indirects",#N/A,FALSE,"DD"}</definedName>
    <definedName name="wrn.cdra._.Total._.budget.2" localSheetId="4" hidden="1">{"Yr1",#N/A,FALSE,"Budget Detail";"Yr2",#N/A,FALSE,"Budget Detail";"Yr3",#N/A,FALSE,"Budget Detail";"Yr4",#N/A,FALSE,"Budget Detail";"Yr5",#N/A,FALSE,"Budget Detail";"Total",#N/A,FALSE,"Budget Detail"}</definedName>
    <definedName name="wrn.cdra._.Total._.budget.2" hidden="1">{"Yr1",#N/A,FALSE,"Budget Detail";"Yr2",#N/A,FALSE,"Budget Detail";"Yr3",#N/A,FALSE,"Budget Detail";"Yr4",#N/A,FALSE,"Budget Detail";"Yr5",#N/A,FALSE,"Budget Detail";"Total",#N/A,FALSE,"Budget Detail"}</definedName>
    <definedName name="wrn.cdra._.total._.Budget.5" localSheetId="4" hidden="1">{"Yr1",#N/A,FALSE,"Budget Detail";"Yr2",#N/A,FALSE,"Budget Detail";"Yr3",#N/A,FALSE,"Budget Detail";"Yr4",#N/A,FALSE,"Budget Detail";"Yr5",#N/A,FALSE,"Budget Detail";"Total",#N/A,FALSE,"Budget Detail"}</definedName>
    <definedName name="wrn.cdra._.total._.Budget.5" hidden="1">{"Yr1",#N/A,FALSE,"Budget Detail";"Yr2",#N/A,FALSE,"Budget Detail";"Yr3",#N/A,FALSE,"Budget Detail";"Yr4",#N/A,FALSE,"Budget Detail";"Yr5",#N/A,FALSE,"Budget Detail";"Total",#N/A,FALSE,"Budget Detail"}</definedName>
    <definedName name="wrn.CRDA._.Total._.Budget." localSheetId="4" hidden="1">{"Yr1",#N/A,FALSE,"Budget Detail";"Yr2",#N/A,FALSE,"Budget Detail";"Yr3",#N/A,FALSE,"Budget Detail";"Yr4",#N/A,FALSE,"Budget Detail";"Yr5",#N/A,FALSE,"Budget Detail";"Total",#N/A,FALSE,"Budget Detail"}</definedName>
    <definedName name="wrn.CRDA._.Total._.Budget." hidden="1">{"Yr1",#N/A,FALSE,"Budget Detail";"Yr2",#N/A,FALSE,"Budget Detail";"Yr3",#N/A,FALSE,"Budget Detail";"Yr4",#N/A,FALSE,"Budget Detail";"Yr5",#N/A,FALSE,"Budget Detail";"Total",#N/A,FALSE,"Budget Detail"}</definedName>
    <definedName name="wrn.crda._.Total._.budget.1" localSheetId="4" hidden="1">{"Yr1",#N/A,FALSE,"Budget Detail";"Yr2",#N/A,FALSE,"Budget Detail";"Yr3",#N/A,FALSE,"Budget Detail";"Yr4",#N/A,FALSE,"Budget Detail";"Yr5",#N/A,FALSE,"Budget Detail";"Total",#N/A,FALSE,"Budget Detail"}</definedName>
    <definedName name="wrn.crda._.Total._.budget.1" hidden="1">{"Yr1",#N/A,FALSE,"Budget Detail";"Yr2",#N/A,FALSE,"Budget Detail";"Yr3",#N/A,FALSE,"Budget Detail";"Yr4",#N/A,FALSE,"Budget Detail";"Yr5",#N/A,FALSE,"Budget Detail";"Total",#N/A,FALSE,"Budget Detail"}</definedName>
    <definedName name="wrn.crda._.Total._.budget.3" localSheetId="4" hidden="1">{"Yr1",#N/A,FALSE,"Budget Detail";"Yr2",#N/A,FALSE,"Budget Detail";"Yr3",#N/A,FALSE,"Budget Detail";"Yr4",#N/A,FALSE,"Budget Detail";"Yr5",#N/A,FALSE,"Budget Detail";"Total",#N/A,FALSE,"Budget Detail"}</definedName>
    <definedName name="wrn.crda._.Total._.budget.3" hidden="1">{"Yr1",#N/A,FALSE,"Budget Detail";"Yr2",#N/A,FALSE,"Budget Detail";"Yr3",#N/A,FALSE,"Budget Detail";"Yr4",#N/A,FALSE,"Budget Detail";"Yr5",#N/A,FALSE,"Budget Detail";"Total",#N/A,FALSE,"Budget Detail"}</definedName>
    <definedName name="wrn.crda._.Total._.Budget.4" localSheetId="4" hidden="1">{"Yr1",#N/A,FALSE,"Budget Detail";"Yr2",#N/A,FALSE,"Budget Detail";"Yr3",#N/A,FALSE,"Budget Detail";"Yr4",#N/A,FALSE,"Budget Detail";"Yr5",#N/A,FALSE,"Budget Detail";"Total",#N/A,FALSE,"Budget Detail"}</definedName>
    <definedName name="wrn.crda._.Total._.Budget.4" hidden="1">{"Yr1",#N/A,FALSE,"Budget Detail";"Yr2",#N/A,FALSE,"Budget Detail";"Yr3",#N/A,FALSE,"Budget Detail";"Yr4",#N/A,FALSE,"Budget Detail";"Yr5",#N/A,FALSE,"Budget Detail";"Total",#N/A,FALSE,"Budget Detail"}</definedName>
    <definedName name="wrn.mali." localSheetId="4" hidden="1">{"sum",#N/A,FALSE,"Summary";"admin1",#N/A,FALSE,"Admin";"admin2",#N/A,FALSE,"Admin";"admin3",#N/A,FALSE,"Admin";"nat",#N/A,FALSE,"Natugo";"irri1",#N/A,FALSE,"Irrigation";"irri2",#N/A,FALSE,"Irrigation";"oil1",#N/A,FALSE,"Press and Sesame";"oil2",#N/A,FALSE,"Press and Sesame";"stove1",#N/A,FALSE,"Stove";"stove2",#N/A,FALSE,"Stove"}</definedName>
    <definedName name="wrn.mali." hidden="1">{"sum",#N/A,FALSE,"Summary";"admin1",#N/A,FALSE,"Admin";"admin2",#N/A,FALSE,"Admin";"admin3",#N/A,FALSE,"Admin";"nat",#N/A,FALSE,"Natugo";"irri1",#N/A,FALSE,"Irrigation";"irri2",#N/A,FALSE,"Irrigation";"oil1",#N/A,FALSE,"Press and Sesame";"oil2",#N/A,FALSE,"Press and Sesame";"stove1",#N/A,FALSE,"Stove";"stove2",#N/A,FALSE,"Stove"}</definedName>
    <definedName name="wrn.Print_Detail_And_Summary." localSheetId="4" hidden="1">{"ViewPreCalc",#N/A,TRUE,"PreCalc";"ViewSummary",#N/A,TRUE,"Summary "}</definedName>
    <definedName name="wrn.Print_Detail_And_Summary." hidden="1">{"ViewPreCalc",#N/A,TRUE,"PreCalc";"ViewSummary",#N/A,TRUE,"Summary "}</definedName>
    <definedName name="wrn.Summary._.1._.Year." localSheetId="4" hidden="1">{"One Year",#N/A,FALSE,"Summary"}</definedName>
    <definedName name="wrn.Summary._.1._.Year." hidden="1">{"One Year",#N/A,FALSE,"Summary"}</definedName>
    <definedName name="wrn.TOTALCACOST." localSheetId="4" hidden="1">{"CACOST95",#N/A,FALSE,"CACOST_1000";"CA95REPORT",#N/A,FALSE,"CACOST_1000"}</definedName>
    <definedName name="wrn.TOTALCACOST." hidden="1">{"CACOST95",#N/A,FALSE,"CACOST_1000";"CA95REPORT",#N/A,FALSE,"CACOST_1000"}</definedName>
    <definedName name="Z_2C0EBF26_03D8_4655_ADE0_D983B90C533C_.wvu.PrintArea" localSheetId="4" hidden="1">#REF!</definedName>
    <definedName name="Z_2C0EBF26_03D8_4655_ADE0_D983B90C533C_.wvu.PrintArea" hidden="1">#REF!</definedName>
    <definedName name="Z_3AA9B779_9FFE_4B99_A3E4_61EB415D9DB8_.wvu.PrintArea" localSheetId="4" hidden="1">#REF!</definedName>
    <definedName name="Z_3AA9B779_9FFE_4B99_A3E4_61EB415D9DB8_.wvu.PrintArea" hidden="1">#REF!</definedName>
    <definedName name="Z_4FC45848_D598_11D4_A367_0050DABB7AF0_.wvu.PrintArea" localSheetId="4" hidden="1">#REF!</definedName>
    <definedName name="Z_4FC45848_D598_11D4_A367_0050DABB7AF0_.wvu.PrintArea" hidden="1">#REF!</definedName>
    <definedName name="Z_60362E38_49EC_4B44_8FA8_9B1B243B8014_.wvu.PrintArea" localSheetId="4" hidden="1">#REF!</definedName>
    <definedName name="Z_60362E38_49EC_4B44_8FA8_9B1B243B8014_.wvu.PrintArea" hidden="1">#REF!</definedName>
    <definedName name="Z_83AE8DA7_8698_48D7_8DCE_97A773C881B0_.wvu.PrintArea" localSheetId="4" hidden="1">#REF!</definedName>
    <definedName name="Z_83AE8DA7_8698_48D7_8DCE_97A773C881B0_.wvu.PrintArea" hidden="1">#REF!</definedName>
    <definedName name="Z_9A0B9AB4_B937_4A56_A7AE_F419F939252C_.wvu.PrintArea" localSheetId="4" hidden="1">#REF!</definedName>
    <definedName name="Z_9A0B9AB4_B937_4A56_A7AE_F419F939252C_.wvu.PrintArea" hidden="1">#REF!</definedName>
    <definedName name="Z_9BC087A0_2A0A_4D42_A8B3_34D2C81B427E_.wvu.PrintArea" localSheetId="4" hidden="1">#REF!</definedName>
    <definedName name="Z_9BC087A0_2A0A_4D42_A8B3_34D2C81B427E_.wvu.PrintArea" hidden="1">#REF!</definedName>
    <definedName name="Z_E60CC575_1F45_4FAF_835B_800319184A7E_.wvu.PrintArea" localSheetId="4" hidden="1">#REF!</definedName>
    <definedName name="Z_E60CC575_1F45_4FAF_835B_800319184A7E_.wvu.PrintArea" hidden="1">#REF!</definedName>
    <definedName name="Z_FCBCDD22_62DD_44EC_BFA3_3C442CCC2FC0_.wvu.PrintArea" localSheetId="4" hidden="1">#REF!</definedName>
    <definedName name="Z_FCBCDD22_62DD_44EC_BFA3_3C442CCC2FC0_.wvu.PrintArea" hidden="1">#REF!</definedName>
  </definedNames>
  <calcPr calcId="162913"/>
  <fileRecoveryPr autoRecover="0"/>
</workbook>
</file>

<file path=xl/calcChain.xml><?xml version="1.0" encoding="utf-8"?>
<calcChain xmlns="http://schemas.openxmlformats.org/spreadsheetml/2006/main">
  <c r="AQ121" i="9" l="1"/>
  <c r="AS121" i="9" s="1"/>
  <c r="AP121" i="9"/>
  <c r="AM121" i="9"/>
  <c r="AJ121" i="9"/>
  <c r="AG121" i="9"/>
  <c r="AD121" i="9"/>
  <c r="AA121" i="9"/>
  <c r="X121" i="9"/>
  <c r="U121" i="9"/>
  <c r="R121" i="9"/>
  <c r="AR121" i="9" s="1"/>
  <c r="O121" i="9"/>
  <c r="AQ120" i="9"/>
  <c r="AS120" i="9" s="1"/>
  <c r="AP120" i="9"/>
  <c r="AJ120" i="9"/>
  <c r="AG120" i="9"/>
  <c r="AM120" i="9" s="1"/>
  <c r="AD120" i="9"/>
  <c r="AA120" i="9"/>
  <c r="X120" i="9"/>
  <c r="U120" i="9"/>
  <c r="R120" i="9"/>
  <c r="AR120" i="9" s="1"/>
  <c r="O120" i="9"/>
  <c r="AQ119" i="9"/>
  <c r="AS119" i="9" s="1"/>
  <c r="AN119" i="9"/>
  <c r="AP119" i="9" s="1"/>
  <c r="AJ119" i="9"/>
  <c r="AD119" i="9"/>
  <c r="AA119" i="9"/>
  <c r="AG119" i="9" s="1"/>
  <c r="AM119" i="9" s="1"/>
  <c r="X119" i="9"/>
  <c r="V119" i="9"/>
  <c r="U119" i="9"/>
  <c r="R119" i="9"/>
  <c r="O119" i="9"/>
  <c r="AR119" i="9" l="1"/>
  <c r="E10" i="3"/>
  <c r="E11" i="3"/>
  <c r="E14" i="3"/>
  <c r="AD114" i="9" l="1"/>
  <c r="V114" i="9"/>
  <c r="O68" i="9" l="1"/>
  <c r="AP68" i="9"/>
  <c r="AJ68" i="9"/>
  <c r="AD68" i="9"/>
  <c r="X68" i="9"/>
  <c r="R68" i="9"/>
  <c r="AR68" i="9" l="1"/>
  <c r="AM86" i="9" l="1"/>
  <c r="AO86" i="9"/>
  <c r="AJ86" i="9"/>
  <c r="AG86" i="9"/>
  <c r="AD86" i="9"/>
  <c r="AA86" i="9"/>
  <c r="X86" i="9"/>
  <c r="U86" i="9"/>
  <c r="R86" i="9"/>
  <c r="O86" i="9"/>
  <c r="AQ86" i="9" l="1"/>
  <c r="AR86" i="9"/>
  <c r="AS86" i="9" l="1"/>
  <c r="N32" i="9" l="1"/>
  <c r="AR132" i="9"/>
  <c r="AR192" i="9"/>
  <c r="AA68" i="9" l="1"/>
  <c r="AG68" i="9"/>
  <c r="U68" i="9"/>
  <c r="AM68" i="9"/>
  <c r="AQ68" i="9" l="1"/>
  <c r="AS68" i="9" s="1"/>
  <c r="F298" i="1" l="1"/>
  <c r="F299" i="1"/>
  <c r="F300" i="1"/>
  <c r="F301" i="1"/>
  <c r="F302" i="1"/>
  <c r="F303" i="1"/>
  <c r="F297" i="1"/>
  <c r="F292" i="1"/>
  <c r="F293" i="1"/>
  <c r="F294" i="1"/>
  <c r="F291" i="1"/>
  <c r="E298" i="1"/>
  <c r="E299" i="1"/>
  <c r="E300" i="1"/>
  <c r="E301" i="1"/>
  <c r="E302" i="1"/>
  <c r="E303" i="1"/>
  <c r="E297" i="1"/>
  <c r="E292" i="1"/>
  <c r="E293" i="1"/>
  <c r="E294" i="1"/>
  <c r="E291" i="1"/>
  <c r="D298" i="1"/>
  <c r="D299" i="1"/>
  <c r="D300" i="1"/>
  <c r="D301" i="1"/>
  <c r="D302" i="1"/>
  <c r="D303" i="1"/>
  <c r="D297" i="1"/>
  <c r="D292" i="1"/>
  <c r="D293" i="1"/>
  <c r="D294" i="1"/>
  <c r="D291" i="1"/>
  <c r="C298" i="1"/>
  <c r="C299" i="1"/>
  <c r="C300" i="1"/>
  <c r="C301" i="1"/>
  <c r="C302" i="1"/>
  <c r="C303" i="1"/>
  <c r="C297" i="1"/>
  <c r="C292" i="1"/>
  <c r="C293" i="1"/>
  <c r="C294" i="1"/>
  <c r="C291" i="1"/>
  <c r="E190" i="1"/>
  <c r="E191" i="1"/>
  <c r="E189" i="1"/>
  <c r="E185" i="1"/>
  <c r="E186" i="1"/>
  <c r="E184" i="1"/>
  <c r="E195" i="1"/>
  <c r="E196" i="1"/>
  <c r="E194" i="1"/>
  <c r="F151" i="1"/>
  <c r="F152" i="1"/>
  <c r="F153" i="1"/>
  <c r="F154" i="1"/>
  <c r="F155" i="1"/>
  <c r="F156" i="1"/>
  <c r="F157" i="1"/>
  <c r="F150" i="1"/>
  <c r="E151" i="1"/>
  <c r="E152" i="1"/>
  <c r="E153" i="1"/>
  <c r="E154" i="1"/>
  <c r="E155" i="1"/>
  <c r="E156" i="1"/>
  <c r="E157" i="1"/>
  <c r="E150" i="1"/>
  <c r="D151" i="1"/>
  <c r="D152" i="1"/>
  <c r="D153" i="1"/>
  <c r="D154" i="1"/>
  <c r="D155" i="1"/>
  <c r="D156" i="1"/>
  <c r="D157" i="1"/>
  <c r="D150" i="1"/>
  <c r="C151" i="1"/>
  <c r="C152" i="1"/>
  <c r="C153" i="1"/>
  <c r="C154" i="1"/>
  <c r="C155" i="1"/>
  <c r="C156" i="1"/>
  <c r="C157" i="1"/>
  <c r="C150" i="1"/>
  <c r="F140" i="1"/>
  <c r="F141" i="1"/>
  <c r="F142" i="1"/>
  <c r="F143" i="1"/>
  <c r="F144" i="1"/>
  <c r="F145" i="1"/>
  <c r="F146" i="1"/>
  <c r="F147" i="1"/>
  <c r="F139" i="1"/>
  <c r="E140" i="1"/>
  <c r="E141" i="1"/>
  <c r="E142" i="1"/>
  <c r="E143" i="1"/>
  <c r="E144" i="1"/>
  <c r="E145" i="1"/>
  <c r="E146" i="1"/>
  <c r="E147" i="1"/>
  <c r="E139" i="1"/>
  <c r="D140" i="1"/>
  <c r="D141" i="1"/>
  <c r="D142" i="1"/>
  <c r="D143" i="1"/>
  <c r="D144" i="1"/>
  <c r="D145" i="1"/>
  <c r="D146" i="1"/>
  <c r="D147" i="1"/>
  <c r="D139" i="1"/>
  <c r="C140" i="1"/>
  <c r="C141" i="1"/>
  <c r="C142" i="1"/>
  <c r="C143" i="1"/>
  <c r="C144" i="1"/>
  <c r="C145" i="1"/>
  <c r="C146" i="1"/>
  <c r="C147" i="1"/>
  <c r="C139" i="1"/>
  <c r="AN114" i="9" l="1"/>
  <c r="X143" i="9"/>
  <c r="X144" i="9"/>
  <c r="X145" i="9"/>
  <c r="R143" i="9"/>
  <c r="R144" i="9"/>
  <c r="R145" i="9"/>
  <c r="X70" i="9"/>
  <c r="X71" i="9"/>
  <c r="X72" i="9"/>
  <c r="X73" i="9"/>
  <c r="R70" i="9"/>
  <c r="R71" i="9"/>
  <c r="R72" i="9"/>
  <c r="R73" i="9"/>
  <c r="F191" i="1"/>
  <c r="F186" i="1"/>
  <c r="E286" i="1" l="1"/>
  <c r="E287" i="1"/>
  <c r="D282" i="1"/>
  <c r="D283" i="1"/>
  <c r="D284" i="1"/>
  <c r="D285" i="1"/>
  <c r="D286" i="1"/>
  <c r="D287" i="1"/>
  <c r="D281" i="1"/>
  <c r="C282" i="1"/>
  <c r="C283" i="1"/>
  <c r="C284" i="1"/>
  <c r="C285" i="1"/>
  <c r="C286" i="1"/>
  <c r="C287" i="1"/>
  <c r="C281" i="1"/>
  <c r="F268" i="1"/>
  <c r="F269" i="1"/>
  <c r="F270" i="1"/>
  <c r="F271" i="1"/>
  <c r="F272" i="1"/>
  <c r="F273" i="1"/>
  <c r="F274" i="1"/>
  <c r="F275" i="1"/>
  <c r="F276" i="1"/>
  <c r="F277" i="1"/>
  <c r="F278" i="1"/>
  <c r="F267" i="1"/>
  <c r="E268" i="1"/>
  <c r="E269" i="1"/>
  <c r="E270" i="1"/>
  <c r="E271" i="1"/>
  <c r="E272" i="1"/>
  <c r="E273" i="1"/>
  <c r="E274" i="1"/>
  <c r="E275" i="1"/>
  <c r="E276" i="1"/>
  <c r="E277" i="1"/>
  <c r="E278" i="1"/>
  <c r="E267" i="1"/>
  <c r="D268" i="1"/>
  <c r="D269" i="1"/>
  <c r="D270" i="1"/>
  <c r="D271" i="1"/>
  <c r="D272" i="1"/>
  <c r="D273" i="1"/>
  <c r="D274" i="1"/>
  <c r="D275" i="1"/>
  <c r="D276" i="1"/>
  <c r="D277" i="1"/>
  <c r="D278" i="1"/>
  <c r="D267" i="1"/>
  <c r="C268" i="1"/>
  <c r="C269" i="1"/>
  <c r="C270" i="1"/>
  <c r="C271" i="1"/>
  <c r="C272" i="1"/>
  <c r="C273" i="1"/>
  <c r="C274" i="1"/>
  <c r="C275" i="1"/>
  <c r="C276" i="1"/>
  <c r="C277" i="1"/>
  <c r="C278" i="1"/>
  <c r="C267" i="1"/>
  <c r="F258" i="1"/>
  <c r="F259" i="1"/>
  <c r="F260" i="1"/>
  <c r="F261" i="1"/>
  <c r="F262" i="1"/>
  <c r="F263" i="1"/>
  <c r="F257" i="1"/>
  <c r="D258" i="1"/>
  <c r="D259" i="1"/>
  <c r="D260" i="1"/>
  <c r="D261" i="1"/>
  <c r="D262" i="1"/>
  <c r="D263" i="1"/>
  <c r="D257" i="1"/>
  <c r="E258" i="1"/>
  <c r="E259" i="1"/>
  <c r="E260" i="1"/>
  <c r="E261" i="1"/>
  <c r="E262" i="1"/>
  <c r="E263" i="1"/>
  <c r="E257" i="1"/>
  <c r="C258" i="1"/>
  <c r="C259" i="1"/>
  <c r="C260" i="1"/>
  <c r="C261" i="1"/>
  <c r="C262" i="1"/>
  <c r="C263" i="1"/>
  <c r="C257" i="1"/>
  <c r="F252" i="1"/>
  <c r="F253" i="1"/>
  <c r="F254" i="1"/>
  <c r="F251" i="1"/>
  <c r="D252" i="1"/>
  <c r="D253" i="1"/>
  <c r="D254" i="1"/>
  <c r="D251" i="1"/>
  <c r="E252" i="1"/>
  <c r="E253" i="1"/>
  <c r="E254" i="1"/>
  <c r="E251" i="1"/>
  <c r="C252" i="1"/>
  <c r="C253" i="1"/>
  <c r="C254" i="1"/>
  <c r="C251" i="1"/>
  <c r="E246" i="1"/>
  <c r="E247" i="1"/>
  <c r="C242" i="1"/>
  <c r="C243" i="1"/>
  <c r="C244" i="1"/>
  <c r="C245" i="1"/>
  <c r="C246" i="1"/>
  <c r="C247" i="1"/>
  <c r="C241" i="1"/>
  <c r="F228" i="1"/>
  <c r="F229" i="1"/>
  <c r="F230" i="1"/>
  <c r="F231" i="1"/>
  <c r="F232" i="1"/>
  <c r="F233" i="1"/>
  <c r="F234" i="1"/>
  <c r="F235" i="1"/>
  <c r="F236" i="1"/>
  <c r="F237" i="1"/>
  <c r="F238" i="1"/>
  <c r="F227" i="1"/>
  <c r="E228" i="1"/>
  <c r="E229" i="1"/>
  <c r="E230" i="1"/>
  <c r="E231" i="1"/>
  <c r="E232" i="1"/>
  <c r="E233" i="1"/>
  <c r="E234" i="1"/>
  <c r="E235" i="1"/>
  <c r="E236" i="1"/>
  <c r="E237" i="1"/>
  <c r="E238" i="1"/>
  <c r="E227" i="1"/>
  <c r="D228" i="1"/>
  <c r="D229" i="1"/>
  <c r="D230" i="1"/>
  <c r="D231" i="1"/>
  <c r="D232" i="1"/>
  <c r="D233" i="1"/>
  <c r="D234" i="1"/>
  <c r="D235" i="1"/>
  <c r="D236" i="1"/>
  <c r="D237" i="1"/>
  <c r="D238" i="1"/>
  <c r="D227" i="1"/>
  <c r="C228" i="1"/>
  <c r="C229" i="1"/>
  <c r="C230" i="1"/>
  <c r="C231" i="1"/>
  <c r="C232" i="1"/>
  <c r="C233" i="1"/>
  <c r="C234" i="1"/>
  <c r="C235" i="1"/>
  <c r="C236" i="1"/>
  <c r="C237" i="1"/>
  <c r="C238" i="1"/>
  <c r="C227" i="1"/>
  <c r="F204" i="1"/>
  <c r="F205" i="1"/>
  <c r="F206" i="1"/>
  <c r="F207" i="1"/>
  <c r="F208" i="1"/>
  <c r="F209" i="1"/>
  <c r="F210" i="1"/>
  <c r="F211" i="1"/>
  <c r="F212" i="1"/>
  <c r="F213" i="1"/>
  <c r="F214" i="1"/>
  <c r="F203" i="1"/>
  <c r="E204" i="1"/>
  <c r="E205" i="1"/>
  <c r="E206" i="1"/>
  <c r="E207" i="1"/>
  <c r="E208" i="1"/>
  <c r="E209" i="1"/>
  <c r="E210" i="1"/>
  <c r="E211" i="1"/>
  <c r="E212" i="1"/>
  <c r="E213" i="1"/>
  <c r="E214" i="1"/>
  <c r="E203" i="1"/>
  <c r="D204" i="1"/>
  <c r="D205" i="1"/>
  <c r="D206" i="1"/>
  <c r="D207" i="1"/>
  <c r="D208" i="1"/>
  <c r="D209" i="1"/>
  <c r="D210" i="1"/>
  <c r="D211" i="1"/>
  <c r="D212" i="1"/>
  <c r="D213" i="1"/>
  <c r="D214" i="1"/>
  <c r="D203" i="1"/>
  <c r="C204" i="1"/>
  <c r="C205" i="1"/>
  <c r="C206" i="1"/>
  <c r="C207" i="1"/>
  <c r="C208" i="1"/>
  <c r="C209" i="1"/>
  <c r="C210" i="1"/>
  <c r="C211" i="1"/>
  <c r="C212" i="1"/>
  <c r="C213" i="1"/>
  <c r="C214" i="1"/>
  <c r="C203" i="1"/>
  <c r="F196" i="1"/>
  <c r="D196" i="1"/>
  <c r="C196" i="1"/>
  <c r="E179" i="1"/>
  <c r="E175" i="1"/>
  <c r="E171" i="1"/>
  <c r="F130" i="1"/>
  <c r="F129" i="1"/>
  <c r="E130" i="1"/>
  <c r="F162" i="1"/>
  <c r="F161" i="1"/>
  <c r="E162" i="1"/>
  <c r="H136" i="1"/>
  <c r="L136" i="1" s="1"/>
  <c r="H135" i="1"/>
  <c r="L135" i="1" s="1"/>
  <c r="L133" i="1"/>
  <c r="F119" i="1"/>
  <c r="F120" i="1"/>
  <c r="F121" i="1"/>
  <c r="F122" i="1"/>
  <c r="F123" i="1"/>
  <c r="F124" i="1"/>
  <c r="F125" i="1"/>
  <c r="F118" i="1"/>
  <c r="D119" i="1"/>
  <c r="D120" i="1"/>
  <c r="D121" i="1"/>
  <c r="D122" i="1"/>
  <c r="D123" i="1"/>
  <c r="D124" i="1"/>
  <c r="D125" i="1"/>
  <c r="D118" i="1"/>
  <c r="C119" i="1"/>
  <c r="C120" i="1"/>
  <c r="C121" i="1"/>
  <c r="C118" i="1"/>
  <c r="E108" i="1"/>
  <c r="E109" i="1"/>
  <c r="E113" i="1"/>
  <c r="E114" i="1"/>
  <c r="E115" i="1"/>
  <c r="F108" i="1"/>
  <c r="F109" i="1"/>
  <c r="F110" i="1"/>
  <c r="F111" i="1"/>
  <c r="F112" i="1"/>
  <c r="F113" i="1"/>
  <c r="F114" i="1"/>
  <c r="F115" i="1"/>
  <c r="F107" i="1"/>
  <c r="D108" i="1"/>
  <c r="D109" i="1"/>
  <c r="D110" i="1"/>
  <c r="D111" i="1"/>
  <c r="D112" i="1"/>
  <c r="D113" i="1"/>
  <c r="D114" i="1"/>
  <c r="D115" i="1"/>
  <c r="D107" i="1"/>
  <c r="C108" i="1"/>
  <c r="C109" i="1"/>
  <c r="C110" i="1"/>
  <c r="C111" i="1"/>
  <c r="C112" i="1"/>
  <c r="C113" i="1"/>
  <c r="C114" i="1"/>
  <c r="C115" i="1"/>
  <c r="C107" i="1"/>
  <c r="H104" i="1"/>
  <c r="L104" i="1" s="1"/>
  <c r="H103" i="1"/>
  <c r="L103" i="1" s="1"/>
  <c r="L101" i="1"/>
  <c r="F98" i="1"/>
  <c r="F97" i="1"/>
  <c r="E98" i="1"/>
  <c r="F87" i="1"/>
  <c r="F88" i="1"/>
  <c r="F89" i="1"/>
  <c r="F90" i="1"/>
  <c r="F91" i="1"/>
  <c r="F92" i="1"/>
  <c r="F93" i="1"/>
  <c r="F86" i="1"/>
  <c r="E87" i="1"/>
  <c r="E88" i="1"/>
  <c r="E89" i="1"/>
  <c r="E90" i="1"/>
  <c r="E91" i="1"/>
  <c r="E92" i="1"/>
  <c r="E93" i="1"/>
  <c r="D87" i="1"/>
  <c r="D88" i="1"/>
  <c r="D89" i="1"/>
  <c r="D90" i="1"/>
  <c r="D91" i="1"/>
  <c r="D92" i="1"/>
  <c r="D93" i="1"/>
  <c r="D86" i="1"/>
  <c r="C87" i="1"/>
  <c r="C88" i="1"/>
  <c r="C89" i="1"/>
  <c r="C86" i="1"/>
  <c r="F76" i="1"/>
  <c r="F77" i="1"/>
  <c r="F78" i="1"/>
  <c r="F79" i="1"/>
  <c r="F80" i="1"/>
  <c r="F81" i="1"/>
  <c r="F82" i="1"/>
  <c r="F83" i="1"/>
  <c r="F75" i="1"/>
  <c r="E76" i="1"/>
  <c r="E77" i="1"/>
  <c r="E78" i="1"/>
  <c r="E79" i="1"/>
  <c r="E80" i="1"/>
  <c r="E81" i="1"/>
  <c r="E82" i="1"/>
  <c r="E83" i="1"/>
  <c r="E75" i="1"/>
  <c r="D76" i="1"/>
  <c r="D77" i="1"/>
  <c r="D78" i="1"/>
  <c r="D79" i="1"/>
  <c r="D80" i="1"/>
  <c r="D81" i="1"/>
  <c r="D82" i="1"/>
  <c r="D83" i="1"/>
  <c r="D75" i="1"/>
  <c r="C76" i="1"/>
  <c r="C77" i="1"/>
  <c r="C78" i="1"/>
  <c r="C79" i="1"/>
  <c r="C80" i="1"/>
  <c r="C81" i="1"/>
  <c r="C82" i="1"/>
  <c r="C83" i="1"/>
  <c r="C75" i="1"/>
  <c r="C64" i="1"/>
  <c r="G47" i="1"/>
  <c r="G48" i="1"/>
  <c r="G49" i="1"/>
  <c r="G46" i="1"/>
  <c r="G40" i="1"/>
  <c r="G41" i="1"/>
  <c r="G42" i="1"/>
  <c r="G43" i="1"/>
  <c r="G39" i="1"/>
  <c r="E40" i="1"/>
  <c r="E41" i="1"/>
  <c r="E42" i="1"/>
  <c r="E43" i="1"/>
  <c r="E39" i="1"/>
  <c r="G33" i="1"/>
  <c r="G34" i="1"/>
  <c r="G35" i="1"/>
  <c r="G32" i="1"/>
  <c r="G26" i="1"/>
  <c r="G27" i="1"/>
  <c r="G28" i="1"/>
  <c r="G29" i="1"/>
  <c r="G25" i="1"/>
  <c r="E26" i="1"/>
  <c r="E27" i="1"/>
  <c r="E28" i="1"/>
  <c r="E29" i="1"/>
  <c r="E25" i="1"/>
  <c r="C28" i="1"/>
  <c r="C42" i="1" s="1"/>
  <c r="F19" i="1"/>
  <c r="F33" i="1" s="1"/>
  <c r="F20" i="1"/>
  <c r="F34" i="1" s="1"/>
  <c r="F21" i="1"/>
  <c r="F35" i="1" s="1"/>
  <c r="F18" i="1"/>
  <c r="F32" i="1" s="1"/>
  <c r="E19" i="1"/>
  <c r="E20" i="1"/>
  <c r="E21" i="1"/>
  <c r="E18" i="1"/>
  <c r="G14" i="1"/>
  <c r="G15" i="1"/>
  <c r="G11" i="1"/>
  <c r="E12" i="1"/>
  <c r="E13" i="1"/>
  <c r="E14" i="1"/>
  <c r="E15" i="1"/>
  <c r="E11" i="1"/>
  <c r="F49" i="1" l="1"/>
  <c r="F48" i="1"/>
  <c r="F47" i="1"/>
  <c r="F46" i="1"/>
  <c r="Z32" i="9" l="1"/>
  <c r="G13" i="1"/>
  <c r="AL32" i="9" l="1"/>
  <c r="AF32" i="9"/>
  <c r="T32" i="9"/>
  <c r="AM143" i="9" l="1"/>
  <c r="AG143" i="9"/>
  <c r="AM72" i="9"/>
  <c r="AM71" i="9"/>
  <c r="AM66" i="9"/>
  <c r="AG66" i="9"/>
  <c r="AG72" i="9"/>
  <c r="AG71" i="9"/>
  <c r="AA72" i="9"/>
  <c r="H146" i="1" s="1"/>
  <c r="L146" i="1" s="1"/>
  <c r="AA116" i="9" l="1"/>
  <c r="U116" i="9"/>
  <c r="O116" i="9"/>
  <c r="E161" i="1"/>
  <c r="E129" i="1"/>
  <c r="E97" i="1"/>
  <c r="G21" i="1"/>
  <c r="G20" i="1"/>
  <c r="G19" i="1"/>
  <c r="H196" i="1" l="1"/>
  <c r="L196" i="1" s="1"/>
  <c r="E170" i="1"/>
  <c r="G12" i="1"/>
  <c r="AA143" i="9"/>
  <c r="U143" i="9"/>
  <c r="H236" i="1" l="1"/>
  <c r="L236" i="1" s="1"/>
  <c r="H276" i="1"/>
  <c r="L276" i="1" s="1"/>
  <c r="E107" i="1"/>
  <c r="U64" i="9"/>
  <c r="E118" i="1"/>
  <c r="E86" i="1"/>
  <c r="E110" i="1"/>
  <c r="E112" i="1"/>
  <c r="AA85" i="9"/>
  <c r="H157" i="1" s="1"/>
  <c r="L157" i="1" s="1"/>
  <c r="AA84" i="9"/>
  <c r="H156" i="1" s="1"/>
  <c r="L156" i="1" s="1"/>
  <c r="E120" i="1"/>
  <c r="AA81" i="9"/>
  <c r="H153" i="1" s="1"/>
  <c r="L153" i="1" s="1"/>
  <c r="AA83" i="9"/>
  <c r="H155" i="1" s="1"/>
  <c r="L155" i="1" s="1"/>
  <c r="E122" i="1"/>
  <c r="E111" i="1"/>
  <c r="AA67" i="9"/>
  <c r="H142" i="1" s="1"/>
  <c r="L142" i="1" s="1"/>
  <c r="AM174" i="9"/>
  <c r="AM175" i="9"/>
  <c r="AM176" i="9"/>
  <c r="AM177" i="9"/>
  <c r="AM173" i="9"/>
  <c r="AG174" i="9"/>
  <c r="AG175" i="9"/>
  <c r="AG176" i="9"/>
  <c r="AG177" i="9"/>
  <c r="AG173" i="9"/>
  <c r="AA174" i="9"/>
  <c r="H298" i="1" s="1"/>
  <c r="L298" i="1" s="1"/>
  <c r="AA175" i="9"/>
  <c r="H299" i="1" s="1"/>
  <c r="L299" i="1" s="1"/>
  <c r="AA176" i="9"/>
  <c r="H300" i="1" s="1"/>
  <c r="L300" i="1" s="1"/>
  <c r="AA177" i="9"/>
  <c r="H301" i="1" s="1"/>
  <c r="L301" i="1" s="1"/>
  <c r="H302" i="1"/>
  <c r="L302" i="1" s="1"/>
  <c r="H303" i="1"/>
  <c r="L303" i="1" s="1"/>
  <c r="AA173" i="9"/>
  <c r="H297" i="1" s="1"/>
  <c r="L297" i="1" s="1"/>
  <c r="U174" i="9"/>
  <c r="U175" i="9"/>
  <c r="U176" i="9"/>
  <c r="U177" i="9"/>
  <c r="H263" i="1"/>
  <c r="L263" i="1" s="1"/>
  <c r="U173" i="9"/>
  <c r="AM162" i="9"/>
  <c r="AM163" i="9"/>
  <c r="AM164" i="9"/>
  <c r="AM161" i="9"/>
  <c r="AG162" i="9"/>
  <c r="AG163" i="9"/>
  <c r="AG164" i="9"/>
  <c r="AG161" i="9"/>
  <c r="AA164" i="9"/>
  <c r="H294" i="1" s="1"/>
  <c r="L294" i="1" s="1"/>
  <c r="AA163" i="9"/>
  <c r="H293" i="1" s="1"/>
  <c r="L293" i="1" s="1"/>
  <c r="AA162" i="9"/>
  <c r="H292" i="1" s="1"/>
  <c r="L292" i="1" s="1"/>
  <c r="AA161" i="9"/>
  <c r="H291" i="1" s="1"/>
  <c r="L291" i="1" s="1"/>
  <c r="U164" i="9"/>
  <c r="U163" i="9"/>
  <c r="U162" i="9"/>
  <c r="U161" i="9"/>
  <c r="AA66" i="9"/>
  <c r="H141" i="1" s="1"/>
  <c r="L141" i="1" s="1"/>
  <c r="U66" i="9"/>
  <c r="U72" i="9"/>
  <c r="AA71" i="9"/>
  <c r="H145" i="1" s="1"/>
  <c r="L145" i="1" s="1"/>
  <c r="U71" i="9"/>
  <c r="U67" i="9"/>
  <c r="E178" i="1"/>
  <c r="E174" i="1"/>
  <c r="O26" i="9"/>
  <c r="O27" i="9"/>
  <c r="O28" i="9"/>
  <c r="H254" i="1" l="1"/>
  <c r="L254" i="1" s="1"/>
  <c r="H251" i="1"/>
  <c r="L251" i="1" s="1"/>
  <c r="H257" i="1"/>
  <c r="L257" i="1" s="1"/>
  <c r="H260" i="1"/>
  <c r="L260" i="1" s="1"/>
  <c r="H261" i="1"/>
  <c r="L261" i="1" s="1"/>
  <c r="H252" i="1"/>
  <c r="L252" i="1" s="1"/>
  <c r="H259" i="1"/>
  <c r="L259" i="1" s="1"/>
  <c r="H253" i="1"/>
  <c r="L253" i="1" s="1"/>
  <c r="H262" i="1"/>
  <c r="L262" i="1" s="1"/>
  <c r="H258" i="1"/>
  <c r="L258" i="1" s="1"/>
  <c r="H21" i="1"/>
  <c r="H19" i="1"/>
  <c r="H20" i="1"/>
  <c r="H114" i="1"/>
  <c r="L114" i="1" s="1"/>
  <c r="H113" i="1"/>
  <c r="L113" i="1" s="1"/>
  <c r="H110" i="1"/>
  <c r="L110" i="1" s="1"/>
  <c r="H109" i="1"/>
  <c r="L109" i="1" s="1"/>
  <c r="E119" i="1"/>
  <c r="E121" i="1"/>
  <c r="U81" i="9"/>
  <c r="AM67" i="9"/>
  <c r="AG67" i="9"/>
  <c r="AM85" i="9"/>
  <c r="AG85" i="9"/>
  <c r="AM84" i="9"/>
  <c r="AG84" i="9"/>
  <c r="AM83" i="9"/>
  <c r="AG83" i="9"/>
  <c r="E282" i="1"/>
  <c r="E281" i="1"/>
  <c r="E283" i="1"/>
  <c r="E284" i="1"/>
  <c r="E285" i="1"/>
  <c r="E242" i="1"/>
  <c r="E243" i="1"/>
  <c r="E244" i="1"/>
  <c r="E245" i="1"/>
  <c r="E241" i="1"/>
  <c r="E220" i="1"/>
  <c r="E221" i="1"/>
  <c r="E218" i="1"/>
  <c r="E217" i="1"/>
  <c r="E219" i="1"/>
  <c r="H121" i="1" l="1"/>
  <c r="L121" i="1" s="1"/>
  <c r="E124" i="1"/>
  <c r="U84" i="9"/>
  <c r="U83" i="9"/>
  <c r="E123" i="1"/>
  <c r="U85" i="9"/>
  <c r="E125" i="1"/>
  <c r="O25" i="9"/>
  <c r="G18" i="1"/>
  <c r="AM81" i="9"/>
  <c r="AM80" i="9"/>
  <c r="AG81" i="9"/>
  <c r="AG80" i="9"/>
  <c r="AG116" i="9"/>
  <c r="H124" i="1" l="1"/>
  <c r="L124" i="1" s="1"/>
  <c r="H125" i="1"/>
  <c r="L125" i="1" s="1"/>
  <c r="H123" i="1"/>
  <c r="L123" i="1" s="1"/>
  <c r="O30" i="9"/>
  <c r="H18" i="1"/>
  <c r="AA80" i="9"/>
  <c r="H152" i="1" s="1"/>
  <c r="L152" i="1" s="1"/>
  <c r="O37" i="9" l="1"/>
  <c r="AD73" i="9"/>
  <c r="AD71" i="9"/>
  <c r="AD70" i="9"/>
  <c r="AD72" i="9"/>
  <c r="AM144" i="9"/>
  <c r="AM94" i="9"/>
  <c r="AM79" i="9"/>
  <c r="AG82" i="9"/>
  <c r="AG65" i="9"/>
  <c r="AG70" i="9"/>
  <c r="AM48" i="9"/>
  <c r="AG47" i="9"/>
  <c r="AG137" i="9"/>
  <c r="AG141" i="9"/>
  <c r="AM93" i="9"/>
  <c r="AM82" i="9"/>
  <c r="AG78" i="9"/>
  <c r="AM69" i="9"/>
  <c r="AG73" i="9"/>
  <c r="AG48" i="9"/>
  <c r="AM137" i="9"/>
  <c r="AM141" i="9"/>
  <c r="AG142" i="9"/>
  <c r="AM107" i="9"/>
  <c r="AG94" i="9"/>
  <c r="AM78" i="9"/>
  <c r="AM65" i="9"/>
  <c r="AM70" i="9"/>
  <c r="AM64" i="9"/>
  <c r="AM142" i="9"/>
  <c r="AG144" i="9"/>
  <c r="AG107" i="9"/>
  <c r="AG93" i="9"/>
  <c r="AG79" i="9"/>
  <c r="AM73" i="9"/>
  <c r="AG69" i="9"/>
  <c r="AG64" i="9"/>
  <c r="AM47" i="9"/>
  <c r="U80" i="9"/>
  <c r="H120" i="1" l="1"/>
  <c r="L120" i="1" s="1"/>
  <c r="AM116" i="9" l="1"/>
  <c r="AQ116" i="9" s="1"/>
  <c r="F15" i="1" l="1"/>
  <c r="F13" i="1"/>
  <c r="AJ143" i="9"/>
  <c r="AP143" i="9"/>
  <c r="AJ144" i="9"/>
  <c r="AP144" i="9"/>
  <c r="AJ70" i="9"/>
  <c r="AP70" i="9"/>
  <c r="AJ71" i="9"/>
  <c r="AP71" i="9"/>
  <c r="AJ72" i="9"/>
  <c r="AP72" i="9"/>
  <c r="AJ73" i="9"/>
  <c r="AR73" i="9" s="1"/>
  <c r="AP73" i="9"/>
  <c r="AD143" i="9"/>
  <c r="AA144" i="9"/>
  <c r="AD144" i="9"/>
  <c r="AR144" i="9" s="1"/>
  <c r="AA70" i="9"/>
  <c r="H144" i="1" s="1"/>
  <c r="L144" i="1" s="1"/>
  <c r="AA73" i="9"/>
  <c r="H147" i="1" s="1"/>
  <c r="L147" i="1" s="1"/>
  <c r="U144" i="9"/>
  <c r="O143" i="9"/>
  <c r="AQ143" i="9" s="1"/>
  <c r="O144" i="9"/>
  <c r="AQ144" i="9" s="1"/>
  <c r="AP116" i="9"/>
  <c r="AJ116" i="9"/>
  <c r="AD116" i="9"/>
  <c r="X116" i="9"/>
  <c r="R116" i="9"/>
  <c r="AP115" i="9"/>
  <c r="AJ115" i="9"/>
  <c r="AD115" i="9"/>
  <c r="X115" i="9"/>
  <c r="R115" i="9"/>
  <c r="O65" i="9"/>
  <c r="O66" i="9"/>
  <c r="AQ66" i="9" s="1"/>
  <c r="O67" i="9"/>
  <c r="AQ67" i="9" s="1"/>
  <c r="O69" i="9"/>
  <c r="O70" i="9"/>
  <c r="AQ70" i="9" s="1"/>
  <c r="O71" i="9"/>
  <c r="AQ71" i="9" s="1"/>
  <c r="O72" i="9"/>
  <c r="AQ72" i="9" s="1"/>
  <c r="O73" i="9"/>
  <c r="U65" i="9"/>
  <c r="U69" i="9"/>
  <c r="U70" i="9"/>
  <c r="U73" i="9"/>
  <c r="AR71" i="9" l="1"/>
  <c r="AQ73" i="9"/>
  <c r="H76" i="1"/>
  <c r="L76" i="1" s="1"/>
  <c r="F12" i="1"/>
  <c r="F26" i="1" s="1"/>
  <c r="F14" i="1"/>
  <c r="F28" i="1" s="1"/>
  <c r="H237" i="1"/>
  <c r="L237" i="1" s="1"/>
  <c r="AR143" i="9"/>
  <c r="AR72" i="9"/>
  <c r="AR70" i="9"/>
  <c r="AR115" i="9"/>
  <c r="AR116" i="9"/>
  <c r="H213" i="1"/>
  <c r="L213" i="1" s="1"/>
  <c r="F11" i="1"/>
  <c r="F25" i="1" s="1"/>
  <c r="U17" i="9"/>
  <c r="H83" i="1"/>
  <c r="L83" i="1" s="1"/>
  <c r="H80" i="1"/>
  <c r="L80" i="1" s="1"/>
  <c r="H79" i="1"/>
  <c r="L79" i="1" s="1"/>
  <c r="H82" i="1"/>
  <c r="L82" i="1" s="1"/>
  <c r="H212" i="1"/>
  <c r="H81" i="1"/>
  <c r="L81" i="1" s="1"/>
  <c r="H77" i="1"/>
  <c r="L77" i="1" s="1"/>
  <c r="H78" i="1"/>
  <c r="L78" i="1" s="1"/>
  <c r="H277" i="1"/>
  <c r="L277" i="1" s="1"/>
  <c r="H111" i="1"/>
  <c r="L111" i="1" s="1"/>
  <c r="H112" i="1"/>
  <c r="L112" i="1" s="1"/>
  <c r="H108" i="1"/>
  <c r="L108" i="1" s="1"/>
  <c r="H115" i="1"/>
  <c r="L115" i="1" s="1"/>
  <c r="F27" i="1"/>
  <c r="F41" i="1"/>
  <c r="F29" i="1"/>
  <c r="F43" i="1"/>
  <c r="U20" i="9"/>
  <c r="O20" i="9"/>
  <c r="AG140" i="9"/>
  <c r="AM140" i="9"/>
  <c r="AM136" i="9"/>
  <c r="AG136" i="9"/>
  <c r="O17" i="9"/>
  <c r="H15" i="1"/>
  <c r="AM139" i="9"/>
  <c r="AG139" i="9"/>
  <c r="U18" i="9"/>
  <c r="O18" i="9"/>
  <c r="AG145" i="9"/>
  <c r="AM145" i="9"/>
  <c r="AM138" i="9"/>
  <c r="AG138" i="9"/>
  <c r="O19" i="9"/>
  <c r="U19" i="9"/>
  <c r="AJ145" i="9"/>
  <c r="AS116" i="9"/>
  <c r="U145" i="9"/>
  <c r="O145" i="9"/>
  <c r="AD145" i="9"/>
  <c r="AP145" i="9"/>
  <c r="AA145" i="9"/>
  <c r="O175" i="9"/>
  <c r="AQ175" i="9" s="1"/>
  <c r="R175" i="9"/>
  <c r="X175" i="9"/>
  <c r="AD175" i="9"/>
  <c r="AJ175" i="9"/>
  <c r="AP175" i="9"/>
  <c r="O176" i="9"/>
  <c r="AQ176" i="9" s="1"/>
  <c r="R176" i="9"/>
  <c r="X176" i="9"/>
  <c r="AD176" i="9"/>
  <c r="AJ176" i="9"/>
  <c r="AP176" i="9"/>
  <c r="O177" i="9"/>
  <c r="AQ177" i="9" s="1"/>
  <c r="R177" i="9"/>
  <c r="X177" i="9"/>
  <c r="AD177" i="9"/>
  <c r="AJ177" i="9"/>
  <c r="AP177" i="9"/>
  <c r="O85" i="9"/>
  <c r="R85" i="9"/>
  <c r="X85" i="9"/>
  <c r="AD85" i="9"/>
  <c r="AJ85" i="9"/>
  <c r="AP85" i="9"/>
  <c r="AP164" i="9"/>
  <c r="AJ164" i="9"/>
  <c r="AD164" i="9"/>
  <c r="X164" i="9"/>
  <c r="R164" i="9"/>
  <c r="O164" i="9"/>
  <c r="AQ164" i="9" s="1"/>
  <c r="AP163" i="9"/>
  <c r="AJ163" i="9"/>
  <c r="AD163" i="9"/>
  <c r="X163" i="9"/>
  <c r="R163" i="9"/>
  <c r="O163" i="9"/>
  <c r="AQ163" i="9" s="1"/>
  <c r="AP162" i="9"/>
  <c r="AJ162" i="9"/>
  <c r="AD162" i="9"/>
  <c r="X162" i="9"/>
  <c r="R162" i="9"/>
  <c r="O162" i="9"/>
  <c r="AQ162" i="9" s="1"/>
  <c r="AP161" i="9"/>
  <c r="AJ161" i="9"/>
  <c r="AD161" i="9"/>
  <c r="X161" i="9"/>
  <c r="R161" i="9"/>
  <c r="O161" i="9"/>
  <c r="AQ161" i="9" s="1"/>
  <c r="D158" i="9"/>
  <c r="D147" i="9"/>
  <c r="AP130" i="9"/>
  <c r="AM130" i="9"/>
  <c r="AJ130" i="9"/>
  <c r="AG130" i="9"/>
  <c r="AD130" i="9"/>
  <c r="AA130" i="9"/>
  <c r="X130" i="9"/>
  <c r="U130" i="9"/>
  <c r="R130" i="9"/>
  <c r="O130" i="9"/>
  <c r="AQ130" i="9" s="1"/>
  <c r="D106" i="9"/>
  <c r="D96" i="9"/>
  <c r="AJ94" i="9"/>
  <c r="AP93" i="9"/>
  <c r="AJ93" i="9"/>
  <c r="AG96" i="9"/>
  <c r="AD93" i="9"/>
  <c r="AA93" i="9"/>
  <c r="X93" i="9"/>
  <c r="U93" i="9"/>
  <c r="R93" i="9"/>
  <c r="O93" i="9"/>
  <c r="D88" i="9"/>
  <c r="AP80" i="9"/>
  <c r="AJ80" i="9"/>
  <c r="AD80" i="9"/>
  <c r="X80" i="9"/>
  <c r="R80" i="9"/>
  <c r="AP79" i="9"/>
  <c r="D75" i="9"/>
  <c r="D61" i="9"/>
  <c r="D50" i="9"/>
  <c r="AJ69" i="9"/>
  <c r="AJ66" i="9"/>
  <c r="AJ64" i="9"/>
  <c r="D37" i="9"/>
  <c r="D36" i="9"/>
  <c r="F40" i="1" l="1"/>
  <c r="F42" i="1"/>
  <c r="H11" i="1"/>
  <c r="AQ93" i="9"/>
  <c r="H214" i="1"/>
  <c r="L214" i="1" s="1"/>
  <c r="AQ145" i="9"/>
  <c r="H14" i="1"/>
  <c r="H238" i="1"/>
  <c r="L238" i="1" s="1"/>
  <c r="H27" i="1"/>
  <c r="H129" i="1"/>
  <c r="L129" i="1" s="1"/>
  <c r="H26" i="1"/>
  <c r="F39" i="1"/>
  <c r="AR130" i="9"/>
  <c r="AR80" i="9"/>
  <c r="AR162" i="9"/>
  <c r="AR93" i="9"/>
  <c r="AR85" i="9"/>
  <c r="AR177" i="9"/>
  <c r="AR145" i="9"/>
  <c r="D14" i="3"/>
  <c r="F14" i="3" s="1"/>
  <c r="AR176" i="9"/>
  <c r="AR164" i="9"/>
  <c r="H28" i="1"/>
  <c r="AR161" i="9"/>
  <c r="AR163" i="9"/>
  <c r="AS163" i="9" s="1"/>
  <c r="H12" i="1"/>
  <c r="AR175" i="9"/>
  <c r="H13" i="1"/>
  <c r="H97" i="1"/>
  <c r="H29" i="1"/>
  <c r="H93" i="1"/>
  <c r="L93" i="1" s="1"/>
  <c r="H278" i="1"/>
  <c r="L278" i="1" s="1"/>
  <c r="H161" i="1"/>
  <c r="L161" i="1" s="1"/>
  <c r="F217" i="1"/>
  <c r="F281" i="1"/>
  <c r="F241" i="1"/>
  <c r="F242" i="1"/>
  <c r="F282" i="1"/>
  <c r="F218" i="1"/>
  <c r="F246" i="1"/>
  <c r="F222" i="1"/>
  <c r="F286" i="1"/>
  <c r="F223" i="1"/>
  <c r="F247" i="1"/>
  <c r="F287" i="1"/>
  <c r="F219" i="1"/>
  <c r="F243" i="1"/>
  <c r="F283" i="1"/>
  <c r="F285" i="1"/>
  <c r="F245" i="1"/>
  <c r="F221" i="1"/>
  <c r="F284" i="1"/>
  <c r="F220" i="1"/>
  <c r="F244" i="1"/>
  <c r="C90" i="1"/>
  <c r="C122" i="1"/>
  <c r="C91" i="1"/>
  <c r="C123" i="1"/>
  <c r="C93" i="1"/>
  <c r="C125" i="1"/>
  <c r="C92" i="1"/>
  <c r="C124" i="1"/>
  <c r="U22" i="9"/>
  <c r="H25" i="1"/>
  <c r="O22" i="9"/>
  <c r="AJ155" i="9"/>
  <c r="AM155" i="9"/>
  <c r="AG155" i="9"/>
  <c r="AJ153" i="9"/>
  <c r="AM153" i="9"/>
  <c r="AG153" i="9"/>
  <c r="AJ151" i="9"/>
  <c r="AG151" i="9"/>
  <c r="AM151" i="9"/>
  <c r="AG152" i="9"/>
  <c r="AM152" i="9"/>
  <c r="AM150" i="9"/>
  <c r="AG150" i="9"/>
  <c r="AJ154" i="9"/>
  <c r="AM154" i="9"/>
  <c r="AG154" i="9"/>
  <c r="AM156" i="9"/>
  <c r="AG156" i="9"/>
  <c r="AS71" i="9"/>
  <c r="AJ150" i="9"/>
  <c r="O150" i="9"/>
  <c r="AS72" i="9"/>
  <c r="AS144" i="9"/>
  <c r="AS73" i="9"/>
  <c r="AS143" i="9"/>
  <c r="AS70" i="9"/>
  <c r="U156" i="9"/>
  <c r="AD154" i="9"/>
  <c r="R153" i="9"/>
  <c r="X152" i="9"/>
  <c r="AP152" i="9"/>
  <c r="R155" i="9"/>
  <c r="AD156" i="9"/>
  <c r="AJ156" i="9"/>
  <c r="X150" i="9"/>
  <c r="AP150" i="9"/>
  <c r="AD150" i="9"/>
  <c r="X154" i="9"/>
  <c r="AP154" i="9"/>
  <c r="R151" i="9"/>
  <c r="AD152" i="9"/>
  <c r="AJ152" i="9"/>
  <c r="X156" i="9"/>
  <c r="AP156" i="9"/>
  <c r="R150" i="9"/>
  <c r="AD151" i="9"/>
  <c r="AP151" i="9"/>
  <c r="R152" i="9"/>
  <c r="AD153" i="9"/>
  <c r="AP153" i="9"/>
  <c r="R154" i="9"/>
  <c r="U155" i="9"/>
  <c r="AD155" i="9"/>
  <c r="AP155" i="9"/>
  <c r="R156" i="9"/>
  <c r="AA155" i="9"/>
  <c r="H286" i="1" s="1"/>
  <c r="L286" i="1" s="1"/>
  <c r="X151" i="9"/>
  <c r="X153" i="9"/>
  <c r="X155" i="9"/>
  <c r="AA156" i="9"/>
  <c r="H287" i="1" s="1"/>
  <c r="X79" i="9"/>
  <c r="O79" i="9"/>
  <c r="AS87" i="9"/>
  <c r="X81" i="9"/>
  <c r="AA79" i="9"/>
  <c r="H151" i="1" s="1"/>
  <c r="L151" i="1" s="1"/>
  <c r="AP78" i="9"/>
  <c r="AP81" i="9"/>
  <c r="U94" i="9"/>
  <c r="AP94" i="9"/>
  <c r="AP96" i="9" s="1"/>
  <c r="AJ96" i="9"/>
  <c r="AD94" i="9"/>
  <c r="AD96" i="9" s="1"/>
  <c r="AM96" i="9"/>
  <c r="O94" i="9"/>
  <c r="X94" i="9"/>
  <c r="R94" i="9"/>
  <c r="AA94" i="9"/>
  <c r="U78" i="9"/>
  <c r="X78" i="9"/>
  <c r="R79" i="9"/>
  <c r="AJ79" i="9"/>
  <c r="O81" i="9"/>
  <c r="O80" i="9"/>
  <c r="R78" i="9"/>
  <c r="AA78" i="9"/>
  <c r="H150" i="1" s="1"/>
  <c r="L150" i="1" s="1"/>
  <c r="AJ78" i="9"/>
  <c r="U79" i="9"/>
  <c r="AD79" i="9"/>
  <c r="R81" i="9"/>
  <c r="AJ81" i="9"/>
  <c r="O78" i="9"/>
  <c r="AD78" i="9"/>
  <c r="AD81" i="9"/>
  <c r="X65" i="9"/>
  <c r="AJ67" i="9"/>
  <c r="AP65" i="9"/>
  <c r="R67" i="9"/>
  <c r="AD66" i="9"/>
  <c r="AD69" i="9"/>
  <c r="AP66" i="9"/>
  <c r="AD67" i="9"/>
  <c r="AP69" i="9"/>
  <c r="AP64" i="9"/>
  <c r="O64" i="9"/>
  <c r="X64" i="9"/>
  <c r="R65" i="9"/>
  <c r="AA65" i="9"/>
  <c r="AQ65" i="9" s="1"/>
  <c r="AJ65" i="9"/>
  <c r="X66" i="9"/>
  <c r="AP67" i="9"/>
  <c r="X69" i="9"/>
  <c r="AD64" i="9"/>
  <c r="R64" i="9"/>
  <c r="AA64" i="9"/>
  <c r="AD65" i="9"/>
  <c r="R66" i="9"/>
  <c r="X67" i="9"/>
  <c r="R69" i="9"/>
  <c r="AA69" i="9"/>
  <c r="AQ69" i="9" s="1"/>
  <c r="AQ64" i="9" l="1"/>
  <c r="H86" i="1"/>
  <c r="AQ94" i="9"/>
  <c r="H246" i="1"/>
  <c r="L246" i="1" s="1"/>
  <c r="H247" i="1"/>
  <c r="L247" i="1" s="1"/>
  <c r="AR81" i="9"/>
  <c r="AR66" i="9"/>
  <c r="AR79" i="9"/>
  <c r="AR67" i="9"/>
  <c r="AR69" i="9"/>
  <c r="AR65" i="9"/>
  <c r="AR150" i="9"/>
  <c r="AR153" i="9"/>
  <c r="AR152" i="9"/>
  <c r="AR151" i="9"/>
  <c r="AR155" i="9"/>
  <c r="AR156" i="9"/>
  <c r="AR154" i="9"/>
  <c r="X96" i="9"/>
  <c r="AR94" i="9"/>
  <c r="AR64" i="9"/>
  <c r="AR78" i="9"/>
  <c r="H217" i="1"/>
  <c r="H87" i="1"/>
  <c r="H88" i="1"/>
  <c r="H89" i="1"/>
  <c r="H119" i="1"/>
  <c r="L119" i="1" s="1"/>
  <c r="H118" i="1"/>
  <c r="L118" i="1" s="1"/>
  <c r="H140" i="1"/>
  <c r="L140" i="1" s="1"/>
  <c r="H139" i="1"/>
  <c r="L139" i="1" s="1"/>
  <c r="H143" i="1"/>
  <c r="L143" i="1" s="1"/>
  <c r="O96" i="9"/>
  <c r="H98" i="1"/>
  <c r="AA96" i="9"/>
  <c r="H162" i="1"/>
  <c r="L162" i="1" s="1"/>
  <c r="U75" i="9"/>
  <c r="H107" i="1"/>
  <c r="L107" i="1" s="1"/>
  <c r="U96" i="9"/>
  <c r="H130" i="1"/>
  <c r="L130" i="1" s="1"/>
  <c r="O75" i="9"/>
  <c r="H75" i="1"/>
  <c r="AA75" i="9"/>
  <c r="AM75" i="9"/>
  <c r="AG75" i="9"/>
  <c r="AS145" i="9"/>
  <c r="AS175" i="9"/>
  <c r="AS177" i="9"/>
  <c r="AS176" i="9"/>
  <c r="AS164" i="9"/>
  <c r="AS161" i="9"/>
  <c r="AS162" i="9"/>
  <c r="AS130" i="9"/>
  <c r="AJ158" i="9"/>
  <c r="AP158" i="9"/>
  <c r="AD158" i="9"/>
  <c r="X158" i="9"/>
  <c r="R158" i="9"/>
  <c r="R96" i="9"/>
  <c r="AS93" i="9"/>
  <c r="AJ75" i="9"/>
  <c r="AD75" i="9"/>
  <c r="AP75" i="9"/>
  <c r="R75" i="9"/>
  <c r="X75" i="9"/>
  <c r="O38" i="9"/>
  <c r="X38" i="9"/>
  <c r="R38" i="9"/>
  <c r="AO28" i="9"/>
  <c r="AI28" i="9"/>
  <c r="AC28" i="9"/>
  <c r="E49" i="1"/>
  <c r="W28" i="9"/>
  <c r="Q28" i="9"/>
  <c r="AO27" i="9"/>
  <c r="AI27" i="9"/>
  <c r="AC27" i="9"/>
  <c r="E48" i="1"/>
  <c r="W27" i="9"/>
  <c r="Q27" i="9"/>
  <c r="AO26" i="9"/>
  <c r="AI26" i="9"/>
  <c r="AC26" i="9"/>
  <c r="E47" i="1"/>
  <c r="W26" i="9"/>
  <c r="Q26" i="9"/>
  <c r="AO25" i="9"/>
  <c r="AI25" i="9"/>
  <c r="AC25" i="9"/>
  <c r="E46" i="1"/>
  <c r="W25" i="9"/>
  <c r="Q25" i="9"/>
  <c r="D22" i="9"/>
  <c r="Q17" i="9"/>
  <c r="Q18" i="9"/>
  <c r="Q19" i="9"/>
  <c r="Q20" i="9"/>
  <c r="R22" i="9"/>
  <c r="R30" i="9"/>
  <c r="R37" i="9" s="1"/>
  <c r="R34" i="9"/>
  <c r="Q111" i="9"/>
  <c r="R111" i="9"/>
  <c r="R114" i="9"/>
  <c r="R47" i="9"/>
  <c r="R55" i="9"/>
  <c r="R102" i="9"/>
  <c r="R106" i="9"/>
  <c r="R107" i="9"/>
  <c r="R82" i="9"/>
  <c r="R83" i="9"/>
  <c r="R173" i="9"/>
  <c r="R174" i="9"/>
  <c r="R141" i="9"/>
  <c r="R142" i="9"/>
  <c r="S12" i="9"/>
  <c r="E11" i="9"/>
  <c r="W17" i="9"/>
  <c r="AC17" i="9"/>
  <c r="AI17" i="9"/>
  <c r="AO17" i="9"/>
  <c r="W18" i="9"/>
  <c r="AC18" i="9"/>
  <c r="AI18" i="9"/>
  <c r="AO18" i="9"/>
  <c r="W19" i="9"/>
  <c r="AC19" i="9"/>
  <c r="AI19" i="9"/>
  <c r="AO19" i="9"/>
  <c r="W20" i="9"/>
  <c r="AC20" i="9"/>
  <c r="AI20" i="9"/>
  <c r="AO20" i="9"/>
  <c r="O34" i="9"/>
  <c r="U34" i="9"/>
  <c r="X34" i="9"/>
  <c r="AA34" i="9"/>
  <c r="AD34" i="9"/>
  <c r="AG34" i="9"/>
  <c r="AJ34" i="9"/>
  <c r="AM34" i="9"/>
  <c r="AP34" i="9"/>
  <c r="N111" i="9"/>
  <c r="T111" i="9"/>
  <c r="W111" i="9"/>
  <c r="X111" i="9"/>
  <c r="Z111" i="9"/>
  <c r="AA111" i="9"/>
  <c r="AC111" i="9"/>
  <c r="AD111" i="9"/>
  <c r="AF111" i="9"/>
  <c r="AG111" i="9"/>
  <c r="AI111" i="9"/>
  <c r="AJ111" i="9"/>
  <c r="AL111" i="9"/>
  <c r="AM111" i="9"/>
  <c r="AO111" i="9"/>
  <c r="AP111" i="9"/>
  <c r="X114" i="9"/>
  <c r="X124" i="9" s="1"/>
  <c r="X126" i="9" s="1"/>
  <c r="AD124" i="9"/>
  <c r="AD126" i="9" s="1"/>
  <c r="AJ114" i="9"/>
  <c r="AJ124" i="9" s="1"/>
  <c r="AJ126" i="9" s="1"/>
  <c r="AP114" i="9"/>
  <c r="AP124" i="9" s="1"/>
  <c r="AP126" i="9" s="1"/>
  <c r="O47" i="9"/>
  <c r="U47" i="9"/>
  <c r="X47" i="9"/>
  <c r="AA47" i="9"/>
  <c r="AP47" i="9"/>
  <c r="X55" i="9"/>
  <c r="AM55" i="9"/>
  <c r="AP55" i="9"/>
  <c r="O102" i="9"/>
  <c r="AQ102" i="9" s="1"/>
  <c r="U102" i="9"/>
  <c r="X102" i="9"/>
  <c r="AA102" i="9"/>
  <c r="AD102" i="9"/>
  <c r="AG102" i="9"/>
  <c r="AJ102" i="9"/>
  <c r="AM102" i="9"/>
  <c r="AP102" i="9"/>
  <c r="O107" i="9"/>
  <c r="U107" i="9"/>
  <c r="X107" i="9"/>
  <c r="AP107" i="9"/>
  <c r="D170" i="9"/>
  <c r="D183" i="9"/>
  <c r="O82" i="9"/>
  <c r="U82" i="9"/>
  <c r="X82" i="9"/>
  <c r="AA82" i="9"/>
  <c r="H154" i="1" s="1"/>
  <c r="L154" i="1" s="1"/>
  <c r="AP82" i="9"/>
  <c r="O83" i="9"/>
  <c r="X83" i="9"/>
  <c r="AP83" i="9"/>
  <c r="R84" i="9"/>
  <c r="O173" i="9"/>
  <c r="AQ173" i="9" s="1"/>
  <c r="X173" i="9"/>
  <c r="AP173" i="9"/>
  <c r="O174" i="9"/>
  <c r="AQ174" i="9" s="1"/>
  <c r="X174" i="9"/>
  <c r="AP174" i="9"/>
  <c r="O141" i="9"/>
  <c r="U141" i="9"/>
  <c r="X141" i="9"/>
  <c r="AP141" i="9"/>
  <c r="O142" i="9"/>
  <c r="U142" i="9"/>
  <c r="X142" i="9"/>
  <c r="AD142" i="9"/>
  <c r="AP142" i="9"/>
  <c r="AQ75" i="9" l="1"/>
  <c r="AQ96" i="9"/>
  <c r="H171" i="1"/>
  <c r="H235" i="1"/>
  <c r="L235" i="1" s="1"/>
  <c r="H234" i="1"/>
  <c r="L234" i="1" s="1"/>
  <c r="AR38" i="9"/>
  <c r="AQ47" i="9"/>
  <c r="AQ83" i="9"/>
  <c r="AQ82" i="9"/>
  <c r="AQ78" i="9"/>
  <c r="AQ81" i="9"/>
  <c r="AS81" i="9" s="1"/>
  <c r="AQ85" i="9"/>
  <c r="AS85" i="9" s="1"/>
  <c r="AQ80" i="9"/>
  <c r="AS80" i="9" s="1"/>
  <c r="AQ79" i="9"/>
  <c r="D11" i="3"/>
  <c r="F11" i="3" s="1"/>
  <c r="AR102" i="9"/>
  <c r="AR96" i="9"/>
  <c r="H211" i="1"/>
  <c r="H210" i="1"/>
  <c r="H175" i="1"/>
  <c r="R124" i="9"/>
  <c r="AR114" i="9"/>
  <c r="AR158" i="9"/>
  <c r="AR75" i="9"/>
  <c r="H90" i="1"/>
  <c r="L90" i="1" s="1"/>
  <c r="O111" i="9"/>
  <c r="H91" i="1"/>
  <c r="L91" i="1" s="1"/>
  <c r="H122" i="1"/>
  <c r="L122" i="1" s="1"/>
  <c r="U27" i="9"/>
  <c r="E34" i="1"/>
  <c r="U26" i="9"/>
  <c r="E33" i="1"/>
  <c r="U25" i="9"/>
  <c r="E32" i="1"/>
  <c r="U28" i="9"/>
  <c r="E35" i="1"/>
  <c r="AG106" i="9"/>
  <c r="AG109" i="9" s="1"/>
  <c r="AM106" i="9"/>
  <c r="AM109" i="9" s="1"/>
  <c r="AG17" i="9"/>
  <c r="AM17" i="9"/>
  <c r="AG19" i="9"/>
  <c r="AG28" i="9"/>
  <c r="AG25" i="9"/>
  <c r="AG26" i="9"/>
  <c r="AG18" i="9"/>
  <c r="AG27" i="9"/>
  <c r="AG20" i="9"/>
  <c r="AM19" i="9"/>
  <c r="AM20" i="9"/>
  <c r="AM26" i="9"/>
  <c r="AM18" i="9"/>
  <c r="AM27" i="9"/>
  <c r="AM25" i="9"/>
  <c r="AM28" i="9"/>
  <c r="AA19" i="9"/>
  <c r="AA26" i="9"/>
  <c r="AA20" i="9"/>
  <c r="AQ20" i="9" s="1"/>
  <c r="AA27" i="9"/>
  <c r="AA28" i="9"/>
  <c r="AA17" i="9"/>
  <c r="AQ17" i="9" s="1"/>
  <c r="AA25" i="9"/>
  <c r="AA18" i="9"/>
  <c r="AQ18" i="9" s="1"/>
  <c r="O183" i="9"/>
  <c r="U183" i="9"/>
  <c r="R88" i="9"/>
  <c r="AJ28" i="9"/>
  <c r="AS65" i="9"/>
  <c r="AS79" i="9"/>
  <c r="AS94" i="9"/>
  <c r="AS78" i="9"/>
  <c r="AS66" i="9"/>
  <c r="AS69" i="9"/>
  <c r="AS64" i="9"/>
  <c r="AS60" i="9"/>
  <c r="R139" i="9"/>
  <c r="R59" i="9"/>
  <c r="AD138" i="9"/>
  <c r="R137" i="9"/>
  <c r="R58" i="9"/>
  <c r="R53" i="9"/>
  <c r="R48" i="9"/>
  <c r="X136" i="9"/>
  <c r="R57" i="9"/>
  <c r="AS190" i="9"/>
  <c r="R56" i="9"/>
  <c r="R54" i="9"/>
  <c r="AJ27" i="9"/>
  <c r="AP28" i="9"/>
  <c r="X26" i="9"/>
  <c r="AD27" i="9"/>
  <c r="R32" i="9"/>
  <c r="R36" i="9" s="1"/>
  <c r="R40" i="9" s="1"/>
  <c r="X27" i="9"/>
  <c r="AP27" i="9"/>
  <c r="R170" i="9"/>
  <c r="R109" i="9"/>
  <c r="Q32" i="9"/>
  <c r="AD26" i="9"/>
  <c r="M12" i="9"/>
  <c r="AJ25" i="9"/>
  <c r="AJ30" i="9" s="1"/>
  <c r="AP26" i="9"/>
  <c r="AJ26" i="9"/>
  <c r="AD28" i="9"/>
  <c r="X28" i="9"/>
  <c r="AK12" i="9"/>
  <c r="AD25" i="9"/>
  <c r="AD30" i="9" s="1"/>
  <c r="X25" i="9"/>
  <c r="AP25" i="9"/>
  <c r="AP30" i="9" s="1"/>
  <c r="R183" i="9"/>
  <c r="AO32" i="9"/>
  <c r="R138" i="9"/>
  <c r="AC32" i="9"/>
  <c r="R140" i="9"/>
  <c r="R136" i="9"/>
  <c r="AE12" i="9"/>
  <c r="AP20" i="9"/>
  <c r="Y12" i="9"/>
  <c r="O139" i="9"/>
  <c r="AD17" i="9"/>
  <c r="O140" i="9"/>
  <c r="AQ140" i="9" s="1"/>
  <c r="U55" i="9"/>
  <c r="AA140" i="9"/>
  <c r="AD174" i="9"/>
  <c r="AD173" i="9"/>
  <c r="AD107" i="9"/>
  <c r="AA142" i="9"/>
  <c r="AQ142" i="9" s="1"/>
  <c r="U140" i="9"/>
  <c r="AD83" i="9"/>
  <c r="AD82" i="9"/>
  <c r="AD55" i="9"/>
  <c r="AM183" i="9"/>
  <c r="AA107" i="9"/>
  <c r="AQ107" i="9" s="1"/>
  <c r="AA55" i="9"/>
  <c r="U54" i="9"/>
  <c r="AD19" i="9"/>
  <c r="U139" i="9"/>
  <c r="AP136" i="9"/>
  <c r="AJ142" i="9"/>
  <c r="AR142" i="9" s="1"/>
  <c r="AD141" i="9"/>
  <c r="AD136" i="9"/>
  <c r="AA141" i="9"/>
  <c r="AQ141" i="9" s="1"/>
  <c r="AD140" i="9"/>
  <c r="U88" i="9"/>
  <c r="AJ83" i="9"/>
  <c r="AD47" i="9"/>
  <c r="AJ141" i="9"/>
  <c r="AJ139" i="9"/>
  <c r="AJ136" i="9"/>
  <c r="AJ173" i="9"/>
  <c r="AJ58" i="9"/>
  <c r="AJ55" i="9"/>
  <c r="AJ54" i="9"/>
  <c r="AJ47" i="9"/>
  <c r="AD53" i="9"/>
  <c r="AJ84" i="9"/>
  <c r="AJ82" i="9"/>
  <c r="AJ107" i="9"/>
  <c r="AJ56" i="9"/>
  <c r="AG55" i="9"/>
  <c r="AJ53" i="9"/>
  <c r="O53" i="9"/>
  <c r="AJ140" i="9"/>
  <c r="AJ174" i="9"/>
  <c r="AA88" i="9"/>
  <c r="AG53" i="9"/>
  <c r="O84" i="9"/>
  <c r="AQ84" i="9" s="1"/>
  <c r="AM57" i="9"/>
  <c r="X57" i="9"/>
  <c r="AA139" i="9"/>
  <c r="AJ57" i="9"/>
  <c r="U57" i="9"/>
  <c r="U53" i="9"/>
  <c r="AA57" i="9"/>
  <c r="X84" i="9"/>
  <c r="X88" i="9" s="1"/>
  <c r="AG57" i="9"/>
  <c r="X19" i="9"/>
  <c r="AP170" i="9"/>
  <c r="AP57" i="9"/>
  <c r="AD57" i="9"/>
  <c r="AP53" i="9"/>
  <c r="X53" i="9"/>
  <c r="AP140" i="9"/>
  <c r="X140" i="9"/>
  <c r="AP84" i="9"/>
  <c r="AP183" i="9" s="1"/>
  <c r="AD84" i="9"/>
  <c r="AP17" i="9"/>
  <c r="X17" i="9"/>
  <c r="D30" i="9"/>
  <c r="AP19" i="9"/>
  <c r="AJ19" i="9"/>
  <c r="AD58" i="9"/>
  <c r="AP58" i="9"/>
  <c r="AG58" i="9"/>
  <c r="AD56" i="9"/>
  <c r="AP56" i="9"/>
  <c r="U56" i="9"/>
  <c r="AG56" i="9"/>
  <c r="AD54" i="9"/>
  <c r="AG54" i="9"/>
  <c r="AD48" i="9"/>
  <c r="AA58" i="9"/>
  <c r="AA56" i="9"/>
  <c r="X54" i="9"/>
  <c r="AA48" i="9"/>
  <c r="AA50" i="9" s="1"/>
  <c r="X139" i="9"/>
  <c r="X58" i="9"/>
  <c r="X56" i="9"/>
  <c r="O54" i="9"/>
  <c r="AP48" i="9"/>
  <c r="AD139" i="9"/>
  <c r="U170" i="9"/>
  <c r="AM58" i="9"/>
  <c r="AM56" i="9"/>
  <c r="AP54" i="9"/>
  <c r="U58" i="9"/>
  <c r="AM170" i="9"/>
  <c r="AA170" i="9"/>
  <c r="AM53" i="9"/>
  <c r="AA53" i="9"/>
  <c r="AJ137" i="9"/>
  <c r="AD137" i="9"/>
  <c r="AP137" i="9"/>
  <c r="X137" i="9"/>
  <c r="X170" i="9"/>
  <c r="O170" i="9"/>
  <c r="X106" i="9"/>
  <c r="AJ106" i="9"/>
  <c r="AD106" i="9"/>
  <c r="AP106" i="9"/>
  <c r="AP109" i="9" s="1"/>
  <c r="U59" i="9"/>
  <c r="AG59" i="9"/>
  <c r="X59" i="9"/>
  <c r="AJ59" i="9"/>
  <c r="AJ138" i="9"/>
  <c r="AA59" i="9"/>
  <c r="X18" i="9"/>
  <c r="AD18" i="9"/>
  <c r="AJ18" i="9"/>
  <c r="AP18" i="9"/>
  <c r="AD59" i="9"/>
  <c r="AP138" i="9"/>
  <c r="AP59" i="9"/>
  <c r="AP139" i="9"/>
  <c r="X138" i="9"/>
  <c r="AM59" i="9"/>
  <c r="O58" i="9"/>
  <c r="O57" i="9"/>
  <c r="O59" i="9"/>
  <c r="O55" i="9"/>
  <c r="O56" i="9"/>
  <c r="U48" i="9"/>
  <c r="O48" i="9"/>
  <c r="X48" i="9"/>
  <c r="AJ48" i="9"/>
  <c r="X20" i="9"/>
  <c r="AD20" i="9"/>
  <c r="AJ20" i="9"/>
  <c r="AJ17" i="9"/>
  <c r="AI32" i="9"/>
  <c r="AM54" i="9"/>
  <c r="AA54" i="9"/>
  <c r="AS96" i="9" l="1"/>
  <c r="AQ19" i="9"/>
  <c r="AQ28" i="9"/>
  <c r="AQ26" i="9"/>
  <c r="AQ139" i="9"/>
  <c r="AQ25" i="9"/>
  <c r="AQ27" i="9"/>
  <c r="H232" i="1"/>
  <c r="L232" i="1" s="1"/>
  <c r="H233" i="1"/>
  <c r="L233" i="1" s="1"/>
  <c r="AR83" i="9"/>
  <c r="AR82" i="9"/>
  <c r="AR173" i="9"/>
  <c r="AS173" i="9" s="1"/>
  <c r="AR174" i="9"/>
  <c r="AS174" i="9" s="1"/>
  <c r="AR141" i="9"/>
  <c r="AS141" i="9" s="1"/>
  <c r="H208" i="1"/>
  <c r="AR136" i="9"/>
  <c r="AR138" i="9"/>
  <c r="AR139" i="9"/>
  <c r="AR84" i="9"/>
  <c r="AR47" i="9"/>
  <c r="AS47" i="9" s="1"/>
  <c r="AR107" i="9"/>
  <c r="AS107" i="9" s="1"/>
  <c r="AR137" i="9"/>
  <c r="AR106" i="9"/>
  <c r="H209" i="1"/>
  <c r="AR140" i="9"/>
  <c r="AR48" i="9"/>
  <c r="AR17" i="9"/>
  <c r="AR27" i="9"/>
  <c r="H32" i="1"/>
  <c r="AR26" i="9"/>
  <c r="AR18" i="9"/>
  <c r="AR28" i="9"/>
  <c r="R126" i="9"/>
  <c r="AR126" i="9" s="1"/>
  <c r="AR124" i="9"/>
  <c r="AR20" i="9"/>
  <c r="U50" i="9"/>
  <c r="AR19" i="9"/>
  <c r="AR25" i="9"/>
  <c r="H35" i="1"/>
  <c r="H33" i="1"/>
  <c r="H34" i="1"/>
  <c r="O50" i="9"/>
  <c r="H272" i="1"/>
  <c r="L272" i="1" s="1"/>
  <c r="H273" i="1"/>
  <c r="L273" i="1" s="1"/>
  <c r="H179" i="1"/>
  <c r="L179" i="1" s="1"/>
  <c r="H43" i="1"/>
  <c r="L43" i="1" s="1"/>
  <c r="H42" i="1"/>
  <c r="L42" i="1" s="1"/>
  <c r="H41" i="1"/>
  <c r="L41" i="1" s="1"/>
  <c r="H40" i="1"/>
  <c r="L40" i="1" s="1"/>
  <c r="H39" i="1"/>
  <c r="L39" i="1" s="1"/>
  <c r="H49" i="1"/>
  <c r="L49" i="1" s="1"/>
  <c r="H47" i="1"/>
  <c r="L47" i="1" s="1"/>
  <c r="H46" i="1"/>
  <c r="L46" i="1" s="1"/>
  <c r="H48" i="1"/>
  <c r="L48" i="1" s="1"/>
  <c r="H275" i="1"/>
  <c r="L275" i="1" s="1"/>
  <c r="O88" i="9"/>
  <c r="AQ88" i="9" s="1"/>
  <c r="H92" i="1"/>
  <c r="H274" i="1"/>
  <c r="L274" i="1" s="1"/>
  <c r="U30" i="9"/>
  <c r="AG37" i="9"/>
  <c r="AG30" i="9"/>
  <c r="AG38" i="9" s="1"/>
  <c r="AM22" i="9"/>
  <c r="AA37" i="9"/>
  <c r="AA30" i="9"/>
  <c r="AA22" i="9"/>
  <c r="AM30" i="9"/>
  <c r="AM38" i="9" s="1"/>
  <c r="AM37" i="9"/>
  <c r="AG22" i="9"/>
  <c r="O32" i="9"/>
  <c r="AG36" i="9"/>
  <c r="AG88" i="9"/>
  <c r="AM36" i="9"/>
  <c r="AM88" i="9"/>
  <c r="AP88" i="9"/>
  <c r="AD88" i="9"/>
  <c r="AJ88" i="9"/>
  <c r="H229" i="1"/>
  <c r="L229" i="1" s="1"/>
  <c r="AA154" i="9"/>
  <c r="AA153" i="9"/>
  <c r="AA152" i="9"/>
  <c r="AA151" i="9"/>
  <c r="AA150" i="9"/>
  <c r="AP50" i="9"/>
  <c r="U152" i="9"/>
  <c r="U154" i="9"/>
  <c r="U151" i="9"/>
  <c r="U150" i="9"/>
  <c r="U153" i="9"/>
  <c r="O154" i="9"/>
  <c r="O153" i="9"/>
  <c r="O152" i="9"/>
  <c r="O151" i="9"/>
  <c r="AQ151" i="9" s="1"/>
  <c r="AS67" i="9"/>
  <c r="AS75" i="9"/>
  <c r="AS102" i="9"/>
  <c r="X183" i="9"/>
  <c r="AS55" i="9"/>
  <c r="AS83" i="9"/>
  <c r="AS142" i="9"/>
  <c r="R50" i="9"/>
  <c r="AJ170" i="9"/>
  <c r="R61" i="9"/>
  <c r="AG170" i="9"/>
  <c r="AQ170" i="9" s="1"/>
  <c r="AG183" i="9"/>
  <c r="AD183" i="9"/>
  <c r="AJ183" i="9"/>
  <c r="AD170" i="9"/>
  <c r="AD109" i="9"/>
  <c r="AG50" i="9"/>
  <c r="AA183" i="9"/>
  <c r="AJ109" i="9"/>
  <c r="AD50" i="9"/>
  <c r="AG61" i="9"/>
  <c r="AP61" i="9"/>
  <c r="AD22" i="9"/>
  <c r="AD32" i="9" s="1"/>
  <c r="AP22" i="9"/>
  <c r="AP32" i="9" s="1"/>
  <c r="U61" i="9"/>
  <c r="AM50" i="9"/>
  <c r="AJ61" i="9"/>
  <c r="AM61" i="9"/>
  <c r="X50" i="9"/>
  <c r="AD36" i="9"/>
  <c r="AD40" i="9" s="1"/>
  <c r="X61" i="9"/>
  <c r="AA36" i="9"/>
  <c r="X22" i="9"/>
  <c r="AA106" i="9"/>
  <c r="AA136" i="9"/>
  <c r="AA137" i="9"/>
  <c r="AA138" i="9"/>
  <c r="AD61" i="9"/>
  <c r="X30" i="9"/>
  <c r="AR30" i="9" s="1"/>
  <c r="O106" i="9"/>
  <c r="AQ106" i="9" s="1"/>
  <c r="O137" i="9"/>
  <c r="O136" i="9"/>
  <c r="O138" i="9"/>
  <c r="AP36" i="9"/>
  <c r="AP40" i="9" s="1"/>
  <c r="X109" i="9"/>
  <c r="O61" i="9"/>
  <c r="AA61" i="9"/>
  <c r="AJ36" i="9"/>
  <c r="AJ40" i="9" s="1"/>
  <c r="AJ22" i="9"/>
  <c r="AJ32" i="9" s="1"/>
  <c r="AJ50" i="9"/>
  <c r="U138" i="9"/>
  <c r="U136" i="9"/>
  <c r="U106" i="9"/>
  <c r="U137" i="9"/>
  <c r="AQ138" i="9" l="1"/>
  <c r="AQ152" i="9"/>
  <c r="AS152" i="9" s="1"/>
  <c r="AQ150" i="9"/>
  <c r="AQ30" i="9"/>
  <c r="AS30" i="9" s="1"/>
  <c r="AQ153" i="9"/>
  <c r="AS153" i="9" s="1"/>
  <c r="AQ50" i="9"/>
  <c r="AQ136" i="9"/>
  <c r="AS136" i="9" s="1"/>
  <c r="AQ137" i="9"/>
  <c r="AS137" i="9" s="1"/>
  <c r="AQ154" i="9"/>
  <c r="AS154" i="9" s="1"/>
  <c r="AQ22" i="9"/>
  <c r="AQ48" i="9"/>
  <c r="AS48" i="9" s="1"/>
  <c r="H228" i="1"/>
  <c r="L228" i="1" s="1"/>
  <c r="H231" i="1"/>
  <c r="L231" i="1" s="1"/>
  <c r="H230" i="1"/>
  <c r="L230" i="1" s="1"/>
  <c r="H245" i="1"/>
  <c r="L245" i="1" s="1"/>
  <c r="AR170" i="9"/>
  <c r="H244" i="1"/>
  <c r="L244" i="1" s="1"/>
  <c r="H243" i="1"/>
  <c r="L243" i="1" s="1"/>
  <c r="H242" i="1"/>
  <c r="L242" i="1" s="1"/>
  <c r="AR109" i="9"/>
  <c r="H204" i="1"/>
  <c r="H206" i="1"/>
  <c r="H207" i="1"/>
  <c r="AS138" i="9"/>
  <c r="F65" i="1"/>
  <c r="H65" i="1" s="1"/>
  <c r="L65" i="1" s="1"/>
  <c r="AR22" i="9"/>
  <c r="AR50" i="9"/>
  <c r="F64" i="1"/>
  <c r="H64" i="1" s="1"/>
  <c r="L64" i="1" s="1"/>
  <c r="H205" i="1"/>
  <c r="AR183" i="9"/>
  <c r="AR88" i="9"/>
  <c r="F63" i="1"/>
  <c r="H63" i="1" s="1"/>
  <c r="L63" i="1" s="1"/>
  <c r="U37" i="9"/>
  <c r="AQ37" i="9" s="1"/>
  <c r="H241" i="1"/>
  <c r="L241" i="1" s="1"/>
  <c r="AS150" i="9"/>
  <c r="H170" i="1"/>
  <c r="AS106" i="9"/>
  <c r="H221" i="1"/>
  <c r="H219" i="1"/>
  <c r="H220" i="1"/>
  <c r="H218" i="1"/>
  <c r="AS151" i="9"/>
  <c r="H268" i="1"/>
  <c r="L268" i="1" s="1"/>
  <c r="H269" i="1"/>
  <c r="L269" i="1" s="1"/>
  <c r="H271" i="1"/>
  <c r="L271" i="1" s="1"/>
  <c r="H270" i="1"/>
  <c r="L270" i="1" s="1"/>
  <c r="H281" i="1"/>
  <c r="L281" i="1" s="1"/>
  <c r="H282" i="1"/>
  <c r="L282" i="1" s="1"/>
  <c r="H283" i="1"/>
  <c r="L283" i="1" s="1"/>
  <c r="H284" i="1"/>
  <c r="L284" i="1" s="1"/>
  <c r="H285" i="1"/>
  <c r="H51" i="1"/>
  <c r="AA38" i="9"/>
  <c r="AA40" i="9" s="1"/>
  <c r="L92" i="1"/>
  <c r="U38" i="9"/>
  <c r="U109" i="9"/>
  <c r="H174" i="1"/>
  <c r="O98" i="9"/>
  <c r="AA109" i="9"/>
  <c r="H178" i="1"/>
  <c r="L178" i="1" s="1"/>
  <c r="U32" i="9"/>
  <c r="AG40" i="9"/>
  <c r="AA32" i="9"/>
  <c r="AG32" i="9"/>
  <c r="AM40" i="9"/>
  <c r="AM32" i="9"/>
  <c r="AS82" i="9"/>
  <c r="R98" i="9"/>
  <c r="AA98" i="9"/>
  <c r="X98" i="9"/>
  <c r="U98" i="9"/>
  <c r="AJ98" i="9"/>
  <c r="AD98" i="9"/>
  <c r="AP98" i="9"/>
  <c r="AM98" i="9"/>
  <c r="AG98" i="9"/>
  <c r="AS28" i="9"/>
  <c r="AA158" i="9"/>
  <c r="AS54" i="9"/>
  <c r="U158" i="9"/>
  <c r="AM158" i="9"/>
  <c r="AG158" i="9"/>
  <c r="AS84" i="9"/>
  <c r="AS17" i="9"/>
  <c r="AS19" i="9"/>
  <c r="AS20" i="9"/>
  <c r="AS18" i="9"/>
  <c r="AS58" i="9"/>
  <c r="AS25" i="9"/>
  <c r="AS139" i="9"/>
  <c r="AS53" i="9"/>
  <c r="AS56" i="9"/>
  <c r="AS27" i="9"/>
  <c r="AS140" i="9"/>
  <c r="AS26" i="9"/>
  <c r="AS57" i="9"/>
  <c r="AS59" i="9"/>
  <c r="AS170" i="9"/>
  <c r="O36" i="9"/>
  <c r="AQ36" i="9" s="1"/>
  <c r="X37" i="9"/>
  <c r="AR37" i="9" s="1"/>
  <c r="U36" i="9"/>
  <c r="O109" i="9"/>
  <c r="AQ109" i="9" s="1"/>
  <c r="X32" i="9"/>
  <c r="AR32" i="9" s="1"/>
  <c r="AQ38" i="9" l="1"/>
  <c r="AS38" i="9" s="1"/>
  <c r="AQ98" i="9"/>
  <c r="D10" i="3" s="1"/>
  <c r="F10" i="3" s="1"/>
  <c r="AS37" i="9"/>
  <c r="AR98" i="9"/>
  <c r="H181" i="1"/>
  <c r="AS22" i="9"/>
  <c r="O40" i="9"/>
  <c r="U40" i="9"/>
  <c r="AS88" i="9"/>
  <c r="AS61" i="9"/>
  <c r="X36" i="9"/>
  <c r="AR36" i="9" s="1"/>
  <c r="AQ40" i="9" l="1"/>
  <c r="D9" i="3" s="1"/>
  <c r="F9" i="3" s="1"/>
  <c r="AQ32" i="9"/>
  <c r="AS32" i="9" s="1"/>
  <c r="AS109" i="9"/>
  <c r="D12" i="3"/>
  <c r="F12" i="3" s="1"/>
  <c r="AS36" i="9"/>
  <c r="AS50" i="9"/>
  <c r="AS98" i="9"/>
  <c r="R194" i="9"/>
  <c r="X40" i="9"/>
  <c r="AR40" i="9" s="1"/>
  <c r="D8" i="3" l="1"/>
  <c r="F8" i="3" s="1"/>
  <c r="AS40" i="9"/>
  <c r="X194" i="9"/>
  <c r="F195" i="1" l="1"/>
  <c r="F190" i="1"/>
  <c r="F185" i="1"/>
  <c r="U115" i="9"/>
  <c r="AA115" i="9"/>
  <c r="O115" i="9"/>
  <c r="H195" i="1" l="1"/>
  <c r="AG115" i="9"/>
  <c r="AM115" i="9" s="1"/>
  <c r="L15" i="1"/>
  <c r="L29" i="1"/>
  <c r="AQ115" i="9" l="1"/>
  <c r="AS115" i="9" s="1"/>
  <c r="F194" i="1"/>
  <c r="F189" i="1"/>
  <c r="F184" i="1"/>
  <c r="AA114" i="9"/>
  <c r="AG114" i="9" s="1"/>
  <c r="AM114" i="9" s="1"/>
  <c r="AM124" i="9" s="1"/>
  <c r="AM126" i="9" s="1"/>
  <c r="U114" i="9"/>
  <c r="O114" i="9"/>
  <c r="AQ114" i="9" l="1"/>
  <c r="AG124" i="9"/>
  <c r="AG126" i="9" s="1"/>
  <c r="AS114" i="9"/>
  <c r="AA124" i="9"/>
  <c r="AA126" i="9" s="1"/>
  <c r="H194" i="1"/>
  <c r="U124" i="9"/>
  <c r="U126" i="9" s="1"/>
  <c r="O124" i="9"/>
  <c r="J184" i="1"/>
  <c r="J189" i="1" s="1"/>
  <c r="J198" i="1" s="1"/>
  <c r="J305" i="1" s="1"/>
  <c r="J306" i="1" s="1"/>
  <c r="AQ124" i="9" l="1"/>
  <c r="AS124" i="9" s="1"/>
  <c r="O126" i="9"/>
  <c r="L219" i="1"/>
  <c r="L210" i="1"/>
  <c r="L209" i="1"/>
  <c r="L208" i="1"/>
  <c r="L207" i="1"/>
  <c r="L206" i="1"/>
  <c r="L204" i="1"/>
  <c r="L212" i="1"/>
  <c r="L211" i="1"/>
  <c r="L205" i="1"/>
  <c r="H184" i="1"/>
  <c r="H185" i="1"/>
  <c r="L185" i="1" s="1"/>
  <c r="H190" i="1"/>
  <c r="L190" i="1" s="1"/>
  <c r="H191" i="1"/>
  <c r="L191" i="1" s="1"/>
  <c r="H189" i="1"/>
  <c r="L189" i="1" s="1"/>
  <c r="H186" i="1"/>
  <c r="L186" i="1" s="1"/>
  <c r="L170" i="1"/>
  <c r="L171" i="1"/>
  <c r="L175" i="1"/>
  <c r="L174" i="1"/>
  <c r="L89" i="1"/>
  <c r="L87" i="1"/>
  <c r="L88" i="1"/>
  <c r="L86" i="1"/>
  <c r="L75" i="1"/>
  <c r="AQ126" i="9" l="1"/>
  <c r="D13" i="3" s="1"/>
  <c r="F13" i="3" s="1"/>
  <c r="H198" i="1"/>
  <c r="L198" i="1" s="1"/>
  <c r="L184" i="1"/>
  <c r="L217" i="1"/>
  <c r="L221" i="1"/>
  <c r="L220" i="1"/>
  <c r="L218" i="1"/>
  <c r="AS126" i="9" l="1"/>
  <c r="C55" i="1"/>
  <c r="C59" i="1" s="1"/>
  <c r="C63" i="1" s="1"/>
  <c r="C54" i="1"/>
  <c r="C58" i="1" s="1"/>
  <c r="L27" i="1"/>
  <c r="J51" i="1"/>
  <c r="L69" i="1"/>
  <c r="L28" i="1" l="1"/>
  <c r="L26" i="1"/>
  <c r="L21" i="1"/>
  <c r="L20" i="1"/>
  <c r="L34" i="1"/>
  <c r="L33" i="1"/>
  <c r="L35" i="1"/>
  <c r="L13" i="1"/>
  <c r="F60" i="1" l="1"/>
  <c r="H60" i="1" s="1"/>
  <c r="L60" i="1" s="1"/>
  <c r="L25" i="1"/>
  <c r="F58" i="1"/>
  <c r="H58" i="1" s="1"/>
  <c r="L58" i="1" s="1"/>
  <c r="F54" i="1"/>
  <c r="H54" i="1" s="1"/>
  <c r="F55" i="1"/>
  <c r="H55" i="1" s="1"/>
  <c r="L55" i="1" s="1"/>
  <c r="L32" i="1"/>
  <c r="F59" i="1"/>
  <c r="H59" i="1" s="1"/>
  <c r="L14" i="1"/>
  <c r="L51" i="1"/>
  <c r="H66" i="1" l="1"/>
  <c r="L11" i="1" l="1"/>
  <c r="J164" i="1" l="1"/>
  <c r="L98" i="1"/>
  <c r="L97" i="1"/>
  <c r="H72" i="1"/>
  <c r="L72" i="1" s="1"/>
  <c r="H71" i="1"/>
  <c r="H164" i="1" l="1"/>
  <c r="L164" i="1" s="1"/>
  <c r="L71" i="1"/>
  <c r="K306" i="1" l="1"/>
  <c r="I306" i="1"/>
  <c r="J66" i="1" l="1"/>
  <c r="J167" i="1"/>
  <c r="L59" i="1"/>
  <c r="L54" i="1"/>
  <c r="J181" i="1"/>
  <c r="H166" i="1"/>
  <c r="L166" i="1" s="1"/>
  <c r="L19" i="1"/>
  <c r="L18" i="1"/>
  <c r="L12" i="1"/>
  <c r="J309" i="1" l="1"/>
  <c r="L66" i="1"/>
  <c r="H167" i="1"/>
  <c r="L181" i="1" l="1"/>
  <c r="L167" i="1"/>
  <c r="AJ194" i="9" l="1"/>
  <c r="AD135" i="9" l="1"/>
  <c r="AD147" i="9" s="1"/>
  <c r="AA135" i="9"/>
  <c r="R135" i="9"/>
  <c r="U135" i="9"/>
  <c r="AP135" i="9"/>
  <c r="AP147" i="9" s="1"/>
  <c r="AJ135" i="9"/>
  <c r="AJ147" i="9" s="1"/>
  <c r="AM135" i="9"/>
  <c r="AM147" i="9" s="1"/>
  <c r="AG135" i="9"/>
  <c r="AG147" i="9" s="1"/>
  <c r="X135" i="9"/>
  <c r="X147" i="9" s="1"/>
  <c r="O135" i="9"/>
  <c r="AQ135" i="9" s="1"/>
  <c r="AR135" i="9" l="1"/>
  <c r="H203" i="1"/>
  <c r="AJ185" i="9"/>
  <c r="AJ187" i="9" s="1"/>
  <c r="AJ196" i="9" s="1"/>
  <c r="AD185" i="9"/>
  <c r="AD187" i="9" s="1"/>
  <c r="AM185" i="9"/>
  <c r="AM187" i="9" s="1"/>
  <c r="AM192" i="9" s="1"/>
  <c r="AM194" i="9" s="1"/>
  <c r="AM196" i="9" s="1"/>
  <c r="AP185" i="9"/>
  <c r="AP187" i="9" s="1"/>
  <c r="AG185" i="9"/>
  <c r="AG187" i="9" s="1"/>
  <c r="AG192" i="9" s="1"/>
  <c r="AG194" i="9" s="1"/>
  <c r="AG196" i="9" s="1"/>
  <c r="X185" i="9"/>
  <c r="X187" i="9" s="1"/>
  <c r="X196" i="9" s="1"/>
  <c r="U147" i="9"/>
  <c r="H227" i="1"/>
  <c r="L227" i="1" s="1"/>
  <c r="L203" i="1"/>
  <c r="AA147" i="9"/>
  <c r="H267" i="1"/>
  <c r="L267" i="1" s="1"/>
  <c r="R147" i="9"/>
  <c r="O147" i="9"/>
  <c r="AP194" i="9"/>
  <c r="AD194" i="9"/>
  <c r="AQ147" i="9" l="1"/>
  <c r="AR194" i="9"/>
  <c r="R185" i="9"/>
  <c r="R187" i="9" s="1"/>
  <c r="AR187" i="9" s="1"/>
  <c r="E16" i="3" s="1"/>
  <c r="E18" i="3" s="1"/>
  <c r="AR147" i="9"/>
  <c r="U185" i="9"/>
  <c r="U187" i="9" s="1"/>
  <c r="U192" i="9" s="1"/>
  <c r="U194" i="9" s="1"/>
  <c r="AA185" i="9"/>
  <c r="L285" i="1"/>
  <c r="AD196" i="9"/>
  <c r="AP196" i="9"/>
  <c r="AS135" i="9"/>
  <c r="AR185" i="9" l="1"/>
  <c r="AA187" i="9"/>
  <c r="AA192" i="9" s="1"/>
  <c r="U196" i="9"/>
  <c r="L287" i="1"/>
  <c r="AS147" i="9"/>
  <c r="AA194" i="9" l="1"/>
  <c r="R196" i="9"/>
  <c r="AR196" i="9" s="1"/>
  <c r="AA196" i="9" l="1"/>
  <c r="O155" i="9" l="1"/>
  <c r="AQ155" i="9" s="1"/>
  <c r="E222" i="1"/>
  <c r="H222" i="1" l="1"/>
  <c r="L222" i="1" s="1"/>
  <c r="AS155" i="9"/>
  <c r="O156" i="9"/>
  <c r="AQ156" i="9" s="1"/>
  <c r="E223" i="1"/>
  <c r="AS156" i="9" l="1"/>
  <c r="O158" i="9"/>
  <c r="AQ158" i="9" s="1"/>
  <c r="H223" i="1"/>
  <c r="H305" i="1" s="1"/>
  <c r="O185" i="9" l="1"/>
  <c r="AS158" i="9"/>
  <c r="L223" i="1"/>
  <c r="O187" i="9" l="1"/>
  <c r="L305" i="1"/>
  <c r="L306" i="1" s="1"/>
  <c r="H306" i="1"/>
  <c r="O192" i="9" l="1"/>
  <c r="D308" i="1"/>
  <c r="H307" i="1" s="1"/>
  <c r="O194" i="9" l="1"/>
  <c r="H308" i="1"/>
  <c r="L307" i="1"/>
  <c r="O196" i="9" l="1"/>
  <c r="L308" i="1"/>
  <c r="H309" i="1"/>
  <c r="L309" i="1" l="1"/>
  <c r="AQ183" i="9" l="1"/>
  <c r="AS183" i="9" s="1"/>
  <c r="AQ185" i="9"/>
  <c r="D15" i="3" l="1"/>
  <c r="AS185" i="9"/>
  <c r="AQ187" i="9" l="1"/>
  <c r="F15" i="3"/>
  <c r="D16" i="3" l="1"/>
  <c r="AS187" i="9"/>
  <c r="AQ192" i="9"/>
  <c r="AS192" i="9" s="1"/>
  <c r="AQ194" i="9" l="1"/>
  <c r="AQ196" i="9"/>
  <c r="AS196" i="9" s="1"/>
  <c r="F16" i="3"/>
  <c r="AS194" i="9" l="1"/>
  <c r="D17" i="3"/>
  <c r="F17" i="3" l="1"/>
  <c r="D18" i="3"/>
  <c r="F18" i="3" s="1"/>
</calcChain>
</file>

<file path=xl/sharedStrings.xml><?xml version="1.0" encoding="utf-8"?>
<sst xmlns="http://schemas.openxmlformats.org/spreadsheetml/2006/main" count="1076" uniqueCount="403">
  <si>
    <t>Unit Cost</t>
  </si>
  <si>
    <t>Unit</t>
  </si>
  <si>
    <t>Number</t>
  </si>
  <si>
    <t xml:space="preserve"> Amount  </t>
  </si>
  <si>
    <t>Rate</t>
  </si>
  <si>
    <t>Field Personnel</t>
  </si>
  <si>
    <t>Sub Total Equipment</t>
  </si>
  <si>
    <t>Sub Total Supplies</t>
  </si>
  <si>
    <t>Personnel</t>
  </si>
  <si>
    <t>% effort</t>
  </si>
  <si>
    <t>Subtotal Personnel</t>
  </si>
  <si>
    <t>Fringe Benefits</t>
  </si>
  <si>
    <t xml:space="preserve">Travel </t>
  </si>
  <si>
    <t>Subtotal Fringe Benefits</t>
  </si>
  <si>
    <t># units</t>
  </si>
  <si>
    <r>
      <t xml:space="preserve">Equipment  </t>
    </r>
    <r>
      <rPr>
        <b/>
        <sz val="8"/>
        <color theme="1"/>
        <rFont val="Times New Roman"/>
        <family val="1"/>
      </rPr>
      <t>(&gt; $5,000 per unit )</t>
    </r>
  </si>
  <si>
    <t>Subtotal Equipment</t>
  </si>
  <si>
    <t>Subtotal Travel</t>
  </si>
  <si>
    <t>unit cost</t>
  </si>
  <si>
    <r>
      <t xml:space="preserve">Supplies </t>
    </r>
    <r>
      <rPr>
        <b/>
        <sz val="8"/>
        <color theme="1"/>
        <rFont val="Times New Roman"/>
        <family val="1"/>
      </rPr>
      <t xml:space="preserve"> (&lt; $5,000 per unit)</t>
    </r>
  </si>
  <si>
    <t>Subtotal Supplies</t>
  </si>
  <si>
    <r>
      <t xml:space="preserve">Contractual </t>
    </r>
    <r>
      <rPr>
        <b/>
        <sz val="8"/>
        <color theme="1"/>
        <rFont val="Times New Roman"/>
        <family val="1"/>
      </rPr>
      <t>(Consultant fees)</t>
    </r>
  </si>
  <si>
    <t>Other Direct Costs</t>
  </si>
  <si>
    <t>(must match award amount)</t>
  </si>
  <si>
    <t>Total Direct Costs</t>
  </si>
  <si>
    <t xml:space="preserve">Total Project Cost </t>
  </si>
  <si>
    <t>Program Total</t>
  </si>
  <si>
    <t>Organization Name</t>
  </si>
  <si>
    <t>Project Title</t>
  </si>
  <si>
    <t>Project duration</t>
  </si>
  <si>
    <t>Cost-Share by Applicant</t>
  </si>
  <si>
    <t>Equipment</t>
  </si>
  <si>
    <t>Supplies</t>
  </si>
  <si>
    <t>Construction</t>
  </si>
  <si>
    <t>In addition to the budget information required on the SF-424A, applicants must provide the following three elements as part of the budget submission:</t>
  </si>
  <si>
    <t>Explain differences in fares among travelers on the same routes: e.g., project staff member traveling for three weeks whose fare is higher than that of staff member traveling for four months.  All travel must be in compliance with the Fly America Act.</t>
  </si>
  <si>
    <t>Before grants are awarded, the Bureau reserves the right to reduce, revise, or increase proposal budgets in accordance with the Bureau’s program needs and availability of funds.</t>
  </si>
  <si>
    <t>A.</t>
  </si>
  <si>
    <t>B.</t>
  </si>
  <si>
    <t>C.</t>
  </si>
  <si>
    <t>Detailed Line Item Budget (Direct and Indirect Costs)</t>
  </si>
  <si>
    <t>Budget Narrative</t>
  </si>
  <si>
    <t>http://www.gsa.gov/portal/category/100000</t>
  </si>
  <si>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</si>
  <si>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</si>
  <si>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 xml:space="preserve">Subtotal Contractual </t>
  </si>
  <si>
    <t>Requested Federal Funds</t>
  </si>
  <si>
    <t>U.S.-based Personnel</t>
  </si>
  <si>
    <t>1</t>
  </si>
  <si>
    <t>2</t>
  </si>
  <si>
    <t>3</t>
  </si>
  <si>
    <t>4</t>
  </si>
  <si>
    <t>5</t>
  </si>
  <si>
    <t>6</t>
  </si>
  <si>
    <t>7</t>
  </si>
  <si>
    <t>8</t>
  </si>
  <si>
    <t>9</t>
  </si>
  <si>
    <t>10</t>
  </si>
  <si>
    <t>11</t>
  </si>
  <si>
    <r>
      <rPr>
        <b/>
        <sz val="8"/>
        <color theme="1"/>
        <rFont val="Times New Roman"/>
        <family val="1"/>
      </rPr>
      <t>International</t>
    </r>
    <r>
      <rPr>
        <sz val="8"/>
        <color theme="1"/>
        <rFont val="Times New Roman"/>
        <family val="1"/>
      </rPr>
      <t xml:space="preserve"> </t>
    </r>
    <r>
      <rPr>
        <b/>
        <sz val="8"/>
        <color theme="1"/>
        <rFont val="Times New Roman"/>
        <family val="1"/>
      </rPr>
      <t>Travel</t>
    </r>
  </si>
  <si>
    <t>4.1</t>
  </si>
  <si>
    <t>3.1.2</t>
  </si>
  <si>
    <t>3.1.1</t>
  </si>
  <si>
    <t>3.1</t>
  </si>
  <si>
    <t>2.2</t>
  </si>
  <si>
    <t>2.1</t>
  </si>
  <si>
    <t>1.2.2</t>
  </si>
  <si>
    <t>1.2.1</t>
  </si>
  <si>
    <t>1.2</t>
  </si>
  <si>
    <t>1.1.2</t>
  </si>
  <si>
    <t>1.1.1</t>
  </si>
  <si>
    <t>1.1</t>
  </si>
  <si>
    <t>Not Allowable</t>
  </si>
  <si>
    <t>Subtotal Other Direct Costs</t>
  </si>
  <si>
    <t>cost</t>
  </si>
  <si>
    <t>ü</t>
  </si>
  <si>
    <t xml:space="preserve">Include a budget narrative (preferably in Microsoft Word format) to explain each line item and how the amounts were derived, as well as the source and description of all cost-share offered.  </t>
  </si>
  <si>
    <r>
      <t>Equipment:</t>
    </r>
    <r>
      <rPr>
        <sz val="12"/>
        <color rgb="FF000000"/>
        <rFont val="Times New Roman"/>
        <family val="1"/>
      </rPr>
      <t xml:space="preserve"> Provide justification for any equipment purchase/rental, defined as tangible personal property having a useful life of more than one year and an acquisition cost of $5000 or more.</t>
    </r>
  </si>
  <si>
    <r>
      <t>Other Direct Costs:</t>
    </r>
    <r>
      <rPr>
        <sz val="12"/>
        <color rgb="FF000000"/>
        <rFont val="Times New Roman"/>
        <family val="1"/>
      </rPr>
      <t xml:space="preserve"> These will vary depending on the nature of the project. Justify each in the budget narrative.</t>
    </r>
  </si>
  <si>
    <r>
      <t>Total Indirect Costs</t>
    </r>
    <r>
      <rPr>
        <b/>
        <sz val="8"/>
        <color theme="1"/>
        <rFont val="Times New Roman"/>
        <family val="1"/>
      </rPr>
      <t xml:space="preserve"> (Indicate: NICRA Provisional, Final, Pre determined or 10% deminimus Rate based on MTDC)</t>
    </r>
  </si>
  <si>
    <t>Total Indirect Costs</t>
  </si>
  <si>
    <r>
      <t>Indirect Charges:</t>
    </r>
    <r>
      <rPr>
        <sz val="12"/>
        <color rgb="FF000000"/>
        <rFont val="Times New Roman"/>
        <family val="1"/>
      </rPr>
      <t xml:space="preserve"> See 2 CFR 200.56 and 2 CFR 200.414</t>
    </r>
  </si>
  <si>
    <t>If your organization has an indirect cost-rate agreement (NICRA) with the U.S. Government, a copy must be included with the application.</t>
  </si>
  <si>
    <t>BUDGET GUIDELINES</t>
  </si>
  <si>
    <r>
      <t xml:space="preserve">Summary Budget </t>
    </r>
    <r>
      <rPr>
        <b/>
        <sz val="12"/>
        <color rgb="FF0070C0"/>
        <rFont val="Times New Roman"/>
        <family val="1"/>
      </rPr>
      <t>(TEMPLATE ON TAB 2, autofills from Tab 3 "Detailed Budget")</t>
    </r>
  </si>
  <si>
    <r>
      <t xml:space="preserve">Detailed Line Item Budget </t>
    </r>
    <r>
      <rPr>
        <b/>
        <sz val="12"/>
        <color rgb="FF0070C0"/>
        <rFont val="Times New Roman"/>
        <family val="1"/>
      </rPr>
      <t xml:space="preserve"> (TEMPLATE ON TAB 3)</t>
    </r>
  </si>
  <si>
    <t>10 font or larger; must fit on 8x11 letter sized paper, not legal size.</t>
  </si>
  <si>
    <t>Any cost-sharing should be included in a separate column.  See section on cost-sharing for more details.</t>
  </si>
  <si>
    <t>The budget template on Tab 3 is an example of the required format, but is not exhaustive: your budget might have additional items not listed.  Please edit it to reflect all planned expenditures.</t>
  </si>
  <si>
    <r>
      <t>Personnel:</t>
    </r>
    <r>
      <rPr>
        <sz val="12"/>
        <color rgb="FF000000"/>
        <rFont val="Times New Roman"/>
        <family val="1"/>
      </rPr>
      <t xml:space="preserve"> Identify staffing requirements by each position title and brief description of duties.  List annual salary of each position, percentage of time and number of months devoted to project (e.g., Administrative Director:  $30,000/year x 25% level of effort x 8.5 months; </t>
    </r>
    <r>
      <rPr>
        <u/>
        <sz val="12"/>
        <color rgb="FF000000"/>
        <rFont val="Times New Roman"/>
        <family val="1"/>
      </rPr>
      <t>calculation</t>
    </r>
    <r>
      <rPr>
        <sz val="12"/>
        <color rgb="FF000000"/>
        <rFont val="Times New Roman"/>
        <family val="1"/>
      </rPr>
      <t>:  $30,000/12 = $2,500 x 25% x 8.5 months = $5,312).</t>
    </r>
  </si>
  <si>
    <r>
      <t>Supplies:</t>
    </r>
    <r>
      <rPr>
        <sz val="12"/>
        <color rgb="FF000000"/>
        <rFont val="Times New Roman"/>
        <family val="1"/>
      </rPr>
      <t xml:space="preserve"> Detail items separately using unit costs (and the percentage of each unit cost being charged to the grant) for photocopying, postage, telephone/fax, printing, and office supplies (e.g., Telephone:  $50/month x 50% = $25/month x 12 months).</t>
    </r>
  </si>
  <si>
    <r>
      <t xml:space="preserve">If your organization </t>
    </r>
    <r>
      <rPr>
        <u/>
        <sz val="12"/>
        <color rgb="FF000000"/>
        <rFont val="Times New Roman"/>
        <family val="1"/>
      </rPr>
      <t>does not</t>
    </r>
    <r>
      <rPr>
        <sz val="12"/>
        <color rgb="FF000000"/>
        <rFont val="Times New Roman"/>
        <family val="1"/>
      </rPr>
      <t xml:space="preserve"> have a NICRA, you may claim indirect charges in this field at a deminimus rate of 10%.</t>
    </r>
  </si>
  <si>
    <t>If Sub-Grantees are claiming indirect costs contained within a NICRA, they should have an established NICRA that is also submitted with the proposal package.</t>
  </si>
  <si>
    <t>Do not account for indirect costs against participant expenses in the budget.</t>
  </si>
  <si>
    <t>Cost-Share</t>
  </si>
  <si>
    <r>
      <t xml:space="preserve">Cost-sharing is the portion of program costs not borne by the USG.  Refer to the Notice of Funding Opportunity (NOFO) to determine whether cost-sharing is required or encouraged.  In general, </t>
    </r>
    <r>
      <rPr>
        <sz val="12"/>
        <color theme="1"/>
        <rFont val="Times New Roman"/>
        <family val="1"/>
      </rPr>
      <t>applications that include in-kind and/or cash contributions from non-U.S. Government sources will be more competitive, as cost-sharing demonstrates a commitment to the activities and greater cost effectiveness.</t>
    </r>
  </si>
  <si>
    <t>If cost-share is included, it should be listed as a separate column in the budgets.  Cost-share can be either cash or in-kind (in which case a U.S. dollar monetary value to each in-kind contribution needs to be assigned).  If the proposed project is a component of a larger program, identify other funding sources for the proposal and indicate the specific funding amount to be provided by those sources.</t>
  </si>
  <si>
    <r>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cost-share should be reported in accordance with 2 CFR 200.  </t>
    </r>
    <r>
      <rPr>
        <b/>
        <sz val="12"/>
        <color rgb="FF000000"/>
        <rFont val="Times New Roman"/>
        <family val="1"/>
      </rPr>
      <t xml:space="preserve">Other federal funding does not constitute cost-sharing.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</si>
  <si>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</si>
  <si>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2 CFR 200 and 2 CFR 600</t>
  </si>
  <si>
    <t>http://www.ecfr.gov/cgi-bin/text-idx?tpl=/ecfrbrowse/Title02/2cfr200_main_02.tpl</t>
  </si>
  <si>
    <t>http://www.ecfr.gov/cgi-bin/retrieveECFR?gp=1&amp;SID=11bc02f059d60b385c07b4c3f6bb602a&amp;ty=HTML&amp;h=L&amp;r=PART&amp;n=pt2.1.600</t>
  </si>
  <si>
    <t>months</t>
  </si>
  <si>
    <t>unit (trips, days)</t>
  </si>
  <si>
    <t>unit (sub, consultant)</t>
  </si>
  <si>
    <t>2.3</t>
  </si>
  <si>
    <r>
      <t>Contractual:</t>
    </r>
    <r>
      <rPr>
        <sz val="12"/>
        <color theme="1"/>
        <rFont val="Times New Roman"/>
        <family val="1"/>
      </rPr>
      <t xml:space="preserve"> Provide a detailed line item breakdown for each sub-grant/contractual explaining specific services.</t>
    </r>
  </si>
  <si>
    <r>
      <t>Fringe Benefits:</t>
    </r>
    <r>
      <rPr>
        <sz val="12"/>
        <color rgb="FF000000"/>
        <rFont val="Times New Roman"/>
        <family val="1"/>
      </rPr>
      <t xml:space="preserve"> Indicate benefit costs separately from salary costs and explain how benefits are computed for each category of employee - specify type and rate.  Fringe rate should be supported by organization's policies and procedures. </t>
    </r>
  </si>
  <si>
    <t>salary           (monthly)</t>
  </si>
  <si>
    <t>rate</t>
  </si>
  <si>
    <t>amount</t>
  </si>
  <si>
    <t xml:space="preserve">Local Travel </t>
  </si>
  <si>
    <t>(description, i.e. generators)</t>
  </si>
  <si>
    <r>
      <rPr>
        <u/>
        <sz val="11"/>
        <color theme="1"/>
        <rFont val="Times New Roman"/>
        <family val="1"/>
      </rPr>
      <t>Travel:</t>
    </r>
    <r>
      <rPr>
        <sz val="11"/>
        <color theme="1"/>
        <rFont val="Times New Roman"/>
        <family val="1"/>
      </rPr>
      <t xml:space="preserve"> Staff and participant travel, including in-country, domestic U.S., and international travel, if any, and per diem (broken out by lodging and M&amp;IE (meals and incidentals) for both participant and staff travel).  Per diem rates may not exceed the published U.S. government allowance rates (available from the www.gsa.gov website) without comprehensive justification; however, applicants may use per diem rates lower than official government rates.</t>
    </r>
  </si>
  <si>
    <t>Applicants must provide a detailed line item budget (in Microsoft Excel or similar spreadsheet format) outlining specific cost requirements within each of the summary budget categories.   Please note that all items detailed in the template are examples.</t>
  </si>
  <si>
    <t>All line items must be described in the budget narrative. The budget narrative should justify each cost outlined in the budget as well as explain the unit cost calculation and methodology.</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</si>
  <si>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year-by-year budget after the award is signed.  </t>
    </r>
  </si>
  <si>
    <r>
      <t>All sub-award costs should be listed under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UEI numbers. Sub-award budgets, if available, should be included in separate budget tabs and should be in the same format as the approved budget according to the OMB budget categories.</t>
    </r>
  </si>
  <si>
    <t>Item Description</t>
  </si>
  <si>
    <t>Staff Travel</t>
  </si>
  <si>
    <t>/RT</t>
  </si>
  <si>
    <t>International Perdiem (Beirut)</t>
  </si>
  <si>
    <t>/Day</t>
  </si>
  <si>
    <t>Domestic Travel - (to IU)</t>
  </si>
  <si>
    <t>/Staff days</t>
  </si>
  <si>
    <t>/Trips</t>
  </si>
  <si>
    <t>Regional Travel (Air fare: MENA)</t>
  </si>
  <si>
    <t>/Participant</t>
  </si>
  <si>
    <t>MENA Fellows US Exchange</t>
  </si>
  <si>
    <t xml:space="preserve">International Airfare </t>
  </si>
  <si>
    <t>Airport Transfers</t>
  </si>
  <si>
    <t>/Event</t>
  </si>
  <si>
    <t>US Domestic Lodging</t>
  </si>
  <si>
    <t>/Participant Nights</t>
  </si>
  <si>
    <t>US Domestic Allowance</t>
  </si>
  <si>
    <t>Ground Transportation</t>
  </si>
  <si>
    <t>Transit allowance (overseas-US city; $150outbound; $150 return)</t>
  </si>
  <si>
    <t>HAC Health Insurance</t>
  </si>
  <si>
    <t>Honorarium</t>
  </si>
  <si>
    <t>Working Meals</t>
  </si>
  <si>
    <t>Transportation</t>
  </si>
  <si>
    <t>Program Materials and Supplies</t>
  </si>
  <si>
    <t>/Year</t>
  </si>
  <si>
    <t>US Exchange</t>
  </si>
  <si>
    <t>International Travel (Air fare:  MENA Countries - US)</t>
  </si>
  <si>
    <t>/week</t>
  </si>
  <si>
    <t>Excess Baggage</t>
  </si>
  <si>
    <t>Communication</t>
  </si>
  <si>
    <t>/Monthly</t>
  </si>
  <si>
    <t>Program materials and supplies</t>
  </si>
  <si>
    <t>Indiana University (IU)</t>
  </si>
  <si>
    <t>/per cohort</t>
  </si>
  <si>
    <t xml:space="preserve">American University of Beirut (AUB) </t>
  </si>
  <si>
    <t xml:space="preserve">Virtual Trainers- </t>
  </si>
  <si>
    <t>/per session</t>
  </si>
  <si>
    <t>Field Office Costs</t>
  </si>
  <si>
    <t>Office rent</t>
  </si>
  <si>
    <t>/Month</t>
  </si>
  <si>
    <t>Office Landline bill</t>
  </si>
  <si>
    <t>Office supplies</t>
  </si>
  <si>
    <t>Office maintenance&amp; Installations</t>
  </si>
  <si>
    <t>Security fees</t>
  </si>
  <si>
    <t>Telecommunication</t>
  </si>
  <si>
    <t xml:space="preserve">Transportation for field </t>
  </si>
  <si>
    <t>Printing&amp;Copying</t>
  </si>
  <si>
    <t>Bank fees</t>
  </si>
  <si>
    <t>Home Office Costs</t>
  </si>
  <si>
    <t>Telecommunications</t>
  </si>
  <si>
    <t>per FTE/ per month</t>
  </si>
  <si>
    <t>Office Rent</t>
  </si>
  <si>
    <t>Equipment/Furniture Leasing</t>
  </si>
  <si>
    <t>Printing/Copying</t>
  </si>
  <si>
    <t>Utility</t>
  </si>
  <si>
    <t>Postage/Courier</t>
  </si>
  <si>
    <t>Bank Charges</t>
  </si>
  <si>
    <t>Website Maintenance and Virtual platform Subscription Fees</t>
  </si>
  <si>
    <t>1.1.3</t>
  </si>
  <si>
    <t>1.1.4</t>
  </si>
  <si>
    <t>1.1.5</t>
  </si>
  <si>
    <t>1.2.3</t>
  </si>
  <si>
    <t>1.2.5</t>
  </si>
  <si>
    <t>YEAR 1</t>
  </si>
  <si>
    <t>YEAR 2</t>
  </si>
  <si>
    <t>Year</t>
  </si>
  <si>
    <t>Staff Travel - In US</t>
  </si>
  <si>
    <t>MENA Exchange- Lebanon</t>
  </si>
  <si>
    <t xml:space="preserve"> Office Supplies</t>
  </si>
  <si>
    <t>ACTIVITY COSTS</t>
  </si>
  <si>
    <t xml:space="preserve">Base </t>
  </si>
  <si>
    <t>NICRA%</t>
  </si>
  <si>
    <t>WORLD LEARNING, Inc</t>
  </si>
  <si>
    <t>LEADERS FOR DEMOCRACY FELLOWSHIP PROGRAM</t>
  </si>
  <si>
    <t>DETAIL LINE ITEM BUDGET</t>
  </si>
  <si>
    <t>SUMMARY BUDGET</t>
  </si>
  <si>
    <t>Magor Category Items</t>
  </si>
  <si>
    <t>Program Manager-Eric Corens</t>
  </si>
  <si>
    <t>Program Officer-Fouzia Bencheikh</t>
  </si>
  <si>
    <t>Program Officer-Amman Aqlan</t>
  </si>
  <si>
    <t>Program Associate-Jessica Rojsuontikul</t>
  </si>
  <si>
    <t>LDF MENA Director-Chantal Souaid</t>
  </si>
  <si>
    <t>Program Officer-Maya Abou Antoun</t>
  </si>
  <si>
    <t>Program Officer-Farah Srour</t>
  </si>
  <si>
    <t>Finance Officer-Christy Sleiman</t>
  </si>
  <si>
    <t>Field Personnel - Severance</t>
  </si>
  <si>
    <t>End of Project</t>
  </si>
  <si>
    <t>International Airfare (US -Beirut)</t>
  </si>
  <si>
    <t>Cost Share</t>
  </si>
  <si>
    <t>3.3</t>
  </si>
  <si>
    <t>3.3.1</t>
  </si>
  <si>
    <t>3.3.2</t>
  </si>
  <si>
    <t>3.3.3</t>
  </si>
  <si>
    <t>3.3.4</t>
  </si>
  <si>
    <t>3.3.5</t>
  </si>
  <si>
    <t>3.3.6</t>
  </si>
  <si>
    <t>3.3.7</t>
  </si>
  <si>
    <t>3.3.8</t>
  </si>
  <si>
    <t>3.3.9</t>
  </si>
  <si>
    <t>3.4</t>
  </si>
  <si>
    <t>3.4.1</t>
  </si>
  <si>
    <t>3.4.2</t>
  </si>
  <si>
    <t>3.4.3</t>
  </si>
  <si>
    <t>3.4.4</t>
  </si>
  <si>
    <t>3.5</t>
  </si>
  <si>
    <t>3.5.1</t>
  </si>
  <si>
    <t>3.5.2</t>
  </si>
  <si>
    <t>5.1</t>
  </si>
  <si>
    <t>5.2</t>
  </si>
  <si>
    <t>6.1</t>
  </si>
  <si>
    <t>6.2</t>
  </si>
  <si>
    <t>6.3</t>
  </si>
  <si>
    <t>8.1</t>
  </si>
  <si>
    <t>8.1.1</t>
  </si>
  <si>
    <t>8.1.2</t>
  </si>
  <si>
    <t>8.1.3</t>
  </si>
  <si>
    <t>8.1.4</t>
  </si>
  <si>
    <t>8.1.5</t>
  </si>
  <si>
    <t>8.1.6</t>
  </si>
  <si>
    <t>8.1.7</t>
  </si>
  <si>
    <t>8.1.8</t>
  </si>
  <si>
    <t>8.1.9</t>
  </si>
  <si>
    <t>8.1.10</t>
  </si>
  <si>
    <t>8.2</t>
  </si>
  <si>
    <t>8.2.1</t>
  </si>
  <si>
    <t>8.2.2</t>
  </si>
  <si>
    <t>8.2.3</t>
  </si>
  <si>
    <t>8.2.4</t>
  </si>
  <si>
    <t>8.2.5</t>
  </si>
  <si>
    <t>8.2.6</t>
  </si>
  <si>
    <t>8.2.7</t>
  </si>
  <si>
    <t>8.3</t>
  </si>
  <si>
    <t>8.3.5</t>
  </si>
  <si>
    <t>8.3.6</t>
  </si>
  <si>
    <t>8.3.7</t>
  </si>
  <si>
    <t>8.3.8</t>
  </si>
  <si>
    <t>8.4</t>
  </si>
  <si>
    <t>8.4.1</t>
  </si>
  <si>
    <t>8.4.2</t>
  </si>
  <si>
    <t>8.4.3</t>
  </si>
  <si>
    <t>8.4.4</t>
  </si>
  <si>
    <t>8.4.5</t>
  </si>
  <si>
    <t>8.4.6</t>
  </si>
  <si>
    <t>8.4.7</t>
  </si>
  <si>
    <t xml:space="preserve"> </t>
  </si>
  <si>
    <t xml:space="preserve">Health insurance </t>
  </si>
  <si>
    <t xml:space="preserve">Communications </t>
  </si>
  <si>
    <t xml:space="preserve">Visa fees </t>
  </si>
  <si>
    <t xml:space="preserve">Ground Transportation </t>
  </si>
  <si>
    <t xml:space="preserve">Honorarium </t>
  </si>
  <si>
    <t>Venue (space and food)</t>
  </si>
  <si>
    <t>Workshops</t>
  </si>
  <si>
    <t xml:space="preserve">Workshop materials and supplies </t>
  </si>
  <si>
    <t xml:space="preserve">Airport transfers </t>
  </si>
  <si>
    <t>MENA  Exchange</t>
  </si>
  <si>
    <t>/Per Event</t>
  </si>
  <si>
    <t>Excess Luggage</t>
  </si>
  <si>
    <t xml:space="preserve">GRAND TOTAL </t>
  </si>
  <si>
    <t>SUBTOTAL INDIRECT COSTS</t>
  </si>
  <si>
    <t>Amount</t>
  </si>
  <si>
    <t>INDIRECT COSTS</t>
  </si>
  <si>
    <t>IX.</t>
  </si>
  <si>
    <t>1.</t>
  </si>
  <si>
    <t>Units</t>
  </si>
  <si>
    <t xml:space="preserve">A. </t>
  </si>
  <si>
    <t>TOTAL DIRECT COSTS</t>
  </si>
  <si>
    <t>SUBTOTAL OTHER DIRECT COSTS</t>
  </si>
  <si>
    <t>9.</t>
  </si>
  <si>
    <t>8.</t>
  </si>
  <si>
    <t>7.</t>
  </si>
  <si>
    <t>6.</t>
  </si>
  <si>
    <t>5.</t>
  </si>
  <si>
    <t>4.</t>
  </si>
  <si>
    <t>3.</t>
  </si>
  <si>
    <t>2.</t>
  </si>
  <si>
    <t>OTHER DIRECT COSTS</t>
  </si>
  <si>
    <t>SUBTOTAL SUPPLIES</t>
  </si>
  <si>
    <t>SUPPLIES</t>
  </si>
  <si>
    <t>SUBTOTAL EQUIPMENT</t>
  </si>
  <si>
    <t>EQUIPMENT</t>
  </si>
  <si>
    <t xml:space="preserve">ii. </t>
  </si>
  <si>
    <t xml:space="preserve">i. </t>
  </si>
  <si>
    <t>i.</t>
  </si>
  <si>
    <t>Per Diem</t>
  </si>
  <si>
    <t>iv.</t>
  </si>
  <si>
    <t>iii.</t>
  </si>
  <si>
    <t>ii.</t>
  </si>
  <si>
    <t>SUBTOTAL CONTRACTUAL</t>
  </si>
  <si>
    <t>CONTRACTUAL</t>
  </si>
  <si>
    <t>/Mo</t>
  </si>
  <si>
    <t>LOE</t>
  </si>
  <si>
    <t>SUBTOTAL FRINGE BENEFITS</t>
  </si>
  <si>
    <t>/of base salary</t>
  </si>
  <si>
    <t>FRINGE BENEFITS</t>
  </si>
  <si>
    <t>Line Items</t>
  </si>
  <si>
    <t>/Months</t>
  </si>
  <si>
    <t>Merit Increase</t>
  </si>
  <si>
    <t>TOTAL</t>
  </si>
  <si>
    <t>Year 4</t>
  </si>
  <si>
    <t>Year 3</t>
  </si>
  <si>
    <t>Year 2</t>
  </si>
  <si>
    <t>Year 1</t>
  </si>
  <si>
    <t>Currency:</t>
  </si>
  <si>
    <t>Period of Performance:</t>
  </si>
  <si>
    <t>Country:</t>
  </si>
  <si>
    <t>Award Type:</t>
  </si>
  <si>
    <t>Donor:</t>
  </si>
  <si>
    <t>Project Name:</t>
  </si>
  <si>
    <t>Organization:</t>
  </si>
  <si>
    <t xml:space="preserve">Line Item  Budget: </t>
  </si>
  <si>
    <t xml:space="preserve">Overhead </t>
  </si>
  <si>
    <t>Base</t>
  </si>
  <si>
    <t>Year 5</t>
  </si>
  <si>
    <t>International Travel</t>
  </si>
  <si>
    <t>DOS - NEA</t>
  </si>
  <si>
    <t>MENA Exchange - Lebanon</t>
  </si>
  <si>
    <t>Local Travel</t>
  </si>
  <si>
    <t>Staff Travel in US</t>
  </si>
  <si>
    <t>PERSONNEL</t>
  </si>
  <si>
    <t>SUBTOTAL PERSONNEL</t>
  </si>
  <si>
    <t>TRAVEL</t>
  </si>
  <si>
    <t>SUBTOTAL TRAVEL</t>
  </si>
  <si>
    <t>CONSTRUCTION</t>
  </si>
  <si>
    <t>SUBTOTAL CONSTRUCTION</t>
  </si>
  <si>
    <t>10.</t>
  </si>
  <si>
    <t>11.</t>
  </si>
  <si>
    <t>v.</t>
  </si>
  <si>
    <t>vi.</t>
  </si>
  <si>
    <t>vii.</t>
  </si>
  <si>
    <t>viii.</t>
  </si>
  <si>
    <t>ix.</t>
  </si>
  <si>
    <t>Subawards</t>
  </si>
  <si>
    <t>/Trip</t>
  </si>
  <si>
    <t>Finance Officer-Nobu Iwata</t>
  </si>
  <si>
    <t>YEAR 3 - 6 months</t>
  </si>
  <si>
    <t>3.4.5</t>
  </si>
  <si>
    <t>3.4.6</t>
  </si>
  <si>
    <t>3.4.7</t>
  </si>
  <si>
    <t>3.4.8</t>
  </si>
  <si>
    <t>/FTE/Month</t>
  </si>
  <si>
    <t>8.1.11</t>
  </si>
  <si>
    <t>8.1.12</t>
  </si>
  <si>
    <t>Project Duration: August 2017 - January 2020</t>
  </si>
  <si>
    <t xml:space="preserve">USD </t>
  </si>
  <si>
    <t xml:space="preserve">To </t>
  </si>
  <si>
    <t>Utility &amp; Maintenance</t>
  </si>
  <si>
    <t>DOS-NEA</t>
  </si>
  <si>
    <t>Air/Rental Car</t>
  </si>
  <si>
    <t>Program TOTAL</t>
  </si>
  <si>
    <t xml:space="preserve"> Federal  Funds
</t>
  </si>
  <si>
    <t>[Applicant Name]</t>
  </si>
  <si>
    <t>[Program Name]</t>
  </si>
  <si>
    <t>Project Duration: [Month, Year - Month, Year]</t>
  </si>
  <si>
    <t>[Cooperative Agreement or Grant]</t>
  </si>
  <si>
    <t>[Month, Year - Month, Year]</t>
  </si>
  <si>
    <t>Total by Line Item</t>
  </si>
  <si>
    <t>[Title, Name]</t>
  </si>
  <si>
    <t>$</t>
  </si>
  <si>
    <t>%</t>
  </si>
  <si>
    <t>Non-U.S.-based Personnel</t>
  </si>
  <si>
    <t>Non-U.S.-based Personnel - Severance</t>
  </si>
  <si>
    <t>Vendor/Trainer/Other Subcontracts</t>
  </si>
  <si>
    <t>Subtotal Subgrants and Subcontracts</t>
  </si>
  <si>
    <t>NEA Share</t>
  </si>
  <si>
    <t>/Per Trip</t>
  </si>
  <si>
    <t>Lodging Pax (X Days or Weeks)</t>
  </si>
  <si>
    <t>Application Portal</t>
  </si>
  <si>
    <t>[Insert Rate Type]</t>
  </si>
  <si>
    <t>Non-U.S. Office Costs</t>
  </si>
  <si>
    <t>U.S. Office Costs</t>
  </si>
  <si>
    <t>Stipends</t>
  </si>
  <si>
    <t>Main Academic Program</t>
  </si>
  <si>
    <t>U.S. Study Abroad</t>
  </si>
  <si>
    <t>Housing</t>
  </si>
  <si>
    <t>7. Tuition</t>
  </si>
  <si>
    <t>Tuition</t>
  </si>
  <si>
    <t>[enter unit]</t>
  </si>
  <si>
    <t>US Study Abroad Travel</t>
  </si>
  <si>
    <t>Transit allowance (overseas-US city; $X outbound; $X return)</t>
  </si>
  <si>
    <t>Allowance</t>
  </si>
  <si>
    <t>Lodging for Participant</t>
  </si>
  <si>
    <r>
      <rPr>
        <sz val="7"/>
        <color rgb="FF000000"/>
        <rFont val="Times New Roman"/>
        <family val="1"/>
      </rPr>
      <t xml:space="preserve"> </t>
    </r>
    <r>
      <rPr>
        <sz val="12"/>
        <color rgb="FF000000"/>
        <rFont val="Times New Roman"/>
        <family val="1"/>
      </rPr>
      <t xml:space="preserve">The budget should be for the entire project period.  </t>
    </r>
  </si>
  <si>
    <t>All line items must be described in a separate budget narrative (Word Doc). The budget narrative should justify each cost outlined in the budget as well as explain the unit cost calculation and methodology, and the basis for estimates.</t>
  </si>
  <si>
    <t>Include a budget narrative (preferably in Microsoft Word format) to explain each line item and how the amounts were derived, as well as the source and description of all cost-share offered.  Calculations must be explained in detail, and the basis of estimates must be explained in detail as well (result of three or more quotes received, or based on historical costs, etc.)</t>
  </si>
  <si>
    <r>
      <t>Personnel:</t>
    </r>
    <r>
      <rPr>
        <sz val="12"/>
        <color rgb="FF000000"/>
        <rFont val="Times New Roman"/>
        <family val="1"/>
      </rPr>
      <t xml:space="preserve"> Identify staffing requirements by each position title, name and brief description of duties.  List annual salary of each position, percentage of time and number of months devoted to project (e.g., Administrative Director:  $30,000/year x 25% level of effort x 8.5 months; </t>
    </r>
    <r>
      <rPr>
        <u/>
        <sz val="12"/>
        <color rgb="FF000000"/>
        <rFont val="Times New Roman"/>
        <family val="1"/>
      </rPr>
      <t>calculation</t>
    </r>
    <r>
      <rPr>
        <sz val="12"/>
        <color rgb="FF000000"/>
        <rFont val="Times New Roman"/>
        <family val="1"/>
      </rPr>
      <t>:  $30,000/12 = $2,500 x 25% x 8.5 months = $5,312).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</si>
</sst>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0">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_(* #,##0_);_(* \(#,##0\);_(* &quot;-&quot;??_);_(@_)"/>
    <numFmt numFmtId="165" formatCode="&quot;$&quot;#,##0;\-&quot;$&quot;#,##0"/>
    <numFmt numFmtId="166" formatCode="_(&quot;$&quot;* #,##0_);_(&quot;$&quot;* \(#,##0\);_(&quot;$&quot;* &quot;-&quot;??_);_(@_)"/>
    <numFmt numFmtId="167" formatCode="&quot;$&quot;#,##0"/>
    <numFmt numFmtId="168" formatCode="0.000%"/>
    <numFmt numFmtId="169" formatCode="0.0%"/>
    <numFmt numFmtId="170" formatCode="&quot;$&quot;#,##0.00"/>
    <numFmt numFmtId="171" formatCode="_-* #,##0.00_-;\-* #,##0.00_-;_-* &quot;-&quot;??_-;_-@_-"/>
    <numFmt numFmtId="172" formatCode="_ * #,##0.00_ ;_ * \-#,##0.00_ ;_ * &quot;-&quot;??_ ;_ @_ "/>
    <numFmt numFmtId="173" formatCode="#,##0.0"/>
    <numFmt numFmtId="174" formatCode="_(\$* #,##0.00_);_(\$* \(#,##0.00\);_(\$* &quot;-&quot;??_);_(@_)"/>
    <numFmt numFmtId="175" formatCode="_-* #,##0.00\ _€_-;\-* #,##0.00\ _€_-;_-* &quot;-&quot;??\ _€_-;_-@_-"/>
    <numFmt numFmtId="176" formatCode="_-&quot;£&quot;* #,##0.00_-;\-&quot;£&quot;* #,##0.00_-;_-&quot;£&quot;* &quot;-&quot;??_-;_-@_-"/>
    <numFmt numFmtId="177" formatCode="_-* #,##0.00\ [$€]_-;\-* #,##0.00\ [$€]_-;_-* &quot;-&quot;??\ [$€]_-;_-@_-"/>
    <numFmt numFmtId="178" formatCode="_ [$€-2]\ * #,##0.00_ ;_ [$€-2]\ * \-#,##0.00_ ;_ [$€-2]\ * &quot;-&quot;??_ "/>
    <numFmt numFmtId="179" formatCode="#,###,##0.00;\(#,###,##0.00\)"/>
    <numFmt numFmtId="180" formatCode="&quot;$&quot;#,###,##0.00;\(&quot;$&quot;#,###,##0.00\)"/>
    <numFmt numFmtId="181" formatCode="#,##0.00%;\(#,##0.00%\)"/>
    <numFmt numFmtId="182" formatCode="#."/>
    <numFmt numFmtId="183" formatCode="_-* #,##0.00_-;\-* #,##0.00_-;_-* \-??_-;_-@_-"/>
    <numFmt numFmtId="184" formatCode="_-* #,##0\ _p_t_a_-;\-* #,##0\ _p_t_a_-;_-* &quot;-&quot;\ _p_t_a_-;_-@_-"/>
    <numFmt numFmtId="185" formatCode="_ * #,##0.00_)\ _B_s_._ ;_ * \(#,##0.00\)\ _B_s_._ ;_ * &quot;-&quot;??_)\ _B_s_._ ;_ @_ "/>
    <numFmt numFmtId="186" formatCode="_(&quot;R$ &quot;* #,##0.00_);_(&quot;R$ &quot;* \(#,##0.00\);_(&quot;R$ &quot;* &quot;-&quot;??_);_(@_)"/>
    <numFmt numFmtId="187" formatCode="[$-409]mmmm\-yy;@"/>
    <numFmt numFmtId="188" formatCode="[$£-809]#,##0.000"/>
  </numFmts>
  <fonts count="152">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9"/>
      <color theme="1"/>
      <name val="Calibri"/>
      <family val="2"/>
      <scheme val="minor"/>
    </font>
    <font>
      <i/>
      <sz val="8"/>
      <color theme="1"/>
      <name val="Times New Roman"/>
      <family val="1"/>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1"/>
      <color rgb="FFFF0000"/>
      <name val="Calibri"/>
      <family val="2"/>
      <scheme val="minor"/>
    </font>
    <font>
      <u/>
      <sz val="11"/>
      <color theme="10"/>
      <name val="Times New Roman"/>
      <family val="1"/>
    </font>
    <font>
      <sz val="12"/>
      <color theme="1"/>
      <name val="Wingdings"/>
      <charset val="2"/>
    </font>
    <font>
      <u/>
      <sz val="11"/>
      <color theme="1"/>
      <name val="Times New Roman"/>
      <family val="1"/>
    </font>
    <font>
      <sz val="11"/>
      <color theme="1"/>
      <name val="Calibri"/>
      <family val="2"/>
      <scheme val="minor"/>
    </font>
    <font>
      <sz val="12"/>
      <name val="Times New Roman"/>
      <family val="1"/>
    </font>
    <font>
      <i/>
      <sz val="12"/>
      <name val="Times New Roman"/>
      <family val="1"/>
    </font>
    <font>
      <sz val="11"/>
      <name val="Calibri"/>
      <family val="2"/>
      <scheme val="minor"/>
    </font>
    <font>
      <b/>
      <sz val="8"/>
      <name val="Times New Roman"/>
      <family val="1"/>
    </font>
    <font>
      <sz val="8"/>
      <name val="Times New Roman"/>
      <family val="1"/>
    </font>
    <font>
      <sz val="10"/>
      <name val="Times New Roman"/>
      <family val="1"/>
    </font>
    <font>
      <b/>
      <sz val="10"/>
      <name val="Times New Roman"/>
      <family val="1"/>
    </font>
    <font>
      <b/>
      <i/>
      <sz val="10"/>
      <color theme="1"/>
      <name val="Times New Roman"/>
      <family val="1"/>
    </font>
    <font>
      <sz val="12"/>
      <name val="Arial"/>
      <family val="2"/>
    </font>
    <font>
      <sz val="14"/>
      <name val="Cambria"/>
      <family val="2"/>
      <scheme val="major"/>
    </font>
    <font>
      <b/>
      <sz val="14"/>
      <name val="Cambria"/>
      <family val="2"/>
      <scheme val="major"/>
    </font>
    <font>
      <b/>
      <sz val="12"/>
      <name val="Arial"/>
      <family val="2"/>
    </font>
    <font>
      <i/>
      <sz val="12"/>
      <name val="Arial"/>
      <family val="2"/>
    </font>
    <font>
      <i/>
      <sz val="14"/>
      <name val="Cambria"/>
      <family val="2"/>
      <scheme val="major"/>
    </font>
    <font>
      <sz val="12"/>
      <name val="Catriel"/>
    </font>
    <font>
      <sz val="10"/>
      <name val="Arial"/>
      <family val="2"/>
    </font>
    <font>
      <i/>
      <sz val="12"/>
      <name val="Catriel"/>
    </font>
    <font>
      <u/>
      <sz val="12"/>
      <name val="Catriel"/>
    </font>
    <font>
      <u/>
      <sz val="12"/>
      <name val="Arial"/>
      <family val="2"/>
    </font>
    <font>
      <b/>
      <i/>
      <sz val="14"/>
      <name val="Cambria"/>
      <family val="2"/>
      <scheme val="major"/>
    </font>
    <font>
      <b/>
      <u/>
      <sz val="12"/>
      <name val="Catriel"/>
    </font>
    <font>
      <b/>
      <sz val="16"/>
      <name val="Cambria"/>
      <family val="2"/>
      <scheme val="major"/>
    </font>
    <font>
      <b/>
      <sz val="16"/>
      <color theme="0"/>
      <name val="Cambria"/>
      <family val="2"/>
      <scheme val="major"/>
    </font>
    <font>
      <sz val="14"/>
      <color rgb="FF000000"/>
      <name val="Cambria"/>
      <family val="2"/>
      <scheme val="major"/>
    </font>
    <font>
      <u/>
      <sz val="10"/>
      <color theme="10"/>
      <name val="Arial"/>
      <family val="2"/>
    </font>
    <font>
      <u/>
      <sz val="14"/>
      <color theme="10"/>
      <name val="Cambria"/>
      <family val="2"/>
      <scheme val="major"/>
    </font>
    <font>
      <u/>
      <sz val="14"/>
      <name val="Cambria"/>
      <family val="2"/>
      <scheme val="major"/>
    </font>
    <font>
      <b/>
      <sz val="14"/>
      <name val="Cambria"/>
      <family val="1"/>
      <scheme val="major"/>
    </font>
    <font>
      <b/>
      <sz val="15"/>
      <color theme="3"/>
      <name val="Calibri"/>
      <family val="2"/>
      <scheme val="minor"/>
    </font>
    <font>
      <sz val="10"/>
      <name val="Arial"/>
      <family val="2"/>
    </font>
    <font>
      <sz val="8"/>
      <name val="Arial"/>
      <family val="2"/>
    </font>
    <font>
      <b/>
      <sz val="11"/>
      <name val="Arial"/>
      <family val="2"/>
    </font>
    <font>
      <b/>
      <sz val="9"/>
      <name val="Arial"/>
      <family val="2"/>
    </font>
    <font>
      <sz val="9"/>
      <name val="Arial"/>
      <family val="2"/>
    </font>
    <font>
      <sz val="11"/>
      <name val="Arial"/>
      <family val="2"/>
    </font>
    <font>
      <b/>
      <sz val="10"/>
      <name val="Arial"/>
      <family val="2"/>
    </font>
    <font>
      <sz val="10"/>
      <color indexed="10"/>
      <name val="Arial"/>
      <family val="2"/>
    </font>
    <font>
      <sz val="11"/>
      <color indexed="8"/>
      <name val="Calibri"/>
      <family val="2"/>
    </font>
    <font>
      <b/>
      <sz val="10"/>
      <color indexed="9"/>
      <name val="Arial"/>
      <family val="2"/>
    </font>
    <font>
      <u/>
      <sz val="10"/>
      <color indexed="12"/>
      <name val="Arial"/>
      <family val="2"/>
    </font>
    <font>
      <i/>
      <sz val="10"/>
      <name val="Arial"/>
      <family val="2"/>
    </font>
    <font>
      <sz val="10"/>
      <name val="Helv"/>
    </font>
    <font>
      <sz val="10"/>
      <color indexed="9"/>
      <name val="Arial"/>
      <family val="2"/>
    </font>
    <font>
      <b/>
      <sz val="18"/>
      <color theme="3"/>
      <name val="Cambria"/>
      <family val="2"/>
      <scheme val="major"/>
    </font>
    <font>
      <sz val="10"/>
      <color indexed="8"/>
      <name val="Arial"/>
      <family val="2"/>
    </font>
    <font>
      <sz val="11"/>
      <color indexed="8"/>
      <name val="ＭＳ Ｐゴシック"/>
      <family val="3"/>
      <charset val="128"/>
    </font>
    <font>
      <sz val="11"/>
      <color indexed="9"/>
      <name val="Calibri"/>
      <family val="2"/>
    </font>
    <font>
      <sz val="11"/>
      <color indexed="9"/>
      <name val="ＭＳ Ｐゴシック"/>
      <family val="3"/>
      <charset val="128"/>
    </font>
    <font>
      <sz val="11"/>
      <color indexed="10"/>
      <name val="Calibri"/>
      <family val="2"/>
    </font>
    <font>
      <sz val="11"/>
      <color indexed="20"/>
      <name val="Calibri"/>
      <family val="2"/>
    </font>
    <font>
      <sz val="10"/>
      <color indexed="20"/>
      <name val="Arial"/>
      <family val="2"/>
    </font>
    <font>
      <sz val="11"/>
      <color indexed="17"/>
      <name val="Calibri"/>
      <family val="2"/>
    </font>
    <font>
      <b/>
      <sz val="14"/>
      <name val="Arial"/>
      <family val="2"/>
    </font>
    <font>
      <b/>
      <i/>
      <sz val="14"/>
      <name val="Arial"/>
      <family val="2"/>
    </font>
    <font>
      <b/>
      <sz val="24"/>
      <name val="Arial Narrow"/>
      <family val="2"/>
    </font>
    <font>
      <b/>
      <i/>
      <sz val="12"/>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1"/>
      <color indexed="52"/>
      <name val="Calibri"/>
      <family val="2"/>
    </font>
    <font>
      <b/>
      <sz val="10"/>
      <color indexed="52"/>
      <name val="Arial"/>
      <family val="2"/>
    </font>
    <font>
      <b/>
      <sz val="11"/>
      <color indexed="9"/>
      <name val="Calibri"/>
      <family val="2"/>
    </font>
    <font>
      <sz val="11"/>
      <color indexed="52"/>
      <name val="Calibri"/>
      <family val="2"/>
    </font>
    <font>
      <sz val="11"/>
      <color theme="1"/>
      <name val="Times New Roman"/>
      <family val="2"/>
    </font>
    <font>
      <b/>
      <sz val="10"/>
      <color indexed="0"/>
      <name val="Arial"/>
      <family val="2"/>
    </font>
    <font>
      <sz val="10"/>
      <color theme="1"/>
      <name val="Arial"/>
      <family val="2"/>
    </font>
    <font>
      <b/>
      <sz val="11"/>
      <color indexed="56"/>
      <name val="Calibri"/>
      <family val="2"/>
    </font>
    <font>
      <sz val="11"/>
      <color indexed="62"/>
      <name val="Calibri"/>
      <family val="2"/>
    </font>
    <font>
      <i/>
      <sz val="11"/>
      <color indexed="23"/>
      <name val="Calibri"/>
      <family val="2"/>
    </font>
    <font>
      <i/>
      <sz val="10"/>
      <color indexed="23"/>
      <name val="Arial"/>
      <family val="2"/>
    </font>
    <font>
      <sz val="18"/>
      <name val="Arial"/>
      <family val="2"/>
    </font>
    <font>
      <sz val="18"/>
      <name val="Times New Roman"/>
      <family val="1"/>
    </font>
    <font>
      <sz val="10"/>
      <color indexed="0"/>
      <name val="Arial"/>
      <family val="2"/>
    </font>
    <font>
      <sz val="10"/>
      <color indexed="17"/>
      <name val="Arial"/>
      <family val="2"/>
    </font>
    <font>
      <b/>
      <sz val="15"/>
      <color indexed="56"/>
      <name val="Calibri"/>
      <family val="2"/>
    </font>
    <font>
      <b/>
      <sz val="18"/>
      <name val="Arial"/>
      <family val="2"/>
    </font>
    <font>
      <b/>
      <sz val="10"/>
      <color indexed="24"/>
      <name val="Arial"/>
      <family val="2"/>
    </font>
    <font>
      <b/>
      <sz val="13"/>
      <color indexed="56"/>
      <name val="Calibri"/>
      <family val="2"/>
    </font>
    <font>
      <b/>
      <sz val="12"/>
      <name val="Courier"/>
      <family val="3"/>
    </font>
    <font>
      <u/>
      <sz val="10"/>
      <color indexed="24"/>
      <name val="Arial"/>
      <family val="2"/>
    </font>
    <font>
      <b/>
      <sz val="11"/>
      <color indexed="56"/>
      <name val="Arial"/>
      <family val="2"/>
    </font>
    <font>
      <b/>
      <sz val="1"/>
      <color indexed="8"/>
      <name val="Courier"/>
      <family val="3"/>
    </font>
    <font>
      <u/>
      <sz val="11"/>
      <color theme="10"/>
      <name val="Calibri"/>
      <family val="2"/>
      <scheme val="minor"/>
    </font>
    <font>
      <sz val="10"/>
      <color indexed="62"/>
      <name val="Arial"/>
      <family val="2"/>
    </font>
    <font>
      <sz val="10"/>
      <color indexed="52"/>
      <name val="Arial"/>
      <family val="2"/>
    </font>
    <font>
      <sz val="11"/>
      <color indexed="60"/>
      <name val="Calibri"/>
      <family val="2"/>
    </font>
    <font>
      <sz val="10"/>
      <color indexed="60"/>
      <name val="Arial"/>
      <family val="2"/>
    </font>
    <font>
      <b/>
      <sz val="11"/>
      <color indexed="63"/>
      <name val="Calibri"/>
      <family val="2"/>
    </font>
    <font>
      <b/>
      <sz val="10"/>
      <color indexed="63"/>
      <name val="Arial"/>
      <family val="2"/>
    </font>
    <font>
      <sz val="10"/>
      <name val="MS Sans Serif"/>
      <family val="2"/>
    </font>
    <font>
      <b/>
      <sz val="10"/>
      <name val="MS Sans Serif"/>
      <family val="2"/>
    </font>
    <font>
      <sz val="9"/>
      <color indexed="8"/>
      <name val="Arial"/>
      <family val="2"/>
    </font>
    <font>
      <b/>
      <i/>
      <sz val="11"/>
      <name val="Arial"/>
      <family val="2"/>
    </font>
    <font>
      <b/>
      <sz val="11"/>
      <color indexed="8"/>
      <name val="Arial"/>
      <family val="2"/>
    </font>
    <font>
      <i/>
      <sz val="11"/>
      <name val="Arial"/>
      <family val="2"/>
    </font>
    <font>
      <b/>
      <sz val="12"/>
      <color indexed="8"/>
      <name val="Times New Roman"/>
      <family val="1"/>
    </font>
    <font>
      <b/>
      <sz val="10"/>
      <color indexed="8"/>
      <name val="Times New Roman"/>
      <family val="1"/>
    </font>
    <font>
      <b/>
      <i/>
      <sz val="10"/>
      <color indexed="8"/>
      <name val="Times New Roman"/>
      <family val="1"/>
    </font>
    <font>
      <b/>
      <sz val="18"/>
      <color indexed="56"/>
      <name val="Cambria"/>
      <family val="2"/>
    </font>
    <font>
      <sz val="10"/>
      <color indexed="24"/>
      <name val="Arial"/>
      <family val="2"/>
    </font>
    <font>
      <b/>
      <sz val="11"/>
      <color indexed="8"/>
      <name val="Calibri"/>
      <family val="2"/>
    </font>
    <font>
      <sz val="10"/>
      <color indexed="12"/>
      <name val="Times New Roman"/>
      <family val="1"/>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2"/>
      <color rgb="FFFF0000"/>
      <name val="Catriel"/>
    </font>
    <font>
      <sz val="14"/>
      <color rgb="FFFF0000"/>
      <name val="Cambria"/>
      <family val="2"/>
      <scheme val="major"/>
    </font>
    <font>
      <b/>
      <sz val="11"/>
      <name val="Calibri"/>
      <family val="2"/>
      <scheme val="minor"/>
    </font>
  </fonts>
  <fills count="53">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1" tint="0.499984740745262"/>
        <bgColor indexed="64"/>
      </patternFill>
    </fill>
    <fill>
      <patternFill patternType="solid">
        <fgColor theme="0" tint="-0.34998626667073579"/>
        <bgColor indexed="64"/>
      </patternFill>
    </fill>
    <fill>
      <patternFill patternType="solid">
        <fgColor rgb="FFCCFFCC"/>
        <bgColor indexed="64"/>
      </patternFill>
    </fill>
    <fill>
      <patternFill patternType="solid">
        <fgColor rgb="FF8497B0"/>
        <bgColor indexed="64"/>
      </patternFill>
    </fill>
    <fill>
      <patternFill patternType="solid">
        <fgColor rgb="FFD6DCE4"/>
        <bgColor indexed="64"/>
      </patternFill>
    </fill>
    <fill>
      <patternFill patternType="solid">
        <fgColor rgb="FFC0C0C0"/>
        <bgColor indexed="64"/>
      </patternFill>
    </fill>
    <fill>
      <patternFill patternType="solid">
        <fgColor rgb="FFFFFF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22"/>
        <bgColor indexed="64"/>
      </patternFill>
    </fill>
    <fill>
      <patternFill patternType="gray0625">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9"/>
      </patternFill>
    </fill>
    <fill>
      <patternFill patternType="solid">
        <fgColor indexed="43"/>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right style="medium">
        <color theme="2" tint="-9.9948118533890809E-2"/>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medium">
        <color theme="2" tint="-9.9948118533890809E-2"/>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theme="0" tint="-0.14996795556505021"/>
      </left>
      <right style="medium">
        <color auto="1"/>
      </right>
      <top/>
      <bottom style="medium">
        <color auto="1"/>
      </bottom>
      <diagonal/>
    </border>
    <border>
      <left style="medium">
        <color indexed="64"/>
      </left>
      <right style="medium">
        <color theme="0" tint="-0.14996795556505021"/>
      </right>
      <top/>
      <bottom style="medium">
        <color auto="1"/>
      </bottom>
      <diagonal/>
    </border>
    <border>
      <left style="medium">
        <color indexed="64"/>
      </left>
      <right style="medium">
        <color indexed="64"/>
      </right>
      <top/>
      <bottom/>
      <diagonal/>
    </border>
    <border>
      <left style="medium">
        <color theme="0" tint="-0.14996795556505021"/>
      </left>
      <right style="medium">
        <color auto="1"/>
      </right>
      <top/>
      <bottom/>
      <diagonal/>
    </border>
    <border>
      <left style="medium">
        <color indexed="64"/>
      </left>
      <right style="medium">
        <color theme="0" tint="-0.14996795556505021"/>
      </right>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theme="2" tint="-9.9948118533890809E-2"/>
      </left>
      <right/>
      <top/>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double">
        <color indexed="8"/>
      </left>
      <right style="thin">
        <color indexed="8"/>
      </right>
      <top/>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double">
        <color indexed="9"/>
      </top>
      <bottom/>
      <diagonal/>
    </border>
    <border>
      <left/>
      <right/>
      <top style="thin">
        <color indexed="62"/>
      </top>
      <bottom style="double">
        <color indexed="62"/>
      </bottom>
      <diagonal/>
    </border>
    <border>
      <left/>
      <right/>
      <top/>
      <bottom style="medium">
        <color indexed="64"/>
      </bottom>
      <diagonal/>
    </border>
    <border>
      <left/>
      <right/>
      <top/>
      <bottom style="medium">
        <color indexed="30"/>
      </bottom>
      <diagonal/>
    </border>
    <border>
      <left/>
      <right/>
      <top/>
      <bottom style="medium">
        <color indexed="64"/>
      </bottom>
      <diagonal/>
    </border>
    <border>
      <left/>
      <right/>
      <top/>
      <bottom style="medium">
        <color indexed="30"/>
      </bottom>
      <diagonal/>
    </border>
  </borders>
  <cellStyleXfs count="1264">
    <xf numFmtId="0" fontId="0" fillId="0" borderId="0"/>
    <xf numFmtId="0" fontId="23" fillId="0" borderId="0" applyNumberFormat="0" applyFill="0" applyBorder="0" applyAlignment="0" applyProtection="0">
      <alignment vertical="top"/>
      <protection locked="0"/>
    </xf>
    <xf numFmtId="43" fontId="29" fillId="0" borderId="0" applyFont="0" applyFill="0" applyBorder="0" applyAlignment="0" applyProtection="0"/>
    <xf numFmtId="44" fontId="29" fillId="0" borderId="0" applyFont="0" applyFill="0" applyBorder="0" applyAlignment="0" applyProtection="0"/>
    <xf numFmtId="0" fontId="29" fillId="0" borderId="0"/>
    <xf numFmtId="44" fontId="29" fillId="0" borderId="0" applyFont="0" applyFill="0" applyBorder="0" applyAlignment="0" applyProtection="0"/>
    <xf numFmtId="9" fontId="29" fillId="0" borderId="0" applyFont="0" applyFill="0" applyBorder="0" applyAlignment="0" applyProtection="0"/>
    <xf numFmtId="0" fontId="35" fillId="0" borderId="0"/>
    <xf numFmtId="43" fontId="35" fillId="0" borderId="0" applyFont="0" applyFill="0" applyBorder="0" applyAlignment="0" applyProtection="0"/>
    <xf numFmtId="9" fontId="35" fillId="0" borderId="0" applyFont="0" applyFill="0" applyBorder="0" applyAlignment="0" applyProtection="0"/>
    <xf numFmtId="44" fontId="45" fillId="0" borderId="0" applyFont="0" applyFill="0" applyBorder="0" applyAlignment="0" applyProtection="0"/>
    <xf numFmtId="9" fontId="45" fillId="0" borderId="0" applyFont="0" applyFill="0" applyBorder="0" applyAlignment="0" applyProtection="0"/>
    <xf numFmtId="0" fontId="45" fillId="0" borderId="0"/>
    <xf numFmtId="44" fontId="35" fillId="0" borderId="0" applyFont="0" applyFill="0" applyBorder="0" applyAlignment="0" applyProtection="0"/>
    <xf numFmtId="0" fontId="45" fillId="0" borderId="0"/>
    <xf numFmtId="0" fontId="54" fillId="0" borderId="0" applyNumberFormat="0" applyFill="0" applyBorder="0" applyAlignment="0" applyProtection="0"/>
    <xf numFmtId="43" fontId="45" fillId="0" borderId="0" applyFont="0" applyFill="0" applyBorder="0" applyAlignment="0" applyProtection="0"/>
    <xf numFmtId="0" fontId="59" fillId="0" borderId="0"/>
    <xf numFmtId="0" fontId="45" fillId="0" borderId="0"/>
    <xf numFmtId="0" fontId="29" fillId="0" borderId="0"/>
    <xf numFmtId="0" fontId="45" fillId="0" borderId="0"/>
    <xf numFmtId="44" fontId="45" fillId="0" borderId="0" applyFont="0" applyFill="0" applyBorder="0" applyAlignment="0" applyProtection="0"/>
    <xf numFmtId="43" fontId="67"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29" fillId="0" borderId="0"/>
    <xf numFmtId="0" fontId="45" fillId="0" borderId="0"/>
    <xf numFmtId="0" fontId="29" fillId="0" borderId="0"/>
    <xf numFmtId="0" fontId="29" fillId="0" borderId="0"/>
    <xf numFmtId="9" fontId="45" fillId="0" borderId="0" applyFont="0" applyFill="0" applyBorder="0" applyAlignment="0" applyProtection="0"/>
    <xf numFmtId="9" fontId="45"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43" fontId="45" fillId="0" borderId="0" applyFont="0" applyFill="0" applyBorder="0" applyAlignment="0" applyProtection="0"/>
    <xf numFmtId="9" fontId="45" fillId="0" borderId="0" applyFont="0" applyFill="0" applyBorder="0" applyAlignment="0" applyProtection="0"/>
    <xf numFmtId="0" fontId="29" fillId="0" borderId="0"/>
    <xf numFmtId="0" fontId="29" fillId="0" borderId="0"/>
    <xf numFmtId="0" fontId="45" fillId="0" borderId="0"/>
    <xf numFmtId="9" fontId="45" fillId="0" borderId="0" applyFont="0" applyFill="0" applyBorder="0" applyAlignment="0" applyProtection="0"/>
    <xf numFmtId="0" fontId="45" fillId="0" borderId="0"/>
    <xf numFmtId="0" fontId="45" fillId="0" borderId="0"/>
    <xf numFmtId="0" fontId="45" fillId="0" borderId="0"/>
    <xf numFmtId="0" fontId="45" fillId="29" borderId="0" applyNumberFormat="0" applyFont="0" applyFill="0">
      <alignment horizontal="left" vertical="center" wrapText="1"/>
    </xf>
    <xf numFmtId="0" fontId="45" fillId="29" borderId="0" applyNumberFormat="0" applyFont="0" applyFill="0">
      <alignment horizontal="left" vertical="center" wrapText="1"/>
    </xf>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2" borderId="0" applyNumberFormat="0" applyBorder="0" applyAlignment="0" applyProtection="0"/>
    <xf numFmtId="0" fontId="67" fillId="32" borderId="0" applyNumberFormat="0" applyBorder="0" applyAlignment="0" applyProtection="0"/>
    <xf numFmtId="0" fontId="67" fillId="32" borderId="0" applyNumberFormat="0" applyBorder="0" applyAlignment="0" applyProtection="0"/>
    <xf numFmtId="0" fontId="67" fillId="32"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5" borderId="0" applyNumberFormat="0" applyBorder="0" applyAlignment="0" applyProtection="0"/>
    <xf numFmtId="0" fontId="67" fillId="35" borderId="0" applyNumberFormat="0" applyBorder="0" applyAlignment="0" applyProtection="0"/>
    <xf numFmtId="0" fontId="67" fillId="35" borderId="0" applyNumberFormat="0" applyBorder="0" applyAlignment="0" applyProtection="0"/>
    <xf numFmtId="0" fontId="67" fillId="35" borderId="0" applyNumberFormat="0" applyBorder="0" applyAlignment="0" applyProtection="0"/>
    <xf numFmtId="0" fontId="67" fillId="30" borderId="0" applyNumberFormat="0" applyBorder="0" applyAlignment="0" applyProtection="0"/>
    <xf numFmtId="0" fontId="74" fillId="30" borderId="0" applyNumberFormat="0" applyBorder="0" applyAlignment="0" applyProtection="0"/>
    <xf numFmtId="0" fontId="67" fillId="30"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67" fillId="31" borderId="0" applyNumberFormat="0" applyBorder="0" applyAlignment="0" applyProtection="0"/>
    <xf numFmtId="0" fontId="74" fillId="31" borderId="0" applyNumberFormat="0" applyBorder="0" applyAlignment="0" applyProtection="0"/>
    <xf numFmtId="0" fontId="67" fillId="31"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67" fillId="32" borderId="0" applyNumberFormat="0" applyBorder="0" applyAlignment="0" applyProtection="0"/>
    <xf numFmtId="0" fontId="74" fillId="32" borderId="0" applyNumberFormat="0" applyBorder="0" applyAlignment="0" applyProtection="0"/>
    <xf numFmtId="0" fontId="67" fillId="32"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67" fillId="33" borderId="0" applyNumberFormat="0" applyBorder="0" applyAlignment="0" applyProtection="0"/>
    <xf numFmtId="0" fontId="74" fillId="33" borderId="0" applyNumberFormat="0" applyBorder="0" applyAlignment="0" applyProtection="0"/>
    <xf numFmtId="0" fontId="67" fillId="33"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67" fillId="34" borderId="0" applyNumberFormat="0" applyBorder="0" applyAlignment="0" applyProtection="0"/>
    <xf numFmtId="0" fontId="74" fillId="34" borderId="0" applyNumberFormat="0" applyBorder="0" applyAlignment="0" applyProtection="0"/>
    <xf numFmtId="0" fontId="67" fillId="3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67" fillId="35" borderId="0" applyNumberFormat="0" applyBorder="0" applyAlignment="0" applyProtection="0"/>
    <xf numFmtId="0" fontId="74" fillId="35" borderId="0" applyNumberFormat="0" applyBorder="0" applyAlignment="0" applyProtection="0"/>
    <xf numFmtId="0" fontId="67" fillId="35"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2" borderId="0" applyNumberFormat="0" applyBorder="0" applyAlignment="0" applyProtection="0"/>
    <xf numFmtId="0" fontId="67" fillId="32"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5" borderId="0" applyNumberFormat="0" applyBorder="0" applyAlignment="0" applyProtection="0"/>
    <xf numFmtId="0" fontId="67" fillId="35"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2" borderId="0" applyNumberFormat="0" applyBorder="0" applyAlignment="0" applyProtection="0"/>
    <xf numFmtId="0" fontId="67" fillId="32" borderId="0" applyNumberFormat="0" applyBorder="0" applyAlignment="0" applyProtection="0"/>
    <xf numFmtId="0" fontId="67" fillId="32" borderId="0" applyNumberFormat="0" applyBorder="0" applyAlignment="0" applyProtection="0"/>
    <xf numFmtId="0" fontId="67" fillId="32" borderId="0" applyNumberFormat="0" applyBorder="0" applyAlignment="0" applyProtection="0"/>
    <xf numFmtId="0" fontId="67" fillId="32" borderId="0" applyNumberFormat="0" applyBorder="0" applyAlignment="0" applyProtection="0"/>
    <xf numFmtId="0" fontId="67" fillId="32"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5" borderId="0" applyNumberFormat="0" applyBorder="0" applyAlignment="0" applyProtection="0"/>
    <xf numFmtId="0" fontId="67" fillId="35" borderId="0" applyNumberFormat="0" applyBorder="0" applyAlignment="0" applyProtection="0"/>
    <xf numFmtId="0" fontId="67" fillId="35" borderId="0" applyNumberFormat="0" applyBorder="0" applyAlignment="0" applyProtection="0"/>
    <xf numFmtId="0" fontId="67" fillId="35" borderId="0" applyNumberFormat="0" applyBorder="0" applyAlignment="0" applyProtection="0"/>
    <xf numFmtId="0" fontId="67" fillId="35" borderId="0" applyNumberFormat="0" applyBorder="0" applyAlignment="0" applyProtection="0"/>
    <xf numFmtId="0" fontId="67" fillId="35" borderId="0" applyNumberFormat="0" applyBorder="0" applyAlignment="0" applyProtection="0"/>
    <xf numFmtId="0" fontId="75" fillId="30" borderId="0" applyNumberFormat="0" applyBorder="0" applyAlignment="0" applyProtection="0">
      <alignment vertical="center"/>
    </xf>
    <xf numFmtId="0" fontId="75" fillId="31" borderId="0" applyNumberFormat="0" applyBorder="0" applyAlignment="0" applyProtection="0">
      <alignment vertical="center"/>
    </xf>
    <xf numFmtId="0" fontId="75" fillId="32" borderId="0" applyNumberFormat="0" applyBorder="0" applyAlignment="0" applyProtection="0">
      <alignment vertical="center"/>
    </xf>
    <xf numFmtId="0" fontId="75" fillId="33" borderId="0" applyNumberFormat="0" applyBorder="0" applyAlignment="0" applyProtection="0">
      <alignment vertical="center"/>
    </xf>
    <xf numFmtId="0" fontId="75" fillId="34" borderId="0" applyNumberFormat="0" applyBorder="0" applyAlignment="0" applyProtection="0">
      <alignment vertical="center"/>
    </xf>
    <xf numFmtId="0" fontId="75" fillId="35" borderId="0" applyNumberFormat="0" applyBorder="0" applyAlignment="0" applyProtection="0">
      <alignment vertical="center"/>
    </xf>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9" borderId="0" applyNumberFormat="0" applyBorder="0" applyAlignment="0" applyProtection="0"/>
    <xf numFmtId="0" fontId="67" fillId="39" borderId="0" applyNumberFormat="0" applyBorder="0" applyAlignment="0" applyProtection="0"/>
    <xf numFmtId="0" fontId="67" fillId="39" borderId="0" applyNumberFormat="0" applyBorder="0" applyAlignment="0" applyProtection="0"/>
    <xf numFmtId="0" fontId="67" fillId="39" borderId="0" applyNumberFormat="0" applyBorder="0" applyAlignment="0" applyProtection="0"/>
    <xf numFmtId="0" fontId="67" fillId="36" borderId="0" applyNumberFormat="0" applyBorder="0" applyAlignment="0" applyProtection="0"/>
    <xf numFmtId="0" fontId="74" fillId="36" borderId="0" applyNumberFormat="0" applyBorder="0" applyAlignment="0" applyProtection="0"/>
    <xf numFmtId="0" fontId="67" fillId="36"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67" fillId="37" borderId="0" applyNumberFormat="0" applyBorder="0" applyAlignment="0" applyProtection="0"/>
    <xf numFmtId="0" fontId="74" fillId="37" borderId="0" applyNumberFormat="0" applyBorder="0" applyAlignment="0" applyProtection="0"/>
    <xf numFmtId="0" fontId="67" fillId="37"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67" fillId="38" borderId="0" applyNumberFormat="0" applyBorder="0" applyAlignment="0" applyProtection="0"/>
    <xf numFmtId="0" fontId="74" fillId="38" borderId="0" applyNumberFormat="0" applyBorder="0" applyAlignment="0" applyProtection="0"/>
    <xf numFmtId="0" fontId="67" fillId="38"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67" fillId="33" borderId="0" applyNumberFormat="0" applyBorder="0" applyAlignment="0" applyProtection="0"/>
    <xf numFmtId="0" fontId="74" fillId="33" borderId="0" applyNumberFormat="0" applyBorder="0" applyAlignment="0" applyProtection="0"/>
    <xf numFmtId="0" fontId="67" fillId="3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67" fillId="36" borderId="0" applyNumberFormat="0" applyBorder="0" applyAlignment="0" applyProtection="0"/>
    <xf numFmtId="0" fontId="74" fillId="36" borderId="0" applyNumberFormat="0" applyBorder="0" applyAlignment="0" applyProtection="0"/>
    <xf numFmtId="0" fontId="67" fillId="36"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67" fillId="39" borderId="0" applyNumberFormat="0" applyBorder="0" applyAlignment="0" applyProtection="0"/>
    <xf numFmtId="0" fontId="74" fillId="39" borderId="0" applyNumberFormat="0" applyBorder="0" applyAlignment="0" applyProtection="0"/>
    <xf numFmtId="0" fontId="67" fillId="39"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9" borderId="0" applyNumberFormat="0" applyBorder="0" applyAlignment="0" applyProtection="0"/>
    <xf numFmtId="0" fontId="67" fillId="39"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9" borderId="0" applyNumberFormat="0" applyBorder="0" applyAlignment="0" applyProtection="0"/>
    <xf numFmtId="0" fontId="67" fillId="39" borderId="0" applyNumberFormat="0" applyBorder="0" applyAlignment="0" applyProtection="0"/>
    <xf numFmtId="0" fontId="67" fillId="39" borderId="0" applyNumberFormat="0" applyBorder="0" applyAlignment="0" applyProtection="0"/>
    <xf numFmtId="0" fontId="67" fillId="39" borderId="0" applyNumberFormat="0" applyBorder="0" applyAlignment="0" applyProtection="0"/>
    <xf numFmtId="0" fontId="67" fillId="39" borderId="0" applyNumberFormat="0" applyBorder="0" applyAlignment="0" applyProtection="0"/>
    <xf numFmtId="0" fontId="67" fillId="39" borderId="0" applyNumberFormat="0" applyBorder="0" applyAlignment="0" applyProtection="0"/>
    <xf numFmtId="0" fontId="75" fillId="36" borderId="0" applyNumberFormat="0" applyBorder="0" applyAlignment="0" applyProtection="0">
      <alignment vertical="center"/>
    </xf>
    <xf numFmtId="0" fontId="75" fillId="37" borderId="0" applyNumberFormat="0" applyBorder="0" applyAlignment="0" applyProtection="0">
      <alignment vertical="center"/>
    </xf>
    <xf numFmtId="0" fontId="75" fillId="38" borderId="0" applyNumberFormat="0" applyBorder="0" applyAlignment="0" applyProtection="0">
      <alignment vertical="center"/>
    </xf>
    <xf numFmtId="0" fontId="75" fillId="33" borderId="0" applyNumberFormat="0" applyBorder="0" applyAlignment="0" applyProtection="0">
      <alignment vertical="center"/>
    </xf>
    <xf numFmtId="0" fontId="75" fillId="36" borderId="0" applyNumberFormat="0" applyBorder="0" applyAlignment="0" applyProtection="0">
      <alignment vertical="center"/>
    </xf>
    <xf numFmtId="0" fontId="75" fillId="39" borderId="0" applyNumberFormat="0" applyBorder="0" applyAlignment="0" applyProtection="0">
      <alignment vertical="center"/>
    </xf>
    <xf numFmtId="0" fontId="76" fillId="40" borderId="0" applyNumberFormat="0" applyBorder="0" applyAlignment="0" applyProtection="0"/>
    <xf numFmtId="0" fontId="76" fillId="40"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0" borderId="0" applyNumberFormat="0" applyBorder="0" applyAlignment="0" applyProtection="0"/>
    <xf numFmtId="0" fontId="72" fillId="40" borderId="0" applyNumberFormat="0" applyBorder="0" applyAlignment="0" applyProtection="0"/>
    <xf numFmtId="0" fontId="76" fillId="37" borderId="0" applyNumberFormat="0" applyBorder="0" applyAlignment="0" applyProtection="0"/>
    <xf numFmtId="0" fontId="72" fillId="37" borderId="0" applyNumberFormat="0" applyBorder="0" applyAlignment="0" applyProtection="0"/>
    <xf numFmtId="0" fontId="76" fillId="38" borderId="0" applyNumberFormat="0" applyBorder="0" applyAlignment="0" applyProtection="0"/>
    <xf numFmtId="0" fontId="72" fillId="38" borderId="0" applyNumberFormat="0" applyBorder="0" applyAlignment="0" applyProtection="0"/>
    <xf numFmtId="0" fontId="76" fillId="41" borderId="0" applyNumberFormat="0" applyBorder="0" applyAlignment="0" applyProtection="0"/>
    <xf numFmtId="0" fontId="72" fillId="41" borderId="0" applyNumberFormat="0" applyBorder="0" applyAlignment="0" applyProtection="0"/>
    <xf numFmtId="0" fontId="76" fillId="42" borderId="0" applyNumberFormat="0" applyBorder="0" applyAlignment="0" applyProtection="0"/>
    <xf numFmtId="0" fontId="72" fillId="42" borderId="0" applyNumberFormat="0" applyBorder="0" applyAlignment="0" applyProtection="0"/>
    <xf numFmtId="0" fontId="76" fillId="43" borderId="0" applyNumberFormat="0" applyBorder="0" applyAlignment="0" applyProtection="0"/>
    <xf numFmtId="0" fontId="72" fillId="43" borderId="0" applyNumberFormat="0" applyBorder="0" applyAlignment="0" applyProtection="0"/>
    <xf numFmtId="0" fontId="76" fillId="40" borderId="0" applyNumberFormat="0" applyBorder="0" applyAlignment="0" applyProtection="0"/>
    <xf numFmtId="0" fontId="76" fillId="37" borderId="0" applyNumberFormat="0" applyBorder="0" applyAlignment="0" applyProtection="0"/>
    <xf numFmtId="0" fontId="76" fillId="38" borderId="0" applyNumberFormat="0" applyBorder="0" applyAlignment="0" applyProtection="0"/>
    <xf numFmtId="0" fontId="76" fillId="41" borderId="0" applyNumberFormat="0" applyBorder="0" applyAlignment="0" applyProtection="0"/>
    <xf numFmtId="0" fontId="76" fillId="42" borderId="0" applyNumberFormat="0" applyBorder="0" applyAlignment="0" applyProtection="0"/>
    <xf numFmtId="0" fontId="76" fillId="43" borderId="0" applyNumberFormat="0" applyBorder="0" applyAlignment="0" applyProtection="0"/>
    <xf numFmtId="0" fontId="76" fillId="40" borderId="0" applyNumberFormat="0" applyBorder="0" applyAlignment="0" applyProtection="0"/>
    <xf numFmtId="0" fontId="76" fillId="37" borderId="0" applyNumberFormat="0" applyBorder="0" applyAlignment="0" applyProtection="0"/>
    <xf numFmtId="0" fontId="76" fillId="38" borderId="0" applyNumberFormat="0" applyBorder="0" applyAlignment="0" applyProtection="0"/>
    <xf numFmtId="0" fontId="76" fillId="41" borderId="0" applyNumberFormat="0" applyBorder="0" applyAlignment="0" applyProtection="0"/>
    <xf numFmtId="0" fontId="76" fillId="42" borderId="0" applyNumberFormat="0" applyBorder="0" applyAlignment="0" applyProtection="0"/>
    <xf numFmtId="0" fontId="76" fillId="43" borderId="0" applyNumberFormat="0" applyBorder="0" applyAlignment="0" applyProtection="0"/>
    <xf numFmtId="0" fontId="77" fillId="40" borderId="0" applyNumberFormat="0" applyBorder="0" applyAlignment="0" applyProtection="0">
      <alignment vertical="center"/>
    </xf>
    <xf numFmtId="0" fontId="77" fillId="37" borderId="0" applyNumberFormat="0" applyBorder="0" applyAlignment="0" applyProtection="0">
      <alignment vertical="center"/>
    </xf>
    <xf numFmtId="0" fontId="77" fillId="38" borderId="0" applyNumberFormat="0" applyBorder="0" applyAlignment="0" applyProtection="0">
      <alignment vertical="center"/>
    </xf>
    <xf numFmtId="0" fontId="77" fillId="41" borderId="0" applyNumberFormat="0" applyBorder="0" applyAlignment="0" applyProtection="0">
      <alignment vertical="center"/>
    </xf>
    <xf numFmtId="0" fontId="77" fillId="42" borderId="0" applyNumberFormat="0" applyBorder="0" applyAlignment="0" applyProtection="0">
      <alignment vertical="center"/>
    </xf>
    <xf numFmtId="0" fontId="77" fillId="43" borderId="0" applyNumberFormat="0" applyBorder="0" applyAlignment="0" applyProtection="0">
      <alignment vertical="center"/>
    </xf>
    <xf numFmtId="0" fontId="72" fillId="44" borderId="0" applyNumberFormat="0" applyBorder="0" applyAlignment="0" applyProtection="0"/>
    <xf numFmtId="0" fontId="72" fillId="45" borderId="0" applyNumberFormat="0" applyBorder="0" applyAlignment="0" applyProtection="0"/>
    <xf numFmtId="0" fontId="72" fillId="46" borderId="0" applyNumberFormat="0" applyBorder="0" applyAlignment="0" applyProtection="0"/>
    <xf numFmtId="0" fontId="72" fillId="41" borderId="0" applyNumberFormat="0" applyBorder="0" applyAlignment="0" applyProtection="0"/>
    <xf numFmtId="0" fontId="72" fillId="42" borderId="0" applyNumberFormat="0" applyBorder="0" applyAlignment="0" applyProtection="0"/>
    <xf numFmtId="0" fontId="72" fillId="47" borderId="0" applyNumberFormat="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9" fillId="31" borderId="0" applyNumberFormat="0" applyBorder="0" applyAlignment="0" applyProtection="0"/>
    <xf numFmtId="0" fontId="80" fillId="31" borderId="0" applyNumberFormat="0" applyBorder="0" applyAlignment="0" applyProtection="0"/>
    <xf numFmtId="0" fontId="35" fillId="29" borderId="38" applyNumberFormat="0" applyFont="0" applyFill="0" applyAlignment="0">
      <alignment horizontal="left" wrapText="1"/>
    </xf>
    <xf numFmtId="0" fontId="35" fillId="29" borderId="38" applyNumberFormat="0" applyFont="0" applyFill="0" applyAlignment="0">
      <alignment horizontal="left" wrapText="1"/>
    </xf>
    <xf numFmtId="0" fontId="81" fillId="32" borderId="0" applyNumberFormat="0" applyBorder="0" applyAlignment="0" applyProtection="0"/>
    <xf numFmtId="170" fontId="60" fillId="0" borderId="0" applyFill="0"/>
    <xf numFmtId="170" fontId="60" fillId="0" borderId="0" applyFill="0"/>
    <xf numFmtId="170" fontId="62" fillId="0" borderId="0">
      <alignment horizontal="center"/>
    </xf>
    <xf numFmtId="170" fontId="62" fillId="0" borderId="0">
      <alignment horizontal="center"/>
    </xf>
    <xf numFmtId="0" fontId="62" fillId="0" borderId="0" applyFill="0">
      <alignment horizontal="center"/>
    </xf>
    <xf numFmtId="0" fontId="62" fillId="0" borderId="0" applyFill="0">
      <alignment horizontal="center"/>
    </xf>
    <xf numFmtId="170" fontId="82" fillId="0" borderId="39" applyFill="0"/>
    <xf numFmtId="0" fontId="45" fillId="0" borderId="0" applyFont="0" applyAlignment="0"/>
    <xf numFmtId="0" fontId="45" fillId="0" borderId="0" applyFont="0" applyAlignment="0"/>
    <xf numFmtId="0" fontId="45" fillId="0" borderId="0" applyFont="0" applyAlignment="0"/>
    <xf numFmtId="0" fontId="45" fillId="0" borderId="0" applyFont="0" applyAlignment="0"/>
    <xf numFmtId="0" fontId="45" fillId="0" borderId="0" applyFont="0" applyAlignment="0"/>
    <xf numFmtId="0" fontId="45" fillId="0" borderId="0" applyFont="0" applyAlignment="0"/>
    <xf numFmtId="0" fontId="83" fillId="0" borderId="0" applyFill="0">
      <alignment vertical="top"/>
    </xf>
    <xf numFmtId="0" fontId="82" fillId="0" borderId="0" applyFill="0">
      <alignment horizontal="left" vertical="top"/>
    </xf>
    <xf numFmtId="170" fontId="41" fillId="0" borderId="9" applyFill="0"/>
    <xf numFmtId="0" fontId="45" fillId="0" borderId="0" applyNumberFormat="0" applyFont="0" applyAlignment="0"/>
    <xf numFmtId="0" fontId="45" fillId="0" borderId="0" applyNumberFormat="0" applyFont="0" applyAlignment="0"/>
    <xf numFmtId="0" fontId="45" fillId="0" borderId="0" applyNumberFormat="0" applyFont="0" applyAlignment="0"/>
    <xf numFmtId="0" fontId="45" fillId="0" borderId="0" applyNumberFormat="0" applyFont="0" applyAlignment="0"/>
    <xf numFmtId="0" fontId="45" fillId="0" borderId="0" applyNumberFormat="0" applyFont="0" applyAlignment="0"/>
    <xf numFmtId="0" fontId="45" fillId="0" borderId="0" applyNumberFormat="0" applyFont="0" applyAlignment="0"/>
    <xf numFmtId="0" fontId="83" fillId="0" borderId="0" applyFill="0">
      <alignment wrapText="1"/>
    </xf>
    <xf numFmtId="0" fontId="82" fillId="0" borderId="0" applyFill="0">
      <alignment horizontal="left" vertical="top" wrapText="1"/>
    </xf>
    <xf numFmtId="170" fontId="61" fillId="0" borderId="0" applyFill="0"/>
    <xf numFmtId="0" fontId="84" fillId="0" borderId="0" applyNumberFormat="0" applyFont="0" applyAlignment="0">
      <alignment horizontal="center"/>
    </xf>
    <xf numFmtId="0" fontId="85" fillId="0" borderId="0" applyFill="0">
      <alignment vertical="top" wrapText="1"/>
    </xf>
    <xf numFmtId="0" fontId="41" fillId="0" borderId="0" applyFill="0">
      <alignment horizontal="left" vertical="top" wrapText="1"/>
    </xf>
    <xf numFmtId="170" fontId="45" fillId="0" borderId="0" applyFill="0"/>
    <xf numFmtId="170" fontId="45" fillId="0" borderId="0" applyFill="0"/>
    <xf numFmtId="170" fontId="45" fillId="0" borderId="0" applyFill="0"/>
    <xf numFmtId="170" fontId="45" fillId="0" borderId="0" applyFill="0"/>
    <xf numFmtId="170" fontId="45" fillId="0" borderId="0" applyFill="0"/>
    <xf numFmtId="170" fontId="45" fillId="0" borderId="0" applyFill="0"/>
    <xf numFmtId="170" fontId="45" fillId="0" borderId="0" applyFill="0"/>
    <xf numFmtId="0" fontId="84" fillId="0" borderId="0" applyNumberFormat="0" applyFont="0" applyAlignment="0">
      <alignment horizontal="center"/>
    </xf>
    <xf numFmtId="0" fontId="42" fillId="0" borderId="0" applyFill="0">
      <alignment vertical="center" wrapText="1"/>
    </xf>
    <xf numFmtId="0" fontId="38" fillId="0" borderId="0">
      <alignment horizontal="left" vertical="center" wrapText="1"/>
    </xf>
    <xf numFmtId="0" fontId="38" fillId="0" borderId="0">
      <alignment horizontal="left" vertical="center" wrapText="1"/>
    </xf>
    <xf numFmtId="170" fontId="63" fillId="0" borderId="0" applyFill="0"/>
    <xf numFmtId="170" fontId="63" fillId="0" borderId="0" applyFill="0"/>
    <xf numFmtId="0" fontId="84" fillId="0" borderId="0" applyNumberFormat="0" applyFont="0" applyAlignment="0">
      <alignment horizontal="center"/>
    </xf>
    <xf numFmtId="0" fontId="70" fillId="0" borderId="0" applyFill="0">
      <alignment horizontal="center" vertical="center" wrapText="1"/>
    </xf>
    <xf numFmtId="0" fontId="45" fillId="0" borderId="0" applyFill="0">
      <alignment horizontal="center" vertical="center" wrapText="1"/>
    </xf>
    <xf numFmtId="0" fontId="45" fillId="0" borderId="0" applyFill="0">
      <alignment horizontal="center" vertical="center" wrapText="1"/>
    </xf>
    <xf numFmtId="169" fontId="86" fillId="0" borderId="0" applyFill="0"/>
    <xf numFmtId="0" fontId="84" fillId="0" borderId="0" applyNumberFormat="0" applyFont="0" applyAlignment="0">
      <alignment horizontal="center"/>
    </xf>
    <xf numFmtId="0" fontId="87" fillId="0" borderId="0" applyFill="0">
      <alignment horizontal="center" vertical="center" wrapText="1"/>
    </xf>
    <xf numFmtId="0" fontId="88" fillId="0" borderId="0" applyFill="0">
      <alignment horizontal="center" vertical="center" wrapText="1"/>
    </xf>
    <xf numFmtId="170" fontId="89" fillId="0" borderId="0" applyFill="0"/>
    <xf numFmtId="0" fontId="84" fillId="0" borderId="0" applyNumberFormat="0" applyFont="0" applyAlignment="0">
      <alignment horizontal="center"/>
    </xf>
    <xf numFmtId="0" fontId="90" fillId="0" borderId="0">
      <alignment horizontal="center" wrapText="1"/>
    </xf>
    <xf numFmtId="0" fontId="86" fillId="0" borderId="0" applyFill="0">
      <alignment horizontal="center" wrapText="1"/>
    </xf>
    <xf numFmtId="0" fontId="91" fillId="48" borderId="40" applyNumberFormat="0" applyAlignment="0" applyProtection="0"/>
    <xf numFmtId="0" fontId="91" fillId="48" borderId="40" applyNumberFormat="0" applyAlignment="0" applyProtection="0"/>
    <xf numFmtId="0" fontId="91" fillId="48" borderId="40" applyNumberFormat="0" applyAlignment="0" applyProtection="0"/>
    <xf numFmtId="0" fontId="91" fillId="48" borderId="40" applyNumberFormat="0" applyAlignment="0" applyProtection="0"/>
    <xf numFmtId="0" fontId="92" fillId="48" borderId="40" applyNumberFormat="0" applyAlignment="0" applyProtection="0"/>
    <xf numFmtId="0" fontId="91" fillId="48" borderId="40" applyNumberFormat="0" applyAlignment="0" applyProtection="0"/>
    <xf numFmtId="0" fontId="93" fillId="49" borderId="41" applyNumberFormat="0" applyAlignment="0" applyProtection="0"/>
    <xf numFmtId="0" fontId="94" fillId="0" borderId="42" applyNumberFormat="0" applyFill="0" applyAlignment="0" applyProtection="0"/>
    <xf numFmtId="0" fontId="94" fillId="0" borderId="42" applyNumberFormat="0" applyFill="0" applyAlignment="0" applyProtection="0"/>
    <xf numFmtId="0" fontId="93" fillId="49" borderId="41" applyNumberFormat="0" applyAlignment="0" applyProtection="0"/>
    <xf numFmtId="0" fontId="94" fillId="0" borderId="42" applyNumberFormat="0" applyFill="0" applyAlignment="0" applyProtection="0"/>
    <xf numFmtId="0" fontId="94" fillId="0" borderId="42" applyNumberFormat="0" applyFill="0" applyAlignment="0" applyProtection="0"/>
    <xf numFmtId="0" fontId="93" fillId="49" borderId="41" applyNumberFormat="0" applyAlignment="0" applyProtection="0"/>
    <xf numFmtId="0" fontId="68" fillId="49" borderId="41" applyNumberFormat="0" applyAlignment="0" applyProtection="0"/>
    <xf numFmtId="1" fontId="45" fillId="28" borderId="1">
      <protection locked="0"/>
    </xf>
    <xf numFmtId="1" fontId="45" fillId="28" borderId="1">
      <protection locked="0"/>
    </xf>
    <xf numFmtId="1" fontId="45" fillId="28" borderId="1">
      <protection locked="0"/>
    </xf>
    <xf numFmtId="0" fontId="76" fillId="44" borderId="0" applyNumberFormat="0" applyBorder="0" applyAlignment="0" applyProtection="0"/>
    <xf numFmtId="0" fontId="76" fillId="45" borderId="0" applyNumberFormat="0" applyBorder="0" applyAlignment="0" applyProtection="0"/>
    <xf numFmtId="0" fontId="76" fillId="46" borderId="0" applyNumberFormat="0" applyBorder="0" applyAlignment="0" applyProtection="0"/>
    <xf numFmtId="0" fontId="76" fillId="41" borderId="0" applyNumberFormat="0" applyBorder="0" applyAlignment="0" applyProtection="0"/>
    <xf numFmtId="0" fontId="76" fillId="42" borderId="0" applyNumberFormat="0" applyBorder="0" applyAlignment="0" applyProtection="0"/>
    <xf numFmtId="0" fontId="76" fillId="47" borderId="0" applyNumberFormat="0" applyBorder="0" applyAlignment="0" applyProtection="0"/>
    <xf numFmtId="171" fontId="45" fillId="0" borderId="0" applyFont="0" applyFill="0" applyBorder="0" applyAlignment="0" applyProtection="0"/>
    <xf numFmtId="171"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171" fontId="95" fillId="0" borderId="0" applyFont="0" applyFill="0" applyBorder="0" applyAlignment="0" applyProtection="0"/>
    <xf numFmtId="43" fontId="45" fillId="0" borderId="0" applyFont="0" applyFill="0" applyBorder="0" applyAlignment="0" applyProtection="0"/>
    <xf numFmtId="43" fontId="29" fillId="0" borderId="0" applyFont="0" applyFill="0" applyBorder="0" applyAlignment="0" applyProtection="0"/>
    <xf numFmtId="43" fontId="45"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5" fillId="0" borderId="0" applyFont="0" applyFill="0" applyBorder="0" applyAlignment="0" applyProtection="0"/>
    <xf numFmtId="43" fontId="67" fillId="0" borderId="0" applyFont="0" applyFill="0" applyBorder="0" applyAlignment="0" applyProtection="0"/>
    <xf numFmtId="43" fontId="45"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0" fontId="45" fillId="0" borderId="0" applyFont="0" applyFill="0" applyBorder="0" applyAlignment="0" applyProtection="0"/>
    <xf numFmtId="43"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7" fillId="0" borderId="0" applyFont="0" applyFill="0" applyBorder="0" applyAlignment="0" applyProtection="0"/>
    <xf numFmtId="43" fontId="45" fillId="0" borderId="0" applyFont="0" applyFill="0" applyBorder="0" applyAlignment="0" applyProtection="0"/>
    <xf numFmtId="43" fontId="67" fillId="0" borderId="0" applyFont="0" applyFill="0" applyBorder="0" applyAlignment="0" applyProtection="0"/>
    <xf numFmtId="43" fontId="45" fillId="0" borderId="0" applyFont="0" applyFill="0" applyBorder="0" applyAlignment="0" applyProtection="0"/>
    <xf numFmtId="43" fontId="96"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172" fontId="45" fillId="0" borderId="0" applyFont="0" applyFill="0" applyBorder="0" applyAlignment="0" applyProtection="0"/>
    <xf numFmtId="173" fontId="45" fillId="0" borderId="0" applyFont="0" applyFill="0" applyBorder="0" applyAlignment="0" applyProtection="0"/>
    <xf numFmtId="174" fontId="67" fillId="0" borderId="0" applyFont="0" applyFill="0" applyBorder="0" applyAlignment="0" applyProtection="0"/>
    <xf numFmtId="43" fontId="67" fillId="0" borderId="0" applyFont="0" applyFill="0" applyBorder="0" applyAlignment="0" applyProtection="0"/>
    <xf numFmtId="173" fontId="45" fillId="0" borderId="0" applyFont="0" applyFill="0" applyBorder="0" applyAlignment="0" applyProtection="0"/>
    <xf numFmtId="17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0"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43" fontId="67" fillId="0" borderId="0" applyFont="0" applyFill="0" applyBorder="0" applyAlignment="0" applyProtection="0"/>
    <xf numFmtId="173" fontId="45" fillId="0" borderId="0" applyFont="0" applyFill="0" applyBorder="0" applyAlignment="0" applyProtection="0"/>
    <xf numFmtId="173" fontId="45" fillId="0" borderId="0" applyFont="0" applyFill="0" applyBorder="0" applyAlignment="0" applyProtection="0"/>
    <xf numFmtId="173" fontId="45" fillId="0" borderId="0" applyFont="0" applyFill="0" applyBorder="0" applyAlignment="0" applyProtection="0"/>
    <xf numFmtId="173" fontId="45" fillId="0" borderId="0" applyFont="0" applyFill="0" applyBorder="0" applyAlignment="0" applyProtection="0"/>
    <xf numFmtId="173" fontId="45" fillId="0" borderId="0" applyFont="0" applyFill="0" applyBorder="0" applyAlignment="0" applyProtection="0"/>
    <xf numFmtId="173" fontId="45" fillId="0" borderId="0" applyFont="0" applyFill="0" applyBorder="0" applyAlignment="0" applyProtection="0"/>
    <xf numFmtId="43" fontId="29" fillId="0" borderId="0" applyFont="0" applyFill="0" applyBorder="0" applyAlignment="0" applyProtection="0"/>
    <xf numFmtId="43" fontId="45" fillId="0" borderId="0" applyFont="0" applyFill="0" applyBorder="0" applyAlignment="0" applyProtection="0"/>
    <xf numFmtId="171" fontId="45" fillId="0" borderId="0" applyFont="0" applyFill="0" applyBorder="0" applyAlignment="0" applyProtection="0"/>
    <xf numFmtId="43" fontId="45" fillId="0" borderId="0" applyFont="0" applyFill="0" applyBorder="0" applyAlignment="0" applyProtection="0"/>
    <xf numFmtId="171" fontId="29"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29"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175" fontId="29" fillId="0" borderId="0" applyFont="0" applyFill="0" applyBorder="0" applyAlignment="0" applyProtection="0"/>
    <xf numFmtId="43" fontId="97"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29" fillId="0" borderId="0" applyFont="0" applyFill="0" applyBorder="0" applyAlignment="0" applyProtection="0"/>
    <xf numFmtId="171" fontId="45" fillId="0" borderId="0" applyFont="0" applyFill="0" applyBorder="0" applyAlignment="0" applyProtection="0"/>
    <xf numFmtId="43" fontId="29"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3" fontId="45" fillId="0" borderId="0" applyFont="0" applyFill="0" applyBorder="0" applyAlignment="0" applyProtection="0">
      <alignment vertical="top"/>
    </xf>
    <xf numFmtId="0" fontId="71" fillId="0" borderId="0"/>
    <xf numFmtId="3" fontId="45" fillId="0" borderId="0" applyFont="0" applyFill="0" applyBorder="0" applyAlignment="0" applyProtection="0">
      <alignment vertical="top"/>
    </xf>
    <xf numFmtId="3" fontId="38" fillId="0" borderId="0" applyFont="0" applyFill="0" applyBorder="0" applyAlignment="0" applyProtection="0"/>
    <xf numFmtId="3" fontId="45" fillId="0" borderId="0" applyFont="0" applyFill="0" applyBorder="0" applyAlignment="0" applyProtection="0">
      <alignment vertical="top"/>
    </xf>
    <xf numFmtId="3" fontId="45" fillId="0" borderId="0" applyFont="0" applyFill="0" applyBorder="0" applyAlignment="0" applyProtection="0">
      <alignment vertical="top"/>
    </xf>
    <xf numFmtId="3" fontId="38" fillId="0" borderId="0" applyFont="0" applyFill="0" applyBorder="0" applyAlignment="0" applyProtection="0"/>
    <xf numFmtId="3" fontId="38" fillId="0" borderId="0" applyFont="0" applyFill="0" applyBorder="0" applyAlignment="0" applyProtection="0"/>
    <xf numFmtId="3" fontId="38" fillId="0" borderId="0" applyFont="0" applyFill="0" applyBorder="0" applyAlignment="0" applyProtection="0"/>
    <xf numFmtId="3" fontId="45" fillId="0" borderId="0" applyFont="0" applyFill="0" applyBorder="0" applyAlignment="0" applyProtection="0">
      <alignment vertical="top"/>
    </xf>
    <xf numFmtId="3" fontId="45" fillId="0" borderId="0" applyFont="0" applyFill="0" applyBorder="0" applyAlignment="0" applyProtection="0">
      <alignment vertical="top"/>
    </xf>
    <xf numFmtId="3" fontId="45" fillId="0" borderId="0" applyFont="0" applyFill="0" applyBorder="0" applyAlignment="0" applyProtection="0">
      <alignment vertical="top"/>
    </xf>
    <xf numFmtId="3" fontId="38" fillId="0" borderId="0" applyFont="0" applyFill="0" applyBorder="0" applyAlignment="0" applyProtection="0"/>
    <xf numFmtId="0" fontId="35" fillId="50" borderId="43" applyNumberFormat="0" applyFont="0" applyAlignment="0" applyProtection="0"/>
    <xf numFmtId="0" fontId="35" fillId="50" borderId="43" applyNumberFormat="0" applyFont="0" applyAlignment="0" applyProtection="0"/>
    <xf numFmtId="0" fontId="45" fillId="50" borderId="43" applyNumberFormat="0" applyFont="0" applyAlignment="0" applyProtection="0"/>
    <xf numFmtId="0" fontId="45" fillId="50" borderId="43" applyNumberFormat="0" applyFont="0" applyAlignment="0" applyProtection="0"/>
    <xf numFmtId="0" fontId="35" fillId="50" borderId="43" applyNumberFormat="0" applyFont="0" applyAlignment="0" applyProtection="0"/>
    <xf numFmtId="0" fontId="71" fillId="0" borderId="0"/>
    <xf numFmtId="0" fontId="71" fillId="0" borderId="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29"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29"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176" fontId="95" fillId="0" borderId="0" applyFont="0" applyFill="0" applyBorder="0" applyAlignment="0" applyProtection="0"/>
    <xf numFmtId="5" fontId="45" fillId="0" borderId="0" applyFont="0" applyFill="0" applyBorder="0" applyAlignment="0" applyProtection="0">
      <alignment vertical="top"/>
    </xf>
    <xf numFmtId="5" fontId="38" fillId="0" borderId="0" applyFont="0" applyFill="0" applyBorder="0" applyAlignment="0" applyProtection="0"/>
    <xf numFmtId="5" fontId="45" fillId="0" borderId="0" applyFill="0" applyBorder="0" applyAlignment="0" applyProtection="0">
      <alignment horizontal="right"/>
    </xf>
    <xf numFmtId="5" fontId="38" fillId="0" borderId="0" applyFont="0" applyFill="0" applyBorder="0" applyAlignment="0" applyProtection="0"/>
    <xf numFmtId="5" fontId="38" fillId="0" borderId="0" applyFont="0" applyFill="0" applyBorder="0" applyAlignment="0" applyProtection="0"/>
    <xf numFmtId="5" fontId="45" fillId="0" borderId="0" applyFont="0" applyFill="0" applyBorder="0" applyAlignment="0" applyProtection="0">
      <alignment vertical="top"/>
    </xf>
    <xf numFmtId="5" fontId="45" fillId="0" borderId="0" applyFont="0" applyFill="0" applyBorder="0" applyAlignment="0" applyProtection="0">
      <alignment vertical="top"/>
    </xf>
    <xf numFmtId="5" fontId="38" fillId="0" borderId="0" applyFont="0" applyFill="0" applyBorder="0" applyAlignment="0" applyProtection="0"/>
    <xf numFmtId="0" fontId="45" fillId="0" borderId="0" applyFont="0" applyFill="0" applyBorder="0" applyAlignment="0" applyProtection="0">
      <alignment vertical="top"/>
    </xf>
    <xf numFmtId="0" fontId="38" fillId="0" borderId="0" applyFont="0" applyFill="0" applyBorder="0" applyAlignment="0" applyProtection="0"/>
    <xf numFmtId="0" fontId="38" fillId="0" borderId="0" applyFont="0" applyFill="0" applyBorder="0" applyAlignment="0" applyProtection="0"/>
    <xf numFmtId="0" fontId="45" fillId="0" borderId="0" applyFont="0" applyFill="0" applyBorder="0" applyAlignment="0" applyProtection="0">
      <alignment vertical="top"/>
    </xf>
    <xf numFmtId="0" fontId="45" fillId="0" borderId="0" applyFont="0" applyFill="0" applyBorder="0" applyAlignment="0" applyProtection="0">
      <alignment vertical="top"/>
    </xf>
    <xf numFmtId="0" fontId="38" fillId="0" borderId="0" applyFont="0" applyFill="0" applyBorder="0" applyAlignment="0" applyProtection="0"/>
    <xf numFmtId="0" fontId="98" fillId="0" borderId="0" applyNumberFormat="0" applyFill="0" applyBorder="0" applyAlignment="0" applyProtection="0"/>
    <xf numFmtId="0" fontId="76" fillId="44" borderId="0" applyNumberFormat="0" applyBorder="0" applyAlignment="0" applyProtection="0"/>
    <xf numFmtId="0" fontId="76" fillId="45" borderId="0" applyNumberFormat="0" applyBorder="0" applyAlignment="0" applyProtection="0"/>
    <xf numFmtId="0" fontId="76" fillId="46" borderId="0" applyNumberFormat="0" applyBorder="0" applyAlignment="0" applyProtection="0"/>
    <xf numFmtId="0" fontId="76" fillId="41" borderId="0" applyNumberFormat="0" applyBorder="0" applyAlignment="0" applyProtection="0"/>
    <xf numFmtId="0" fontId="76" fillId="42" borderId="0" applyNumberFormat="0" applyBorder="0" applyAlignment="0" applyProtection="0"/>
    <xf numFmtId="0" fontId="76" fillId="47" borderId="0" applyNumberFormat="0" applyBorder="0" applyAlignment="0" applyProtection="0"/>
    <xf numFmtId="0" fontId="99" fillId="35" borderId="40" applyNumberFormat="0" applyAlignment="0" applyProtection="0"/>
    <xf numFmtId="0" fontId="99" fillId="35" borderId="40" applyNumberFormat="0" applyAlignment="0" applyProtection="0"/>
    <xf numFmtId="0" fontId="99" fillId="35" borderId="40" applyNumberFormat="0" applyAlignment="0" applyProtection="0"/>
    <xf numFmtId="0" fontId="45" fillId="0" borderId="0"/>
    <xf numFmtId="177" fontId="45" fillId="0" borderId="0" applyFont="0" applyFill="0" applyBorder="0" applyAlignment="0" applyProtection="0"/>
    <xf numFmtId="178" fontId="45" fillId="0" borderId="0" applyFont="0" applyFill="0" applyBorder="0" applyAlignment="0" applyProtection="0"/>
    <xf numFmtId="177" fontId="45" fillId="0" borderId="0" applyFont="0" applyFill="0" applyBorder="0" applyAlignment="0" applyProtection="0"/>
    <xf numFmtId="178" fontId="45" fillId="0" borderId="0" applyFont="0" applyFill="0" applyBorder="0" applyAlignment="0" applyProtection="0"/>
    <xf numFmtId="178" fontId="45" fillId="0" borderId="0" applyFont="0" applyFill="0" applyBorder="0" applyAlignment="0" applyProtection="0"/>
    <xf numFmtId="177" fontId="45" fillId="0" borderId="0" applyFont="0" applyFill="0" applyBorder="0" applyAlignment="0" applyProtection="0"/>
    <xf numFmtId="177" fontId="45" fillId="0" borderId="0" applyFont="0" applyFill="0" applyBorder="0" applyAlignment="0" applyProtection="0"/>
    <xf numFmtId="177" fontId="45" fillId="0" borderId="0" applyFont="0" applyFill="0" applyBorder="0" applyAlignment="0" applyProtection="0"/>
    <xf numFmtId="177" fontId="45" fillId="0" borderId="0" applyFont="0" applyFill="0" applyBorder="0" applyAlignment="0" applyProtection="0"/>
    <xf numFmtId="177" fontId="45" fillId="0" borderId="0" applyFont="0" applyFill="0" applyBorder="0" applyAlignment="0" applyProtection="0"/>
    <xf numFmtId="0" fontId="30" fillId="0" borderId="0"/>
    <xf numFmtId="0" fontId="30" fillId="0" borderId="0"/>
    <xf numFmtId="0" fontId="100" fillId="0" borderId="0" applyNumberFormat="0" applyFill="0" applyBorder="0" applyAlignment="0" applyProtection="0"/>
    <xf numFmtId="0" fontId="101" fillId="0" borderId="0" applyNumberFormat="0" applyFill="0" applyBorder="0" applyAlignment="0" applyProtection="0"/>
    <xf numFmtId="0" fontId="102" fillId="0" borderId="0" applyProtection="0"/>
    <xf numFmtId="0" fontId="60" fillId="0" borderId="0" applyProtection="0"/>
    <xf numFmtId="0" fontId="60" fillId="0" borderId="0" applyProtection="0"/>
    <xf numFmtId="0" fontId="60" fillId="0" borderId="0" applyProtection="0"/>
    <xf numFmtId="0" fontId="60" fillId="0" borderId="0" applyProtection="0"/>
    <xf numFmtId="0" fontId="42" fillId="0" borderId="0" applyProtection="0"/>
    <xf numFmtId="0" fontId="30" fillId="0" borderId="0" applyProtection="0"/>
    <xf numFmtId="0" fontId="103" fillId="0" borderId="0" applyProtection="0"/>
    <xf numFmtId="0" fontId="34" fillId="0" borderId="0" applyProtection="0"/>
    <xf numFmtId="0" fontId="31" fillId="0" borderId="0" applyProtection="0"/>
    <xf numFmtId="0" fontId="38" fillId="0" borderId="0" applyProtection="0"/>
    <xf numFmtId="0" fontId="38" fillId="0" borderId="0" applyProtection="0"/>
    <xf numFmtId="2" fontId="34" fillId="0" borderId="0" applyFont="0" applyFill="0" applyBorder="0" applyAlignment="0" applyProtection="0"/>
    <xf numFmtId="2" fontId="38" fillId="0" borderId="0" applyFont="0" applyFill="0" applyBorder="0" applyAlignment="0" applyProtection="0"/>
    <xf numFmtId="1" fontId="45" fillId="0" borderId="0" applyFont="0" applyFill="0" applyBorder="0" applyAlignment="0" applyProtection="0"/>
    <xf numFmtId="2" fontId="38" fillId="0" borderId="0" applyFont="0" applyFill="0" applyBorder="0" applyAlignment="0" applyProtection="0"/>
    <xf numFmtId="2" fontId="45" fillId="0" borderId="0" applyFont="0" applyFill="0" applyBorder="0" applyAlignment="0" applyProtection="0">
      <alignment vertical="top"/>
    </xf>
    <xf numFmtId="2" fontId="45" fillId="0" borderId="0" applyFont="0" applyFill="0" applyBorder="0" applyAlignment="0" applyProtection="0">
      <alignment vertical="top"/>
    </xf>
    <xf numFmtId="2" fontId="38" fillId="0" borderId="0" applyFont="0" applyFill="0" applyBorder="0" applyAlignment="0" applyProtection="0"/>
    <xf numFmtId="179" fontId="104" fillId="0" borderId="0"/>
    <xf numFmtId="180" fontId="104" fillId="0" borderId="0"/>
    <xf numFmtId="181" fontId="104" fillId="0" borderId="0"/>
    <xf numFmtId="0" fontId="81" fillId="32" borderId="0" applyNumberFormat="0" applyBorder="0" applyAlignment="0" applyProtection="0"/>
    <xf numFmtId="0" fontId="105" fillId="32" borderId="0" applyNumberFormat="0" applyBorder="0" applyAlignment="0" applyProtection="0"/>
    <xf numFmtId="0" fontId="106" fillId="0" borderId="44" applyNumberFormat="0" applyFill="0" applyAlignment="0" applyProtection="0"/>
    <xf numFmtId="0" fontId="107" fillId="51" borderId="0"/>
    <xf numFmtId="0" fontId="58" fillId="0" borderId="36" applyNumberFormat="0" applyFill="0" applyAlignment="0" applyProtection="0"/>
    <xf numFmtId="0" fontId="106" fillId="0" borderId="44" applyNumberFormat="0" applyFill="0" applyAlignment="0" applyProtection="0"/>
    <xf numFmtId="0" fontId="108" fillId="0" borderId="0" applyNumberFormat="0" applyFill="0" applyBorder="0" applyAlignment="0" applyProtection="0"/>
    <xf numFmtId="0" fontId="109" fillId="0" borderId="45" applyNumberFormat="0" applyFill="0" applyAlignment="0" applyProtection="0"/>
    <xf numFmtId="0" fontId="110" fillId="0" borderId="0" applyNumberFormat="0" applyFont="0" applyFill="0" applyAlignment="0" applyProtection="0"/>
    <xf numFmtId="0" fontId="41" fillId="51" borderId="0"/>
    <xf numFmtId="0" fontId="109" fillId="0" borderId="45" applyNumberFormat="0" applyFill="0" applyAlignment="0" applyProtection="0"/>
    <xf numFmtId="0" fontId="111" fillId="0" borderId="0" applyNumberFormat="0" applyFill="0" applyBorder="0" applyAlignment="0" applyProtection="0"/>
    <xf numFmtId="0" fontId="98" fillId="0" borderId="46" applyNumberFormat="0" applyFill="0" applyAlignment="0" applyProtection="0"/>
    <xf numFmtId="0" fontId="112" fillId="0" borderId="46" applyNumberFormat="0" applyFill="0" applyAlignment="0" applyProtection="0"/>
    <xf numFmtId="0" fontId="98" fillId="0" borderId="0" applyNumberFormat="0" applyFill="0" applyBorder="0" applyAlignment="0" applyProtection="0"/>
    <xf numFmtId="0" fontId="112" fillId="0" borderId="0" applyNumberFormat="0" applyFill="0" applyBorder="0" applyAlignment="0" applyProtection="0"/>
    <xf numFmtId="0" fontId="107" fillId="0" borderId="0" applyProtection="0"/>
    <xf numFmtId="182" fontId="113" fillId="0" borderId="0">
      <protection locked="0"/>
    </xf>
    <xf numFmtId="182" fontId="113" fillId="0" borderId="0">
      <protection locked="0"/>
    </xf>
    <xf numFmtId="0" fontId="113" fillId="0" borderId="0">
      <protection locked="0"/>
    </xf>
    <xf numFmtId="0" fontId="41" fillId="0" borderId="0" applyProtection="0"/>
    <xf numFmtId="182" fontId="113" fillId="0" borderId="0">
      <protection locked="0"/>
    </xf>
    <xf numFmtId="182" fontId="113" fillId="0" borderId="0">
      <protection locked="0"/>
    </xf>
    <xf numFmtId="0" fontId="113" fillId="0" borderId="0">
      <protection locked="0"/>
    </xf>
    <xf numFmtId="0" fontId="69"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114" fillId="0" borderId="0" applyNumberFormat="0" applyFill="0" applyBorder="0" applyAlignment="0" applyProtection="0"/>
    <xf numFmtId="0" fontId="54" fillId="0" borderId="0" applyNumberFormat="0" applyFill="0" applyBorder="0" applyAlignment="0" applyProtection="0"/>
    <xf numFmtId="0" fontId="79" fillId="31" borderId="0" applyNumberFormat="0" applyBorder="0" applyAlignment="0" applyProtection="0"/>
    <xf numFmtId="0" fontId="99" fillId="35" borderId="40" applyNumberFormat="0" applyAlignment="0" applyProtection="0"/>
    <xf numFmtId="0" fontId="115" fillId="35" borderId="40" applyNumberFormat="0" applyAlignment="0" applyProtection="0"/>
    <xf numFmtId="0" fontId="79" fillId="31" borderId="0" applyNumberFormat="0" applyBorder="0" applyAlignment="0" applyProtection="0"/>
    <xf numFmtId="0" fontId="79" fillId="31" borderId="0" applyNumberFormat="0" applyBorder="0" applyAlignment="0" applyProtection="0"/>
    <xf numFmtId="0" fontId="94" fillId="0" borderId="42" applyNumberFormat="0" applyFill="0" applyAlignment="0" applyProtection="0"/>
    <xf numFmtId="0" fontId="116" fillId="0" borderId="42" applyNumberFormat="0" applyFill="0" applyAlignment="0" applyProtection="0"/>
    <xf numFmtId="0" fontId="35" fillId="28" borderId="0" applyNumberFormat="0" applyBorder="0" applyAlignment="0"/>
    <xf numFmtId="0" fontId="35" fillId="28" borderId="0" applyNumberFormat="0" applyBorder="0" applyAlignment="0"/>
    <xf numFmtId="183" fontId="45" fillId="0" borderId="0" applyFill="0" applyBorder="0" applyAlignment="0" applyProtection="0"/>
    <xf numFmtId="184"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43" fontId="45" fillId="0" borderId="0" applyFont="0" applyFill="0" applyBorder="0" applyAlignment="0" applyProtection="0"/>
    <xf numFmtId="186" fontId="45" fillId="0" borderId="0" applyFont="0" applyFill="0" applyBorder="0" applyAlignment="0" applyProtection="0"/>
    <xf numFmtId="0" fontId="117" fillId="52" borderId="0" applyNumberFormat="0" applyBorder="0" applyAlignment="0" applyProtection="0"/>
    <xf numFmtId="0" fontId="118" fillId="52" borderId="0" applyNumberFormat="0" applyBorder="0" applyAlignment="0" applyProtection="0"/>
    <xf numFmtId="0" fontId="117" fillId="52" borderId="0" applyNumberFormat="0" applyBorder="0" applyAlignment="0" applyProtection="0"/>
    <xf numFmtId="0" fontId="117" fillId="52" borderId="0" applyNumberFormat="0" applyBorder="0" applyAlignment="0" applyProtection="0"/>
    <xf numFmtId="0" fontId="117" fillId="52" borderId="0" applyNumberFormat="0" applyBorder="0" applyAlignment="0" applyProtection="0"/>
    <xf numFmtId="0" fontId="29" fillId="0" borderId="0"/>
    <xf numFmtId="0" fontId="45" fillId="0" borderId="0">
      <alignment horizontal="left"/>
    </xf>
    <xf numFmtId="0" fontId="45" fillId="0" borderId="0"/>
    <xf numFmtId="0" fontId="29"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29" fillId="0" borderId="0"/>
    <xf numFmtId="0" fontId="29" fillId="0" borderId="0"/>
    <xf numFmtId="0" fontId="67" fillId="0" borderId="0"/>
    <xf numFmtId="0" fontId="45" fillId="0" borderId="0"/>
    <xf numFmtId="0" fontId="67" fillId="0" borderId="0"/>
    <xf numFmtId="0" fontId="67" fillId="0" borderId="0"/>
    <xf numFmtId="0" fontId="45" fillId="0" borderId="0"/>
    <xf numFmtId="0" fontId="45" fillId="0" borderId="0"/>
    <xf numFmtId="0" fontId="45" fillId="0" borderId="0"/>
    <xf numFmtId="0" fontId="45" fillId="0" borderId="0"/>
    <xf numFmtId="0" fontId="45" fillId="0" borderId="0"/>
    <xf numFmtId="0" fontId="67" fillId="0" borderId="0"/>
    <xf numFmtId="0" fontId="29" fillId="0" borderId="0"/>
    <xf numFmtId="0" fontId="45" fillId="0" borderId="0"/>
    <xf numFmtId="187" fontId="67" fillId="0" borderId="0"/>
    <xf numFmtId="187" fontId="67" fillId="0" borderId="0"/>
    <xf numFmtId="187" fontId="67" fillId="0" borderId="0"/>
    <xf numFmtId="187" fontId="67" fillId="0" borderId="0"/>
    <xf numFmtId="187" fontId="67" fillId="0" borderId="0"/>
    <xf numFmtId="187" fontId="67" fillId="0" borderId="0"/>
    <xf numFmtId="187" fontId="67" fillId="0" borderId="0"/>
    <xf numFmtId="187" fontId="45" fillId="0" borderId="0"/>
    <xf numFmtId="187" fontId="45" fillId="0" borderId="0"/>
    <xf numFmtId="187" fontId="45" fillId="0" borderId="0"/>
    <xf numFmtId="187" fontId="67" fillId="0" borderId="0"/>
    <xf numFmtId="187" fontId="67" fillId="0" borderId="0"/>
    <xf numFmtId="0" fontId="45" fillId="0" borderId="0"/>
    <xf numFmtId="187" fontId="67"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187" fontId="45" fillId="0" borderId="0"/>
    <xf numFmtId="0" fontId="67" fillId="0" borderId="0"/>
    <xf numFmtId="187" fontId="45" fillId="0" borderId="0"/>
    <xf numFmtId="187" fontId="45" fillId="0" borderId="0"/>
    <xf numFmtId="0" fontId="45" fillId="0" borderId="0"/>
    <xf numFmtId="0" fontId="104" fillId="0" borderId="0" applyNumberFormat="0" applyFill="0" applyBorder="0" applyProtection="0"/>
    <xf numFmtId="0" fontId="38" fillId="0" borderId="0"/>
    <xf numFmtId="0" fontId="45" fillId="0" borderId="0"/>
    <xf numFmtId="0" fontId="45" fillId="0" borderId="0"/>
    <xf numFmtId="0" fontId="45" fillId="0" borderId="0"/>
    <xf numFmtId="0" fontId="45" fillId="0" borderId="0"/>
    <xf numFmtId="0" fontId="13" fillId="0" borderId="0"/>
    <xf numFmtId="0" fontId="45" fillId="0" borderId="0"/>
    <xf numFmtId="0" fontId="45" fillId="0" borderId="0"/>
    <xf numFmtId="0" fontId="45" fillId="0" borderId="0"/>
    <xf numFmtId="0" fontId="45" fillId="0" borderId="0"/>
    <xf numFmtId="0" fontId="45" fillId="0" borderId="0"/>
    <xf numFmtId="0" fontId="45" fillId="0" borderId="0"/>
    <xf numFmtId="0" fontId="29" fillId="0" borderId="0"/>
    <xf numFmtId="0" fontId="29" fillId="0" borderId="0"/>
    <xf numFmtId="0" fontId="29" fillId="0" borderId="0"/>
    <xf numFmtId="0" fontId="29" fillId="0" borderId="0"/>
    <xf numFmtId="0" fontId="29" fillId="0" borderId="0"/>
    <xf numFmtId="0" fontId="29" fillId="0" borderId="0"/>
    <xf numFmtId="0" fontId="95" fillId="0" borderId="0"/>
    <xf numFmtId="0" fontId="29" fillId="0" borderId="0"/>
    <xf numFmtId="0" fontId="29" fillId="0" borderId="0"/>
    <xf numFmtId="0" fontId="29" fillId="0" borderId="0"/>
    <xf numFmtId="0" fontId="29" fillId="0" borderId="0"/>
    <xf numFmtId="0" fontId="29" fillId="0" borderId="0"/>
    <xf numFmtId="0" fontId="29" fillId="0" borderId="0"/>
    <xf numFmtId="187" fontId="45" fillId="0" borderId="0"/>
    <xf numFmtId="187" fontId="74" fillId="0" borderId="0"/>
    <xf numFmtId="0" fontId="45" fillId="0" borderId="0"/>
    <xf numFmtId="0" fontId="45" fillId="0" borderId="0"/>
    <xf numFmtId="187" fontId="45" fillId="0" borderId="0"/>
    <xf numFmtId="187" fontId="45" fillId="0" borderId="0"/>
    <xf numFmtId="0" fontId="45" fillId="0" borderId="0"/>
    <xf numFmtId="0" fontId="60" fillId="0" borderId="0"/>
    <xf numFmtId="187" fontId="74" fillId="0" borderId="0"/>
    <xf numFmtId="0" fontId="60" fillId="0" borderId="0"/>
    <xf numFmtId="0" fontId="38" fillId="0" borderId="0"/>
    <xf numFmtId="0" fontId="45" fillId="0" borderId="0"/>
    <xf numFmtId="187" fontId="74" fillId="0" borderId="0"/>
    <xf numFmtId="0" fontId="45" fillId="0" borderId="0"/>
    <xf numFmtId="0" fontId="45" fillId="0" borderId="0"/>
    <xf numFmtId="0" fontId="45" fillId="0" borderId="0"/>
    <xf numFmtId="0" fontId="45" fillId="0" borderId="0"/>
    <xf numFmtId="0" fontId="45" fillId="0" borderId="0"/>
    <xf numFmtId="0" fontId="29" fillId="0" borderId="0"/>
    <xf numFmtId="0" fontId="29" fillId="0" borderId="0"/>
    <xf numFmtId="188" fontId="67" fillId="0" borderId="0"/>
    <xf numFmtId="0" fontId="29"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29" fillId="0" borderId="0"/>
    <xf numFmtId="0" fontId="29" fillId="0" borderId="0"/>
    <xf numFmtId="0" fontId="45" fillId="0" borderId="0"/>
    <xf numFmtId="0" fontId="45" fillId="0" borderId="0"/>
    <xf numFmtId="0" fontId="45" fillId="0" borderId="0"/>
    <xf numFmtId="0" fontId="45" fillId="0" borderId="0"/>
    <xf numFmtId="0" fontId="29"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29" fillId="0" borderId="0"/>
    <xf numFmtId="0" fontId="45" fillId="0" borderId="0"/>
    <xf numFmtId="0" fontId="45" fillId="0" borderId="0"/>
    <xf numFmtId="0" fontId="45" fillId="0" borderId="0"/>
    <xf numFmtId="0" fontId="45" fillId="0" borderId="0"/>
    <xf numFmtId="0" fontId="29" fillId="0" borderId="0"/>
    <xf numFmtId="0" fontId="29" fillId="0" borderId="0"/>
    <xf numFmtId="0" fontId="45" fillId="0" borderId="0"/>
    <xf numFmtId="0" fontId="29" fillId="0" borderId="0"/>
    <xf numFmtId="0" fontId="29" fillId="0" borderId="0"/>
    <xf numFmtId="0" fontId="29"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29" fillId="0" borderId="0"/>
    <xf numFmtId="0" fontId="45" fillId="0" borderId="0"/>
    <xf numFmtId="0" fontId="29" fillId="0" borderId="0"/>
    <xf numFmtId="0" fontId="29" fillId="0" borderId="0"/>
    <xf numFmtId="0" fontId="29" fillId="0" borderId="0"/>
    <xf numFmtId="0" fontId="45" fillId="0" borderId="0"/>
    <xf numFmtId="0" fontId="29" fillId="0" borderId="0"/>
    <xf numFmtId="0" fontId="29" fillId="0" borderId="0"/>
    <xf numFmtId="0" fontId="29" fillId="0" borderId="0"/>
    <xf numFmtId="0" fontId="45" fillId="0" borderId="0"/>
    <xf numFmtId="0" fontId="45" fillId="0" borderId="0"/>
    <xf numFmtId="0" fontId="45" fillId="0" borderId="0"/>
    <xf numFmtId="0" fontId="45" fillId="0" borderId="0"/>
    <xf numFmtId="0" fontId="29" fillId="0" borderId="0"/>
    <xf numFmtId="0" fontId="45" fillId="0" borderId="0"/>
    <xf numFmtId="0" fontId="45" fillId="0" borderId="0"/>
    <xf numFmtId="0" fontId="45" fillId="0" borderId="0"/>
    <xf numFmtId="0" fontId="45" fillId="0" borderId="0"/>
    <xf numFmtId="0" fontId="29" fillId="0" borderId="0"/>
    <xf numFmtId="0" fontId="45" fillId="0" borderId="0"/>
    <xf numFmtId="0" fontId="29" fillId="0" borderId="0"/>
    <xf numFmtId="0" fontId="29" fillId="0" borderId="0"/>
    <xf numFmtId="0" fontId="45" fillId="0" borderId="0"/>
    <xf numFmtId="0" fontId="45" fillId="0" borderId="0"/>
    <xf numFmtId="0" fontId="45" fillId="0" borderId="0"/>
    <xf numFmtId="0" fontId="45" fillId="0" borderId="0"/>
    <xf numFmtId="0" fontId="45" fillId="0" borderId="0"/>
    <xf numFmtId="0" fontId="38" fillId="0" borderId="0"/>
    <xf numFmtId="0" fontId="45" fillId="0" borderId="0"/>
    <xf numFmtId="0" fontId="45" fillId="0" borderId="0"/>
    <xf numFmtId="0" fontId="29" fillId="0" borderId="0"/>
    <xf numFmtId="0" fontId="45" fillId="0" borderId="0"/>
    <xf numFmtId="0" fontId="45" fillId="0" borderId="0"/>
    <xf numFmtId="0" fontId="45" fillId="0" borderId="0"/>
    <xf numFmtId="0" fontId="45" fillId="0" borderId="0"/>
    <xf numFmtId="0" fontId="97" fillId="0" borderId="0"/>
    <xf numFmtId="0" fontId="45" fillId="0" borderId="0"/>
    <xf numFmtId="0" fontId="45" fillId="0" borderId="0"/>
    <xf numFmtId="0" fontId="74" fillId="0" borderId="0"/>
    <xf numFmtId="0" fontId="45" fillId="0" borderId="0"/>
    <xf numFmtId="0" fontId="67" fillId="50" borderId="43" applyNumberFormat="0" applyFont="0" applyAlignment="0" applyProtection="0"/>
    <xf numFmtId="0" fontId="67" fillId="50" borderId="43" applyNumberFormat="0" applyFont="0" applyAlignment="0" applyProtection="0"/>
    <xf numFmtId="0" fontId="45" fillId="50" borderId="43" applyNumberFormat="0" applyFont="0" applyAlignment="0" applyProtection="0"/>
    <xf numFmtId="0" fontId="45" fillId="50" borderId="43" applyNumberFormat="0" applyFont="0" applyAlignment="0" applyProtection="0"/>
    <xf numFmtId="0" fontId="45" fillId="50" borderId="43" applyNumberFormat="0" applyFont="0" applyAlignment="0" applyProtection="0"/>
    <xf numFmtId="0" fontId="45" fillId="50" borderId="43" applyNumberFormat="0" applyFont="0" applyAlignment="0" applyProtection="0"/>
    <xf numFmtId="0" fontId="29" fillId="15" borderId="37" applyNumberFormat="0" applyFont="0" applyAlignment="0" applyProtection="0"/>
    <xf numFmtId="0" fontId="45" fillId="50" borderId="43" applyNumberFormat="0" applyFont="0" applyAlignment="0" applyProtection="0"/>
    <xf numFmtId="0" fontId="45" fillId="15" borderId="37" applyNumberFormat="0" applyFont="0" applyAlignment="0" applyProtection="0"/>
    <xf numFmtId="0" fontId="29" fillId="15" borderId="37" applyNumberFormat="0" applyFont="0" applyAlignment="0" applyProtection="0"/>
    <xf numFmtId="0" fontId="45" fillId="50" borderId="43" applyNumberFormat="0" applyFont="0" applyAlignment="0" applyProtection="0"/>
    <xf numFmtId="0" fontId="45" fillId="50" borderId="43" applyNumberFormat="0" applyFont="0" applyAlignment="0" applyProtection="0"/>
    <xf numFmtId="0" fontId="29" fillId="15" borderId="37" applyNumberFormat="0" applyFont="0" applyAlignment="0" applyProtection="0"/>
    <xf numFmtId="0" fontId="29" fillId="15" borderId="37" applyNumberFormat="0" applyFont="0" applyAlignment="0" applyProtection="0"/>
    <xf numFmtId="0" fontId="45" fillId="50" borderId="43" applyNumberFormat="0" applyFont="0" applyAlignment="0" applyProtection="0"/>
    <xf numFmtId="0" fontId="67" fillId="50" borderId="43" applyNumberFormat="0" applyFont="0" applyAlignment="0" applyProtection="0"/>
    <xf numFmtId="0" fontId="45" fillId="50" borderId="43" applyNumberFormat="0" applyFont="0" applyAlignment="0" applyProtection="0"/>
    <xf numFmtId="0" fontId="67" fillId="15" borderId="37" applyNumberFormat="0" applyFont="0" applyAlignment="0" applyProtection="0"/>
    <xf numFmtId="0" fontId="29" fillId="15" borderId="37" applyNumberFormat="0" applyFont="0" applyAlignment="0" applyProtection="0"/>
    <xf numFmtId="0" fontId="29" fillId="15" borderId="37" applyNumberFormat="0" applyFont="0" applyAlignment="0" applyProtection="0"/>
    <xf numFmtId="0" fontId="29" fillId="15" borderId="37" applyNumberFormat="0" applyFont="0" applyAlignment="0" applyProtection="0"/>
    <xf numFmtId="0" fontId="29" fillId="15" borderId="37" applyNumberFormat="0" applyFont="0" applyAlignment="0" applyProtection="0"/>
    <xf numFmtId="0" fontId="45" fillId="0" borderId="0"/>
    <xf numFmtId="0" fontId="45" fillId="0" borderId="0"/>
    <xf numFmtId="0" fontId="119" fillId="48" borderId="47" applyNumberFormat="0" applyAlignment="0" applyProtection="0"/>
    <xf numFmtId="0" fontId="120" fillId="48" borderId="47" applyNumberFormat="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67" fillId="0" borderId="0" applyFont="0" applyFill="0" applyBorder="0" applyAlignment="0" applyProtection="0"/>
    <xf numFmtId="9" fontId="45" fillId="0" borderId="0" applyFont="0" applyFill="0" applyBorder="0" applyAlignment="0" applyProtection="0"/>
    <xf numFmtId="9" fontId="67"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67" fillId="0" borderId="0" applyFont="0" applyFill="0" applyBorder="0" applyAlignment="0" applyProtection="0"/>
    <xf numFmtId="9" fontId="45"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45" fillId="0" borderId="0" applyFont="0" applyFill="0" applyBorder="0" applyAlignment="0" applyProtection="0"/>
    <xf numFmtId="9" fontId="67"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9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0" fontId="121" fillId="0" borderId="0" applyNumberFormat="0" applyFont="0" applyFill="0" applyBorder="0" applyAlignment="0" applyProtection="0">
      <alignment horizontal="left"/>
    </xf>
    <xf numFmtId="4" fontId="121" fillId="0" borderId="0" applyFont="0" applyFill="0" applyBorder="0" applyAlignment="0" applyProtection="0"/>
    <xf numFmtId="0" fontId="122" fillId="0" borderId="16">
      <alignment horizontal="center"/>
    </xf>
    <xf numFmtId="44" fontId="63" fillId="28" borderId="0" applyFill="0"/>
    <xf numFmtId="44" fontId="63" fillId="28" borderId="0" applyFill="0"/>
    <xf numFmtId="0" fontId="123" fillId="0" borderId="0">
      <alignment horizontal="left" vertical="top"/>
    </xf>
    <xf numFmtId="0" fontId="63" fillId="0" borderId="0" applyFill="0">
      <alignment horizontal="left" indent="2"/>
    </xf>
    <xf numFmtId="0" fontId="63" fillId="0" borderId="0" applyFill="0">
      <alignment horizontal="left" indent="2"/>
    </xf>
    <xf numFmtId="44" fontId="62" fillId="0" borderId="13" applyFill="0">
      <alignment horizontal="right"/>
    </xf>
    <xf numFmtId="44" fontId="61" fillId="0" borderId="13" applyFill="0">
      <alignment horizontal="right"/>
    </xf>
    <xf numFmtId="44" fontId="61" fillId="0" borderId="13" applyFill="0">
      <alignment horizontal="right"/>
    </xf>
    <xf numFmtId="0" fontId="65" fillId="0" borderId="1" applyNumberFormat="0" applyFont="0" applyBorder="0">
      <alignment horizontal="right"/>
    </xf>
    <xf numFmtId="0" fontId="65" fillId="0" borderId="1" applyNumberFormat="0" applyFont="0" applyBorder="0">
      <alignment horizontal="right"/>
    </xf>
    <xf numFmtId="0" fontId="85" fillId="0" borderId="0" applyFill="0"/>
    <xf numFmtId="0" fontId="41" fillId="0" borderId="0" applyFill="0"/>
    <xf numFmtId="44" fontId="62" fillId="0" borderId="13" applyFill="0"/>
    <xf numFmtId="44" fontId="65" fillId="0" borderId="13" applyFill="0"/>
    <xf numFmtId="44" fontId="65" fillId="0" borderId="13" applyFill="0"/>
    <xf numFmtId="0" fontId="45" fillId="0" borderId="0" applyNumberFormat="0" applyFont="0" applyBorder="0" applyAlignment="0"/>
    <xf numFmtId="0" fontId="45" fillId="0" borderId="0" applyNumberFormat="0" applyFont="0" applyBorder="0" applyAlignment="0"/>
    <xf numFmtId="0" fontId="45" fillId="0" borderId="0" applyNumberFormat="0" applyFont="0" applyBorder="0" applyAlignment="0"/>
    <xf numFmtId="0" fontId="45" fillId="0" borderId="0" applyNumberFormat="0" applyFont="0" applyBorder="0" applyAlignment="0"/>
    <xf numFmtId="0" fontId="45" fillId="0" borderId="0" applyNumberFormat="0" applyFont="0" applyBorder="0" applyAlignment="0"/>
    <xf numFmtId="0" fontId="45" fillId="0" borderId="0" applyNumberFormat="0" applyFont="0" applyBorder="0" applyAlignment="0"/>
    <xf numFmtId="0" fontId="124" fillId="0" borderId="0" applyFill="0">
      <alignment horizontal="left" indent="1"/>
    </xf>
    <xf numFmtId="0" fontId="125" fillId="0" borderId="0" applyFill="0">
      <alignment horizontal="left" indent="1"/>
    </xf>
    <xf numFmtId="44" fontId="63" fillId="0" borderId="0" applyFill="0"/>
    <xf numFmtId="44" fontId="65" fillId="0" borderId="0" applyFill="0"/>
    <xf numFmtId="44" fontId="65" fillId="0" borderId="0" applyFill="0"/>
    <xf numFmtId="0" fontId="45" fillId="0" borderId="0" applyNumberFormat="0" applyFont="0" applyFill="0" applyBorder="0" applyAlignment="0"/>
    <xf numFmtId="0" fontId="45" fillId="0" borderId="0" applyNumberFormat="0" applyFont="0" applyFill="0" applyBorder="0" applyAlignment="0"/>
    <xf numFmtId="0" fontId="45" fillId="0" borderId="0" applyNumberFormat="0" applyFont="0" applyFill="0" applyBorder="0" applyAlignment="0"/>
    <xf numFmtId="0" fontId="45" fillId="0" borderId="0" applyNumberFormat="0" applyFont="0" applyFill="0" applyBorder="0" applyAlignment="0"/>
    <xf numFmtId="0" fontId="45" fillId="0" borderId="0" applyNumberFormat="0" applyFont="0" applyFill="0" applyBorder="0" applyAlignment="0"/>
    <xf numFmtId="0" fontId="45" fillId="0" borderId="0" applyNumberFormat="0" applyFont="0" applyFill="0" applyBorder="0" applyAlignment="0"/>
    <xf numFmtId="0" fontId="124" fillId="0" borderId="0" applyFill="0">
      <alignment horizontal="left" indent="2"/>
    </xf>
    <xf numFmtId="0" fontId="65" fillId="0" borderId="0" applyFill="0">
      <alignment horizontal="left" indent="2"/>
    </xf>
    <xf numFmtId="0" fontId="61" fillId="0" borderId="0" applyFill="0">
      <alignment horizontal="left" indent="2"/>
    </xf>
    <xf numFmtId="0" fontId="61" fillId="0" borderId="0" applyFill="0">
      <alignment horizontal="left" indent="2"/>
    </xf>
    <xf numFmtId="44" fontId="63" fillId="0" borderId="0" applyFill="0"/>
    <xf numFmtId="44" fontId="63" fillId="0" borderId="0" applyFill="0"/>
    <xf numFmtId="0" fontId="45" fillId="0" borderId="0" applyNumberFormat="0" applyFont="0" applyBorder="0" applyAlignment="0"/>
    <xf numFmtId="0" fontId="45" fillId="0" borderId="0" applyNumberFormat="0" applyFont="0" applyBorder="0" applyAlignment="0"/>
    <xf numFmtId="0" fontId="45" fillId="0" borderId="0" applyNumberFormat="0" applyFont="0" applyBorder="0" applyAlignment="0"/>
    <xf numFmtId="0" fontId="45" fillId="0" borderId="0" applyNumberFormat="0" applyFont="0" applyBorder="0" applyAlignment="0"/>
    <xf numFmtId="0" fontId="45" fillId="0" borderId="0" applyNumberFormat="0" applyFont="0" applyBorder="0" applyAlignment="0"/>
    <xf numFmtId="0" fontId="45" fillId="0" borderId="0" applyNumberFormat="0" applyFont="0" applyBorder="0" applyAlignment="0"/>
    <xf numFmtId="0" fontId="126" fillId="0" borderId="0">
      <alignment horizontal="left" indent="3"/>
    </xf>
    <xf numFmtId="0" fontId="65" fillId="0" borderId="0" applyFill="0">
      <alignment horizontal="left" indent="3"/>
    </xf>
    <xf numFmtId="0" fontId="64" fillId="0" borderId="0" applyFill="0">
      <alignment horizontal="left" indent="3"/>
    </xf>
    <xf numFmtId="0" fontId="65" fillId="0" borderId="0" applyFill="0">
      <alignment horizontal="left" indent="3"/>
    </xf>
    <xf numFmtId="44" fontId="63" fillId="0" borderId="0" applyFill="0"/>
    <xf numFmtId="44" fontId="63" fillId="0" borderId="0" applyFill="0"/>
    <xf numFmtId="0" fontId="45" fillId="0" borderId="0" applyNumberFormat="0" applyFont="0" applyBorder="0" applyAlignment="0"/>
    <xf numFmtId="0" fontId="45" fillId="0" borderId="0" applyNumberFormat="0" applyFont="0" applyBorder="0" applyAlignment="0"/>
    <xf numFmtId="0" fontId="45" fillId="0" borderId="0" applyNumberFormat="0" applyFont="0" applyBorder="0" applyAlignment="0"/>
    <xf numFmtId="0" fontId="45" fillId="0" borderId="0" applyNumberFormat="0" applyFont="0" applyBorder="0" applyAlignment="0"/>
    <xf numFmtId="0" fontId="45" fillId="0" borderId="0" applyNumberFormat="0" applyFont="0" applyBorder="0" applyAlignment="0"/>
    <xf numFmtId="0" fontId="45" fillId="0" borderId="0" applyNumberFormat="0" applyFont="0" applyBorder="0" applyAlignment="0"/>
    <xf numFmtId="0" fontId="70" fillId="0" borderId="0">
      <alignment horizontal="left" indent="4"/>
    </xf>
    <xf numFmtId="0" fontId="45" fillId="0" borderId="0" applyFill="0">
      <alignment horizontal="left" indent="4"/>
    </xf>
    <xf numFmtId="0" fontId="45" fillId="0" borderId="0" applyFill="0">
      <alignment horizontal="left" indent="4"/>
    </xf>
    <xf numFmtId="44" fontId="86" fillId="0" borderId="0" applyFill="0"/>
    <xf numFmtId="0" fontId="45" fillId="0" borderId="0" applyNumberFormat="0" applyFont="0" applyBorder="0" applyAlignment="0"/>
    <xf numFmtId="0" fontId="45" fillId="0" borderId="0" applyNumberFormat="0" applyFont="0" applyBorder="0" applyAlignment="0"/>
    <xf numFmtId="0" fontId="45" fillId="0" borderId="0" applyNumberFormat="0" applyFont="0" applyBorder="0" applyAlignment="0"/>
    <xf numFmtId="0" fontId="45" fillId="0" borderId="0" applyNumberFormat="0" applyFont="0" applyBorder="0" applyAlignment="0"/>
    <xf numFmtId="0" fontId="45" fillId="0" borderId="0" applyNumberFormat="0" applyFont="0" applyBorder="0" applyAlignment="0"/>
    <xf numFmtId="0" fontId="45" fillId="0" borderId="0" applyNumberFormat="0" applyFont="0" applyBorder="0" applyAlignment="0"/>
    <xf numFmtId="0" fontId="87" fillId="0" borderId="0">
      <alignment horizontal="left" indent="5"/>
    </xf>
    <xf numFmtId="0" fontId="88" fillId="0" borderId="0" applyFill="0">
      <alignment horizontal="left" indent="5"/>
    </xf>
    <xf numFmtId="44" fontId="89" fillId="0" borderId="0" applyFill="0"/>
    <xf numFmtId="0" fontId="45" fillId="0" borderId="0" applyNumberFormat="0" applyFont="0" applyFill="0" applyBorder="0" applyAlignment="0"/>
    <xf numFmtId="0" fontId="45" fillId="0" borderId="0" applyNumberFormat="0" applyFont="0" applyFill="0" applyBorder="0" applyAlignment="0"/>
    <xf numFmtId="0" fontId="45" fillId="0" borderId="0" applyNumberFormat="0" applyFont="0" applyFill="0" applyBorder="0" applyAlignment="0"/>
    <xf numFmtId="0" fontId="45" fillId="0" borderId="0" applyNumberFormat="0" applyFont="0" applyFill="0" applyBorder="0" applyAlignment="0"/>
    <xf numFmtId="0" fontId="45" fillId="0" borderId="0" applyNumberFormat="0" applyFont="0" applyFill="0" applyBorder="0" applyAlignment="0"/>
    <xf numFmtId="0" fontId="45" fillId="0" borderId="0" applyNumberFormat="0" applyFont="0" applyFill="0" applyBorder="0" applyAlignment="0"/>
    <xf numFmtId="0" fontId="90" fillId="0" borderId="0" applyFill="0">
      <alignment horizontal="left" indent="6"/>
    </xf>
    <xf numFmtId="0" fontId="86" fillId="0" borderId="0" applyFill="0">
      <alignment horizontal="left" indent="6"/>
    </xf>
    <xf numFmtId="0" fontId="119" fillId="48" borderId="47" applyNumberFormat="0" applyAlignment="0" applyProtection="0"/>
    <xf numFmtId="0" fontId="81" fillId="32" borderId="0" applyNumberFormat="0" applyBorder="0" applyAlignment="0" applyProtection="0"/>
    <xf numFmtId="0" fontId="81" fillId="32" borderId="0" applyNumberFormat="0" applyBorder="0" applyAlignment="0" applyProtection="0"/>
    <xf numFmtId="0" fontId="119" fillId="48" borderId="47" applyNumberFormat="0" applyAlignment="0" applyProtection="0"/>
    <xf numFmtId="0" fontId="119" fillId="48" borderId="47" applyNumberFormat="0" applyAlignment="0" applyProtection="0"/>
    <xf numFmtId="0" fontId="71" fillId="0" borderId="0"/>
    <xf numFmtId="0" fontId="74" fillId="0" borderId="0" applyNumberFormat="0" applyBorder="0" applyAlignment="0"/>
    <xf numFmtId="0" fontId="74" fillId="0" borderId="0" applyNumberFormat="0" applyBorder="0" applyAlignment="0"/>
    <xf numFmtId="0" fontId="74" fillId="0" borderId="0" applyNumberFormat="0" applyBorder="0" applyAlignment="0"/>
    <xf numFmtId="0" fontId="127" fillId="0" borderId="0" applyNumberFormat="0" applyBorder="0" applyAlignment="0"/>
    <xf numFmtId="0" fontId="128" fillId="0" borderId="0" applyNumberFormat="0" applyBorder="0" applyAlignment="0"/>
    <xf numFmtId="0" fontId="129" fillId="0" borderId="0" applyNumberFormat="0" applyBorder="0" applyAlignment="0"/>
    <xf numFmtId="0" fontId="129" fillId="0" borderId="0" applyNumberFormat="0" applyBorder="0" applyAlignment="0"/>
    <xf numFmtId="0" fontId="78"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78" fillId="0" borderId="0" applyNumberFormat="0" applyFill="0" applyBorder="0" applyAlignment="0" applyProtection="0"/>
    <xf numFmtId="0" fontId="100" fillId="0" borderId="0" applyNumberFormat="0" applyFill="0" applyBorder="0" applyAlignment="0" applyProtection="0"/>
    <xf numFmtId="0" fontId="130" fillId="0" borderId="0" applyNumberFormat="0" applyFill="0" applyBorder="0" applyAlignment="0" applyProtection="0"/>
    <xf numFmtId="0" fontId="73" fillId="0" borderId="0" applyNumberFormat="0" applyFill="0" applyBorder="0" applyAlignment="0" applyProtection="0"/>
    <xf numFmtId="0" fontId="130" fillId="0" borderId="0" applyNumberFormat="0" applyFill="0" applyBorder="0" applyAlignment="0" applyProtection="0"/>
    <xf numFmtId="0" fontId="106" fillId="0" borderId="44" applyNumberFormat="0" applyFill="0" applyAlignment="0" applyProtection="0"/>
    <xf numFmtId="0" fontId="109" fillId="0" borderId="45" applyNumberFormat="0" applyFill="0" applyAlignment="0" applyProtection="0"/>
    <xf numFmtId="0" fontId="98" fillId="0" borderId="46" applyNumberFormat="0" applyFill="0" applyAlignment="0" applyProtection="0"/>
    <xf numFmtId="0" fontId="98"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06" fillId="0" borderId="44" applyNumberFormat="0" applyFill="0" applyAlignment="0" applyProtection="0"/>
    <xf numFmtId="0" fontId="106" fillId="0" borderId="44" applyNumberFormat="0" applyFill="0" applyAlignment="0" applyProtection="0"/>
    <xf numFmtId="0" fontId="109" fillId="0" borderId="45" applyNumberFormat="0" applyFill="0" applyAlignment="0" applyProtection="0"/>
    <xf numFmtId="0" fontId="109" fillId="0" borderId="45" applyNumberFormat="0" applyFill="0" applyAlignment="0" applyProtection="0"/>
    <xf numFmtId="0" fontId="98" fillId="0" borderId="46" applyNumberFormat="0" applyFill="0" applyAlignment="0" applyProtection="0"/>
    <xf numFmtId="0" fontId="98" fillId="0" borderId="46" applyNumberFormat="0" applyFill="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130" fillId="0" borderId="0" applyNumberFormat="0" applyFill="0" applyBorder="0" applyAlignment="0" applyProtection="0"/>
    <xf numFmtId="0" fontId="106" fillId="0" borderId="44" applyNumberFormat="0" applyFill="0" applyAlignment="0" applyProtection="0"/>
    <xf numFmtId="0" fontId="109" fillId="0" borderId="45" applyNumberFormat="0" applyFill="0" applyAlignment="0" applyProtection="0"/>
    <xf numFmtId="0" fontId="98" fillId="0" borderId="46" applyNumberFormat="0" applyFill="0" applyAlignment="0" applyProtection="0"/>
    <xf numFmtId="0" fontId="45" fillId="51" borderId="48"/>
    <xf numFmtId="0" fontId="45" fillId="51" borderId="48"/>
    <xf numFmtId="0" fontId="45" fillId="51" borderId="48"/>
    <xf numFmtId="0" fontId="131" fillId="0" borderId="39" applyNumberFormat="0" applyFont="0" applyFill="0" applyAlignment="0" applyProtection="0"/>
    <xf numFmtId="0" fontId="132" fillId="0" borderId="49" applyNumberFormat="0" applyFill="0" applyAlignment="0" applyProtection="0"/>
    <xf numFmtId="0" fontId="45" fillId="0" borderId="0"/>
    <xf numFmtId="0" fontId="45" fillId="0" borderId="0"/>
    <xf numFmtId="0" fontId="133" fillId="0" borderId="0" applyNumberFormat="0" applyBorder="0" applyAlignment="0">
      <protection locked="0"/>
    </xf>
    <xf numFmtId="0" fontId="79" fillId="31" borderId="0" applyNumberFormat="0" applyBorder="0" applyAlignment="0" applyProtection="0"/>
    <xf numFmtId="0" fontId="81" fillId="32" borderId="0" applyNumberFormat="0" applyBorder="0" applyAlignment="0" applyProtection="0"/>
    <xf numFmtId="0" fontId="93" fillId="49" borderId="41" applyNumberFormat="0" applyAlignment="0" applyProtection="0"/>
    <xf numFmtId="0" fontId="93" fillId="49" borderId="41" applyNumberFormat="0" applyAlignment="0" applyProtection="0"/>
    <xf numFmtId="0" fontId="78" fillId="0" borderId="0" applyNumberFormat="0" applyFill="0" applyBorder="0" applyAlignment="0" applyProtection="0"/>
    <xf numFmtId="0" fontId="66" fillId="0" borderId="0" applyNumberFormat="0" applyFill="0" applyBorder="0" applyAlignment="0" applyProtection="0"/>
    <xf numFmtId="0" fontId="35" fillId="0" borderId="0" applyNumberFormat="0" applyFont="0" applyFill="0" applyBorder="0">
      <alignment wrapText="1"/>
    </xf>
    <xf numFmtId="0" fontId="35" fillId="0" borderId="0" applyNumberFormat="0" applyFont="0" applyFill="0" applyBorder="0">
      <alignment wrapText="1"/>
    </xf>
    <xf numFmtId="0" fontId="45" fillId="0" borderId="0"/>
    <xf numFmtId="0" fontId="77" fillId="44" borderId="0" applyNumberFormat="0" applyBorder="0" applyAlignment="0" applyProtection="0">
      <alignment vertical="center"/>
    </xf>
    <xf numFmtId="0" fontId="77" fillId="45" borderId="0" applyNumberFormat="0" applyBorder="0" applyAlignment="0" applyProtection="0">
      <alignment vertical="center"/>
    </xf>
    <xf numFmtId="0" fontId="77" fillId="46" borderId="0" applyNumberFormat="0" applyBorder="0" applyAlignment="0" applyProtection="0">
      <alignment vertical="center"/>
    </xf>
    <xf numFmtId="0" fontId="77" fillId="41" borderId="0" applyNumberFormat="0" applyBorder="0" applyAlignment="0" applyProtection="0">
      <alignment vertical="center"/>
    </xf>
    <xf numFmtId="0" fontId="77" fillId="42" borderId="0" applyNumberFormat="0" applyBorder="0" applyAlignment="0" applyProtection="0">
      <alignment vertical="center"/>
    </xf>
    <xf numFmtId="0" fontId="77" fillId="47" borderId="0" applyNumberFormat="0" applyBorder="0" applyAlignment="0" applyProtection="0">
      <alignment vertical="center"/>
    </xf>
    <xf numFmtId="0" fontId="134" fillId="0" borderId="0" applyNumberFormat="0" applyFill="0" applyBorder="0" applyAlignment="0" applyProtection="0">
      <alignment vertical="center"/>
    </xf>
    <xf numFmtId="0" fontId="135" fillId="49" borderId="41" applyNumberFormat="0" applyAlignment="0" applyProtection="0">
      <alignment vertical="center"/>
    </xf>
    <xf numFmtId="0" fontId="136" fillId="52" borderId="0" applyNumberFormat="0" applyBorder="0" applyAlignment="0" applyProtection="0">
      <alignment vertical="center"/>
    </xf>
    <xf numFmtId="0" fontId="45" fillId="50" borderId="43" applyNumberFormat="0" applyFont="0" applyAlignment="0" applyProtection="0">
      <alignment vertical="center"/>
    </xf>
    <xf numFmtId="0" fontId="45" fillId="50" borderId="43" applyNumberFormat="0" applyFont="0" applyAlignment="0" applyProtection="0">
      <alignment vertical="center"/>
    </xf>
    <xf numFmtId="0" fontId="137" fillId="0" borderId="42" applyNumberFormat="0" applyFill="0" applyAlignment="0" applyProtection="0">
      <alignment vertical="center"/>
    </xf>
    <xf numFmtId="0" fontId="45" fillId="0" borderId="0" applyBorder="0"/>
    <xf numFmtId="0" fontId="138" fillId="35" borderId="40" applyNumberFormat="0" applyAlignment="0" applyProtection="0">
      <alignment vertical="center"/>
    </xf>
    <xf numFmtId="0" fontId="139" fillId="48" borderId="47" applyNumberFormat="0" applyAlignment="0" applyProtection="0">
      <alignment vertical="center"/>
    </xf>
    <xf numFmtId="0" fontId="140" fillId="31" borderId="0" applyNumberFormat="0" applyBorder="0" applyAlignment="0" applyProtection="0">
      <alignment vertical="center"/>
    </xf>
    <xf numFmtId="0" fontId="141" fillId="32" borderId="0" applyNumberFormat="0" applyBorder="0" applyAlignment="0" applyProtection="0">
      <alignment vertical="center"/>
    </xf>
    <xf numFmtId="0" fontId="142" fillId="0" borderId="44" applyNumberFormat="0" applyFill="0" applyAlignment="0" applyProtection="0">
      <alignment vertical="center"/>
    </xf>
    <xf numFmtId="0" fontId="143" fillId="0" borderId="45" applyNumberFormat="0" applyFill="0" applyAlignment="0" applyProtection="0">
      <alignment vertical="center"/>
    </xf>
    <xf numFmtId="0" fontId="144" fillId="0" borderId="46" applyNumberFormat="0" applyFill="0" applyAlignment="0" applyProtection="0">
      <alignment vertical="center"/>
    </xf>
    <xf numFmtId="0" fontId="144" fillId="0" borderId="0" applyNumberFormat="0" applyFill="0" applyBorder="0" applyAlignment="0" applyProtection="0">
      <alignment vertical="center"/>
    </xf>
    <xf numFmtId="0" fontId="145" fillId="48" borderId="40" applyNumberFormat="0" applyAlignment="0" applyProtection="0">
      <alignment vertical="center"/>
    </xf>
    <xf numFmtId="0" fontId="146" fillId="0" borderId="0" applyNumberFormat="0" applyFill="0" applyBorder="0" applyAlignment="0" applyProtection="0">
      <alignment vertical="center"/>
    </xf>
    <xf numFmtId="0" fontId="147" fillId="0" borderId="0" applyNumberFormat="0" applyFill="0" applyBorder="0" applyAlignment="0" applyProtection="0">
      <alignment vertical="center"/>
    </xf>
    <xf numFmtId="0" fontId="148" fillId="0" borderId="49" applyNumberFormat="0" applyFill="0" applyAlignment="0" applyProtection="0">
      <alignment vertical="center"/>
    </xf>
    <xf numFmtId="0" fontId="29" fillId="0" borderId="0"/>
    <xf numFmtId="44" fontId="29" fillId="0" borderId="0" applyFont="0" applyFill="0" applyBorder="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122" fillId="0" borderId="52">
      <alignment horizontal="center"/>
    </xf>
    <xf numFmtId="0" fontId="112" fillId="0" borderId="53" applyNumberFormat="0" applyFill="0" applyAlignment="0" applyProtection="0"/>
    <xf numFmtId="0" fontId="98" fillId="0" borderId="53" applyNumberFormat="0" applyFill="0" applyAlignment="0" applyProtection="0"/>
    <xf numFmtId="0" fontId="98" fillId="0" borderId="51" applyNumberFormat="0" applyFill="0" applyAlignment="0" applyProtection="0"/>
    <xf numFmtId="0" fontId="112" fillId="0" borderId="51" applyNumberFormat="0" applyFill="0" applyAlignment="0" applyProtection="0"/>
    <xf numFmtId="0" fontId="122" fillId="0" borderId="50">
      <alignment horizontal="center"/>
    </xf>
    <xf numFmtId="0" fontId="98" fillId="0" borderId="51" applyNumberFormat="0" applyFill="0" applyAlignment="0" applyProtection="0"/>
    <xf numFmtId="0" fontId="98" fillId="0" borderId="51" applyNumberFormat="0" applyFill="0" applyAlignment="0" applyProtection="0"/>
    <xf numFmtId="0" fontId="98" fillId="0" borderId="51" applyNumberFormat="0" applyFill="0" applyAlignment="0" applyProtection="0"/>
    <xf numFmtId="0" fontId="98" fillId="0" borderId="51" applyNumberFormat="0" applyFill="0" applyAlignment="0" applyProtection="0"/>
    <xf numFmtId="0" fontId="144" fillId="0" borderId="51" applyNumberFormat="0" applyFill="0" applyAlignment="0" applyProtection="0">
      <alignment vertical="center"/>
    </xf>
    <xf numFmtId="0" fontId="144" fillId="0" borderId="53" applyNumberFormat="0" applyFill="0" applyAlignment="0" applyProtection="0">
      <alignment vertical="center"/>
    </xf>
  </cellStyleXfs>
  <cellXfs count="845">
    <xf numFmtId="0" fontId="0" fillId="0" borderId="0" xfId="0"/>
    <xf numFmtId="0" fontId="6" fillId="0" borderId="1" xfId="0" applyFont="1" applyBorder="1" applyAlignment="1">
      <alignment horizontal="center" vertical="center" wrapText="1"/>
    </xf>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49" fontId="8" fillId="0" borderId="0" xfId="0" applyNumberFormat="1" applyFont="1"/>
    <xf numFmtId="0" fontId="6" fillId="0" borderId="5" xfId="0" applyFont="1" applyBorder="1" applyAlignment="1">
      <alignment horizontal="center" vertical="center" wrapText="1"/>
    </xf>
    <xf numFmtId="0" fontId="6" fillId="5" borderId="7" xfId="0" applyFont="1" applyFill="1" applyBorder="1" applyAlignment="1">
      <alignment horizontal="center" vertical="center" wrapText="1"/>
    </xf>
    <xf numFmtId="49" fontId="8" fillId="4" borderId="8" xfId="0" applyNumberFormat="1" applyFont="1" applyFill="1" applyBorder="1"/>
    <xf numFmtId="0" fontId="5" fillId="4" borderId="9" xfId="0" applyFont="1" applyFill="1" applyBorder="1" applyAlignment="1">
      <alignment wrapText="1"/>
    </xf>
    <xf numFmtId="49" fontId="8" fillId="4" borderId="12" xfId="0" applyNumberFormat="1" applyFont="1" applyFill="1" applyBorder="1"/>
    <xf numFmtId="0" fontId="6" fillId="4" borderId="13" xfId="0" applyFont="1" applyFill="1" applyBorder="1" applyAlignment="1">
      <alignment horizontal="center" vertical="center" wrapText="1"/>
    </xf>
    <xf numFmtId="0" fontId="4" fillId="4" borderId="7" xfId="0" applyFont="1" applyFill="1" applyBorder="1" applyAlignment="1">
      <alignment wrapText="1"/>
    </xf>
    <xf numFmtId="0" fontId="4" fillId="4" borderId="7" xfId="0" applyFont="1" applyFill="1" applyBorder="1" applyAlignment="1">
      <alignment horizontal="right" wrapText="1"/>
    </xf>
    <xf numFmtId="49" fontId="8" fillId="4" borderId="2" xfId="0" applyNumberFormat="1" applyFont="1" applyFill="1" applyBorder="1"/>
    <xf numFmtId="0" fontId="5" fillId="4" borderId="7" xfId="0" applyFont="1" applyFill="1" applyBorder="1" applyAlignment="1">
      <alignment wrapText="1"/>
    </xf>
    <xf numFmtId="0" fontId="5" fillId="4" borderId="7" xfId="0" applyFont="1" applyFill="1" applyBorder="1" applyAlignment="1">
      <alignment horizontal="right" wrapText="1"/>
    </xf>
    <xf numFmtId="0" fontId="9"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4"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6" fillId="4"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6" fillId="5" borderId="7" xfId="0" applyNumberFormat="1" applyFont="1" applyFill="1" applyBorder="1" applyAlignment="1">
      <alignment horizontal="center" vertical="center" wrapText="1"/>
    </xf>
    <xf numFmtId="4" fontId="5" fillId="4" borderId="7" xfId="0" applyNumberFormat="1" applyFont="1" applyFill="1" applyBorder="1" applyAlignment="1">
      <alignment wrapText="1"/>
    </xf>
    <xf numFmtId="49" fontId="1" fillId="5" borderId="12" xfId="0" applyNumberFormat="1" applyFont="1" applyFill="1" applyBorder="1" applyAlignment="1">
      <alignment vertical="center"/>
    </xf>
    <xf numFmtId="0" fontId="9" fillId="5" borderId="13" xfId="0" applyFont="1" applyFill="1" applyBorder="1" applyAlignment="1">
      <alignment vertical="center" wrapText="1"/>
    </xf>
    <xf numFmtId="4" fontId="4" fillId="4" borderId="7" xfId="0" applyNumberFormat="1" applyFont="1" applyFill="1" applyBorder="1" applyAlignment="1">
      <alignment wrapText="1"/>
    </xf>
    <xf numFmtId="0" fontId="4" fillId="4" borderId="7" xfId="0" applyFont="1" applyFill="1" applyBorder="1"/>
    <xf numFmtId="4" fontId="4" fillId="4" borderId="7" xfId="0" applyNumberFormat="1" applyFont="1" applyFill="1" applyBorder="1"/>
    <xf numFmtId="0" fontId="9" fillId="5" borderId="0" xfId="0" applyFont="1" applyFill="1" applyBorder="1" applyAlignment="1">
      <alignment vertical="center" wrapText="1"/>
    </xf>
    <xf numFmtId="0" fontId="6" fillId="5" borderId="0" xfId="0" applyFont="1" applyFill="1" applyBorder="1" applyAlignment="1">
      <alignment horizontal="center" vertical="center" wrapText="1"/>
    </xf>
    <xf numFmtId="49" fontId="1" fillId="5" borderId="14" xfId="0" applyNumberFormat="1" applyFont="1" applyFill="1" applyBorder="1" applyAlignment="1">
      <alignment vertical="center"/>
    </xf>
    <xf numFmtId="49" fontId="0" fillId="5" borderId="7" xfId="0" applyNumberFormat="1" applyFont="1" applyFill="1" applyBorder="1" applyAlignment="1">
      <alignment vertical="center"/>
    </xf>
    <xf numFmtId="49" fontId="8" fillId="4" borderId="9" xfId="0" applyNumberFormat="1" applyFont="1" applyFill="1" applyBorder="1"/>
    <xf numFmtId="49" fontId="8" fillId="4" borderId="13" xfId="0" applyNumberFormat="1" applyFont="1" applyFill="1" applyBorder="1"/>
    <xf numFmtId="49" fontId="1" fillId="5" borderId="13" xfId="0" applyNumberFormat="1" applyFont="1" applyFill="1" applyBorder="1" applyAlignment="1">
      <alignment vertical="center"/>
    </xf>
    <xf numFmtId="49" fontId="8" fillId="4" borderId="7" xfId="0" applyNumberFormat="1" applyFont="1" applyFill="1" applyBorder="1"/>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0" fontId="1" fillId="0" borderId="0" xfId="0" applyFont="1"/>
    <xf numFmtId="0" fontId="12"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2" fillId="4" borderId="13" xfId="0" applyFont="1" applyFill="1" applyBorder="1" applyAlignment="1">
      <alignment wrapText="1"/>
    </xf>
    <xf numFmtId="0" fontId="11" fillId="0" borderId="0" xfId="0" applyFont="1" applyAlignment="1">
      <alignment vertical="center"/>
    </xf>
    <xf numFmtId="0" fontId="3" fillId="6" borderId="4" xfId="0" applyFont="1" applyFill="1" applyBorder="1" applyAlignment="1">
      <alignment horizontal="center" vertical="center" wrapText="1"/>
    </xf>
    <xf numFmtId="0" fontId="13" fillId="0" borderId="0" xfId="0" applyFont="1"/>
    <xf numFmtId="0" fontId="9" fillId="5" borderId="3" xfId="0" applyFont="1" applyFill="1" applyBorder="1" applyAlignment="1">
      <alignment vertical="center" wrapText="1"/>
    </xf>
    <xf numFmtId="0" fontId="15" fillId="0" borderId="0" xfId="0" applyFont="1"/>
    <xf numFmtId="0" fontId="0" fillId="7" borderId="0" xfId="0" applyFill="1" applyAlignment="1">
      <alignment wrapText="1"/>
    </xf>
    <xf numFmtId="0" fontId="17" fillId="7" borderId="0" xfId="0" applyFont="1" applyFill="1" applyAlignment="1">
      <alignment wrapText="1"/>
    </xf>
    <xf numFmtId="0" fontId="18" fillId="7" borderId="0" xfId="0" applyFont="1" applyFill="1" applyAlignment="1">
      <alignment wrapText="1"/>
    </xf>
    <xf numFmtId="0" fontId="19" fillId="7" borderId="0" xfId="0" applyFont="1" applyFill="1" applyAlignment="1">
      <alignment wrapText="1"/>
    </xf>
    <xf numFmtId="0" fontId="0" fillId="7" borderId="0" xfId="0" applyFont="1" applyFill="1" applyAlignment="1">
      <alignment wrapText="1"/>
    </xf>
    <xf numFmtId="0" fontId="16"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0" fillId="7" borderId="0" xfId="0" applyFill="1" applyAlignment="1">
      <alignment horizontal="right" wrapText="1"/>
    </xf>
    <xf numFmtId="0" fontId="0" fillId="0" borderId="0" xfId="0" applyAlignment="1">
      <alignment horizontal="right"/>
    </xf>
    <xf numFmtId="0" fontId="25" fillId="0" borderId="0" xfId="0" applyFont="1" applyAlignment="1">
      <alignment vertical="center"/>
    </xf>
    <xf numFmtId="0" fontId="17" fillId="7" borderId="0" xfId="0" applyFont="1" applyFill="1" applyAlignment="1">
      <alignment horizontal="left" wrapText="1"/>
    </xf>
    <xf numFmtId="0" fontId="19" fillId="7" borderId="0" xfId="0" applyFont="1" applyFill="1" applyAlignment="1">
      <alignment horizontal="left" wrapText="1"/>
    </xf>
    <xf numFmtId="0" fontId="0" fillId="0" borderId="0" xfId="0"/>
    <xf numFmtId="0" fontId="0" fillId="0" borderId="1" xfId="0" applyBorder="1"/>
    <xf numFmtId="49" fontId="1" fillId="5" borderId="8" xfId="0" applyNumberFormat="1" applyFont="1" applyFill="1" applyBorder="1" applyAlignment="1">
      <alignment vertical="center"/>
    </xf>
    <xf numFmtId="49" fontId="1" fillId="5" borderId="9" xfId="0" applyNumberFormat="1" applyFont="1" applyFill="1" applyBorder="1" applyAlignment="1">
      <alignment vertical="center"/>
    </xf>
    <xf numFmtId="0" fontId="9" fillId="5" borderId="9" xfId="0" applyFont="1" applyFill="1" applyBorder="1" applyAlignment="1">
      <alignment vertical="center" wrapText="1"/>
    </xf>
    <xf numFmtId="0" fontId="6" fillId="5" borderId="9" xfId="0" applyFont="1" applyFill="1" applyBorder="1" applyAlignment="1">
      <alignment horizontal="center" vertical="center" wrapText="1"/>
    </xf>
    <xf numFmtId="4" fontId="6" fillId="5" borderId="9" xfId="0" applyNumberFormat="1" applyFont="1" applyFill="1" applyBorder="1" applyAlignment="1">
      <alignment horizontal="center" vertical="center" wrapText="1"/>
    </xf>
    <xf numFmtId="49" fontId="1" fillId="6" borderId="12" xfId="0" applyNumberFormat="1" applyFont="1" applyFill="1" applyBorder="1" applyAlignment="1">
      <alignment vertical="center"/>
    </xf>
    <xf numFmtId="49" fontId="1" fillId="6" borderId="13" xfId="0" applyNumberFormat="1" applyFont="1" applyFill="1" applyBorder="1" applyAlignment="1">
      <alignment vertical="center"/>
    </xf>
    <xf numFmtId="0" fontId="2" fillId="6" borderId="13" xfId="0" applyFont="1" applyFill="1" applyBorder="1" applyAlignment="1">
      <alignment vertical="center" wrapText="1"/>
    </xf>
    <xf numFmtId="0" fontId="6" fillId="6" borderId="13" xfId="0" applyFont="1" applyFill="1" applyBorder="1" applyAlignment="1">
      <alignment horizontal="center" vertical="center" wrapText="1"/>
    </xf>
    <xf numFmtId="4" fontId="6" fillId="6" borderId="13" xfId="0" applyNumberFormat="1" applyFont="1" applyFill="1" applyBorder="1" applyAlignment="1">
      <alignment horizontal="center" vertical="center" wrapText="1"/>
    </xf>
    <xf numFmtId="0" fontId="4" fillId="0" borderId="1" xfId="0" applyFont="1" applyBorder="1" applyAlignment="1">
      <alignment vertical="top" wrapText="1"/>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0" fontId="5" fillId="0" borderId="0" xfId="0" applyFont="1" applyFill="1" applyBorder="1" applyAlignment="1">
      <alignment horizontal="right" vertical="top" wrapText="1"/>
    </xf>
    <xf numFmtId="0" fontId="3" fillId="4" borderId="7" xfId="0" applyFont="1" applyFill="1" applyBorder="1" applyAlignment="1">
      <alignment vertical="center" wrapText="1"/>
    </xf>
    <xf numFmtId="0" fontId="5" fillId="0" borderId="0" xfId="0" applyFont="1" applyBorder="1" applyAlignment="1">
      <alignment horizontal="right" wrapText="1"/>
    </xf>
    <xf numFmtId="0" fontId="0" fillId="0" borderId="0" xfId="0" applyAlignment="1">
      <alignment horizontal="right" vertical="center"/>
    </xf>
    <xf numFmtId="0" fontId="1" fillId="0" borderId="0" xfId="0" applyFont="1" applyAlignment="1">
      <alignment vertical="center"/>
    </xf>
    <xf numFmtId="0" fontId="1" fillId="0" borderId="0" xfId="0" applyFont="1" applyAlignment="1">
      <alignment horizontal="right" vertical="center"/>
    </xf>
    <xf numFmtId="0" fontId="0" fillId="0" borderId="0" xfId="0" applyFill="1" applyAlignment="1">
      <alignment vertical="center"/>
    </xf>
    <xf numFmtId="0" fontId="4" fillId="0" borderId="0" xfId="0" applyFont="1" applyBorder="1" applyAlignment="1">
      <alignment horizontal="right" wrapText="1"/>
    </xf>
    <xf numFmtId="0" fontId="1" fillId="4" borderId="0" xfId="0" applyFont="1" applyFill="1" applyAlignment="1"/>
    <xf numFmtId="0" fontId="0" fillId="4" borderId="7" xfId="0" applyFill="1" applyBorder="1" applyAlignment="1">
      <alignment horizontal="center"/>
    </xf>
    <xf numFmtId="4" fontId="0" fillId="4" borderId="7" xfId="0" applyNumberFormat="1" applyFill="1" applyBorder="1" applyAlignment="1">
      <alignment horizontal="center"/>
    </xf>
    <xf numFmtId="0" fontId="14" fillId="7" borderId="0" xfId="0" applyFont="1" applyFill="1" applyAlignment="1">
      <alignment horizontal="right" wrapText="1"/>
    </xf>
    <xf numFmtId="0" fontId="14" fillId="0" borderId="0" xfId="0" applyFont="1" applyAlignment="1">
      <alignment horizontal="right"/>
    </xf>
    <xf numFmtId="0" fontId="14" fillId="7" borderId="0" xfId="0" applyFont="1" applyFill="1" applyAlignment="1">
      <alignment wrapText="1"/>
    </xf>
    <xf numFmtId="0" fontId="14" fillId="7" borderId="0" xfId="0" applyFont="1" applyFill="1" applyAlignment="1">
      <alignment horizontal="right" vertical="top" wrapText="1"/>
    </xf>
    <xf numFmtId="0" fontId="26" fillId="7" borderId="0" xfId="1" applyFont="1" applyFill="1" applyAlignment="1" applyProtection="1">
      <alignment horizontal="left"/>
    </xf>
    <xf numFmtId="0" fontId="27" fillId="7" borderId="0" xfId="0" applyFont="1" applyFill="1" applyAlignment="1">
      <alignment horizontal="right" vertical="top" wrapText="1"/>
    </xf>
    <xf numFmtId="0" fontId="27" fillId="7" borderId="0" xfId="0" applyFont="1" applyFill="1" applyAlignment="1">
      <alignment horizontal="right" vertical="center" wrapText="1"/>
    </xf>
    <xf numFmtId="4" fontId="4" fillId="0" borderId="10" xfId="0" applyNumberFormat="1" applyFont="1" applyFill="1" applyBorder="1" applyAlignment="1">
      <alignment horizontal="right" vertical="center" wrapText="1"/>
    </xf>
    <xf numFmtId="4" fontId="4" fillId="0" borderId="10" xfId="0" applyNumberFormat="1" applyFont="1" applyFill="1" applyBorder="1" applyAlignment="1">
      <alignment horizontal="right" wrapText="1"/>
    </xf>
    <xf numFmtId="0" fontId="4" fillId="0" borderId="0" xfId="0" applyFont="1" applyBorder="1" applyAlignment="1">
      <alignment wrapText="1"/>
    </xf>
    <xf numFmtId="0" fontId="0" fillId="0" borderId="0" xfId="0" applyAlignment="1"/>
    <xf numFmtId="0" fontId="6" fillId="0" borderId="1" xfId="0" applyFont="1" applyFill="1" applyBorder="1" applyAlignment="1">
      <alignment horizontal="center" vertical="center" wrapText="1"/>
    </xf>
    <xf numFmtId="0" fontId="17" fillId="0" borderId="0" xfId="0" applyFont="1" applyFill="1" applyAlignment="1">
      <alignment horizontal="left" wrapText="1"/>
    </xf>
    <xf numFmtId="0" fontId="19" fillId="0" borderId="0" xfId="0" applyFont="1" applyFill="1" applyAlignment="1">
      <alignment horizontal="left" wrapText="1"/>
    </xf>
    <xf numFmtId="0" fontId="6" fillId="4" borderId="11" xfId="0" applyFont="1" applyFill="1" applyBorder="1" applyAlignment="1">
      <alignment vertical="center" wrapText="1"/>
    </xf>
    <xf numFmtId="0" fontId="6" fillId="4" borderId="5" xfId="0" applyFont="1" applyFill="1" applyBorder="1" applyAlignment="1">
      <alignment horizontal="center" vertical="center" wrapText="1"/>
    </xf>
    <xf numFmtId="0" fontId="5" fillId="4" borderId="0" xfId="0" applyFont="1" applyFill="1" applyBorder="1" applyAlignment="1">
      <alignment horizontal="right" vertical="top" wrapText="1"/>
    </xf>
    <xf numFmtId="0" fontId="0" fillId="4" borderId="0" xfId="0" applyFill="1" applyAlignment="1">
      <alignment vertical="center"/>
    </xf>
    <xf numFmtId="4" fontId="6" fillId="5" borderId="7" xfId="0" applyNumberFormat="1" applyFont="1" applyFill="1" applyBorder="1" applyAlignment="1">
      <alignment horizontal="center" vertical="center" wrapText="1"/>
    </xf>
    <xf numFmtId="4" fontId="6" fillId="0" borderId="2" xfId="0" applyNumberFormat="1" applyFont="1" applyBorder="1" applyAlignment="1">
      <alignment horizontal="center" vertical="center" wrapText="1"/>
    </xf>
    <xf numFmtId="4" fontId="6" fillId="0" borderId="3" xfId="0" applyNumberFormat="1" applyFont="1" applyBorder="1" applyAlignment="1">
      <alignment horizontal="center" vertical="center" wrapText="1"/>
    </xf>
    <xf numFmtId="4" fontId="6" fillId="4" borderId="2" xfId="0" applyNumberFormat="1" applyFont="1" applyFill="1" applyBorder="1" applyAlignment="1">
      <alignment horizontal="center" vertical="center" wrapText="1"/>
    </xf>
    <xf numFmtId="4" fontId="6" fillId="4" borderId="3" xfId="0" applyNumberFormat="1" applyFont="1" applyFill="1" applyBorder="1" applyAlignment="1">
      <alignment horizontal="center" vertical="center" wrapText="1"/>
    </xf>
    <xf numFmtId="49" fontId="8" fillId="7" borderId="2" xfId="0" applyNumberFormat="1" applyFont="1" applyFill="1" applyBorder="1" applyAlignment="1">
      <alignment vertical="center"/>
    </xf>
    <xf numFmtId="49" fontId="8" fillId="7" borderId="7" xfId="0" applyNumberFormat="1" applyFont="1" applyFill="1" applyBorder="1" applyAlignment="1">
      <alignment vertical="center"/>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49" fontId="8" fillId="4" borderId="12" xfId="0" applyNumberFormat="1" applyFont="1" applyFill="1" applyBorder="1" applyAlignment="1">
      <alignment vertical="center"/>
    </xf>
    <xf numFmtId="49" fontId="8" fillId="4" borderId="13" xfId="0" applyNumberFormat="1" applyFont="1" applyFill="1" applyBorder="1" applyAlignment="1">
      <alignment vertical="center"/>
    </xf>
    <xf numFmtId="4" fontId="6" fillId="5" borderId="3" xfId="0" applyNumberFormat="1" applyFont="1" applyFill="1" applyBorder="1" applyAlignment="1">
      <alignment horizontal="center" vertical="center" wrapText="1"/>
    </xf>
    <xf numFmtId="0" fontId="6" fillId="7" borderId="13" xfId="0" applyFont="1" applyFill="1" applyBorder="1" applyAlignment="1">
      <alignment vertical="center" wrapText="1"/>
    </xf>
    <xf numFmtId="0" fontId="6" fillId="0" borderId="13" xfId="0" applyFont="1" applyBorder="1" applyAlignment="1">
      <alignment horizontal="center" vertical="center" wrapText="1"/>
    </xf>
    <xf numFmtId="4" fontId="6" fillId="0" borderId="13" xfId="0" applyNumberFormat="1" applyFont="1" applyBorder="1" applyAlignment="1">
      <alignment horizontal="center" vertical="center" wrapText="1"/>
    </xf>
    <xf numFmtId="10" fontId="6" fillId="0" borderId="13" xfId="0" applyNumberFormat="1" applyFont="1" applyBorder="1" applyAlignment="1">
      <alignment horizontal="center" vertical="center" wrapText="1"/>
    </xf>
    <xf numFmtId="37" fontId="6" fillId="7" borderId="3" xfId="0" applyNumberFormat="1" applyFont="1" applyFill="1" applyBorder="1" applyAlignment="1">
      <alignment vertical="center" wrapText="1"/>
    </xf>
    <xf numFmtId="37" fontId="6" fillId="7" borderId="7" xfId="0" applyNumberFormat="1" applyFont="1" applyFill="1" applyBorder="1" applyAlignment="1">
      <alignment vertical="center" wrapText="1"/>
    </xf>
    <xf numFmtId="49" fontId="0" fillId="5" borderId="9" xfId="0" applyNumberFormat="1" applyFont="1" applyFill="1" applyBorder="1" applyAlignment="1">
      <alignment vertical="center"/>
    </xf>
    <xf numFmtId="4" fontId="6" fillId="5" borderId="10" xfId="0" applyNumberFormat="1" applyFont="1" applyFill="1" applyBorder="1" applyAlignment="1">
      <alignment horizontal="center" vertical="center" wrapText="1"/>
    </xf>
    <xf numFmtId="4" fontId="6" fillId="5" borderId="13" xfId="0" applyNumberFormat="1"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7" borderId="7" xfId="0" applyFont="1" applyFill="1" applyBorder="1" applyAlignment="1">
      <alignment vertical="center" wrapText="1"/>
    </xf>
    <xf numFmtId="0" fontId="6" fillId="0" borderId="7" xfId="0" applyFont="1" applyBorder="1" applyAlignment="1">
      <alignment horizontal="center" vertical="center" wrapText="1"/>
    </xf>
    <xf numFmtId="4" fontId="6" fillId="0" borderId="7" xfId="0" applyNumberFormat="1" applyFont="1" applyBorder="1" applyAlignment="1">
      <alignment horizontal="center" vertical="center" wrapText="1"/>
    </xf>
    <xf numFmtId="0" fontId="3" fillId="4" borderId="11" xfId="0" applyFont="1" applyFill="1" applyBorder="1" applyAlignment="1">
      <alignment vertical="center" wrapText="1"/>
    </xf>
    <xf numFmtId="0" fontId="32" fillId="0" borderId="0" xfId="0" applyFont="1" applyBorder="1"/>
    <xf numFmtId="0" fontId="33" fillId="6" borderId="4" xfId="0" applyFont="1" applyFill="1" applyBorder="1" applyAlignment="1">
      <alignment horizontal="center" vertical="center" wrapText="1"/>
    </xf>
    <xf numFmtId="0" fontId="34" fillId="5" borderId="7" xfId="0" applyFont="1" applyFill="1" applyBorder="1" applyAlignment="1">
      <alignment horizontal="center" vertical="center" wrapText="1"/>
    </xf>
    <xf numFmtId="0" fontId="34" fillId="5" borderId="9" xfId="0" applyFont="1" applyFill="1" applyBorder="1" applyAlignment="1">
      <alignment horizontal="center" vertical="center" wrapText="1"/>
    </xf>
    <xf numFmtId="0" fontId="35" fillId="4" borderId="9" xfId="0" applyFont="1" applyFill="1" applyBorder="1" applyAlignment="1">
      <alignment wrapText="1"/>
    </xf>
    <xf numFmtId="0" fontId="34" fillId="0" borderId="3" xfId="0" applyFont="1" applyBorder="1" applyAlignment="1">
      <alignment horizontal="center" vertical="center" wrapText="1"/>
    </xf>
    <xf numFmtId="0" fontId="34" fillId="0" borderId="13" xfId="0" applyFont="1" applyBorder="1" applyAlignment="1">
      <alignment horizontal="center" vertical="center" wrapText="1"/>
    </xf>
    <xf numFmtId="0" fontId="34" fillId="4" borderId="13" xfId="0" applyFont="1" applyFill="1" applyBorder="1" applyAlignment="1">
      <alignment horizontal="center" vertical="center" wrapText="1"/>
    </xf>
    <xf numFmtId="0" fontId="34" fillId="0" borderId="5" xfId="0" applyFont="1" applyBorder="1" applyAlignment="1">
      <alignment horizontal="center" vertical="center" wrapText="1"/>
    </xf>
    <xf numFmtId="0" fontId="36" fillId="4" borderId="7" xfId="0" applyFont="1" applyFill="1" applyBorder="1" applyAlignment="1">
      <alignment wrapText="1"/>
    </xf>
    <xf numFmtId="0" fontId="34" fillId="5" borderId="13" xfId="0" applyFont="1" applyFill="1" applyBorder="1" applyAlignment="1">
      <alignment horizontal="center" vertical="center" wrapText="1"/>
    </xf>
    <xf numFmtId="0" fontId="34" fillId="4" borderId="5" xfId="0" applyFont="1" applyFill="1" applyBorder="1" applyAlignment="1">
      <alignment horizontal="center" vertical="center" wrapText="1"/>
    </xf>
    <xf numFmtId="0" fontId="34" fillId="0" borderId="1" xfId="0" applyFont="1" applyBorder="1" applyAlignment="1">
      <alignment horizontal="center" vertical="center" wrapText="1"/>
    </xf>
    <xf numFmtId="0" fontId="34" fillId="0" borderId="1" xfId="0" applyFont="1" applyFill="1" applyBorder="1" applyAlignment="1">
      <alignment horizontal="center" vertical="center" wrapText="1"/>
    </xf>
    <xf numFmtId="0" fontId="35" fillId="4" borderId="7" xfId="0" applyFont="1" applyFill="1" applyBorder="1" applyAlignment="1">
      <alignment wrapText="1"/>
    </xf>
    <xf numFmtId="0" fontId="36" fillId="4" borderId="7" xfId="0" applyFont="1" applyFill="1" applyBorder="1"/>
    <xf numFmtId="0" fontId="34" fillId="5" borderId="0" xfId="0" applyFont="1" applyFill="1" applyBorder="1" applyAlignment="1">
      <alignment horizontal="center" vertical="center" wrapText="1"/>
    </xf>
    <xf numFmtId="0" fontId="32" fillId="4" borderId="7" xfId="0" applyFont="1" applyFill="1" applyBorder="1" applyAlignment="1">
      <alignment horizontal="center"/>
    </xf>
    <xf numFmtId="0" fontId="34" fillId="6" borderId="13" xfId="0" applyFont="1" applyFill="1" applyBorder="1" applyAlignment="1">
      <alignment horizontal="left" vertical="center"/>
    </xf>
    <xf numFmtId="37" fontId="34" fillId="0" borderId="1" xfId="0" applyNumberFormat="1" applyFont="1" applyBorder="1" applyAlignment="1">
      <alignment horizontal="center" vertical="center" wrapText="1"/>
    </xf>
    <xf numFmtId="1" fontId="6" fillId="0" borderId="1" xfId="0" applyNumberFormat="1" applyFont="1" applyBorder="1" applyAlignment="1">
      <alignment horizontal="center" vertical="center" wrapText="1"/>
    </xf>
    <xf numFmtId="1" fontId="6" fillId="0" borderId="1" xfId="0" applyNumberFormat="1" applyFont="1" applyFill="1" applyBorder="1" applyAlignment="1">
      <alignment horizontal="center" vertical="center" wrapText="1"/>
    </xf>
    <xf numFmtId="3" fontId="0" fillId="0" borderId="0" xfId="0" applyNumberFormat="1"/>
    <xf numFmtId="37" fontId="34" fillId="0" borderId="1" xfId="0" applyNumberFormat="1" applyFont="1" applyFill="1" applyBorder="1" applyAlignment="1">
      <alignment horizontal="center" vertical="center" wrapText="1"/>
    </xf>
    <xf numFmtId="2" fontId="6" fillId="0" borderId="1" xfId="0" applyNumberFormat="1" applyFont="1" applyFill="1" applyBorder="1" applyAlignment="1">
      <alignment horizontal="center" vertical="center" wrapText="1"/>
    </xf>
    <xf numFmtId="0" fontId="7" fillId="5" borderId="9" xfId="0" applyFont="1" applyFill="1" applyBorder="1" applyAlignment="1">
      <alignment vertical="center" wrapText="1"/>
    </xf>
    <xf numFmtId="0" fontId="7" fillId="5" borderId="13" xfId="0" applyFont="1" applyFill="1" applyBorder="1" applyAlignment="1">
      <alignment vertical="center" wrapText="1"/>
    </xf>
    <xf numFmtId="10" fontId="6" fillId="0" borderId="7" xfId="0" applyNumberFormat="1" applyFont="1" applyBorder="1" applyAlignment="1">
      <alignment horizontal="center" vertical="center" wrapText="1"/>
    </xf>
    <xf numFmtId="3" fontId="11" fillId="0" borderId="0" xfId="0" applyNumberFormat="1" applyFont="1"/>
    <xf numFmtId="0" fontId="8" fillId="0" borderId="0" xfId="0" applyFont="1" applyBorder="1"/>
    <xf numFmtId="4" fontId="6" fillId="4" borderId="10" xfId="0" applyNumberFormat="1" applyFont="1" applyFill="1" applyBorder="1" applyAlignment="1">
      <alignment wrapText="1"/>
    </xf>
    <xf numFmtId="3" fontId="6" fillId="0" borderId="1" xfId="0" applyNumberFormat="1" applyFont="1" applyBorder="1" applyAlignment="1">
      <alignment horizontal="right" vertical="center" wrapText="1"/>
    </xf>
    <xf numFmtId="3" fontId="6" fillId="0" borderId="11" xfId="0" applyNumberFormat="1" applyFont="1" applyBorder="1" applyAlignment="1">
      <alignment horizontal="right" vertical="center" wrapText="1"/>
    </xf>
    <xf numFmtId="4" fontId="6" fillId="4" borderId="11" xfId="0" applyNumberFormat="1" applyFont="1" applyFill="1" applyBorder="1" applyAlignment="1">
      <alignment horizontal="right" wrapText="1"/>
    </xf>
    <xf numFmtId="3" fontId="3" fillId="4" borderId="3" xfId="0" applyNumberFormat="1" applyFont="1" applyFill="1" applyBorder="1" applyAlignment="1">
      <alignment horizontal="right" wrapText="1"/>
    </xf>
    <xf numFmtId="4" fontId="6" fillId="5" borderId="3" xfId="0" applyNumberFormat="1" applyFont="1" applyFill="1" applyBorder="1" applyAlignment="1">
      <alignment horizontal="right" vertical="center" wrapText="1"/>
    </xf>
    <xf numFmtId="4" fontId="6" fillId="5" borderId="11" xfId="0" applyNumberFormat="1" applyFont="1" applyFill="1" applyBorder="1" applyAlignment="1">
      <alignment horizontal="right" vertical="center" wrapText="1"/>
    </xf>
    <xf numFmtId="3" fontId="6" fillId="0" borderId="3" xfId="0" applyNumberFormat="1" applyFont="1" applyBorder="1" applyAlignment="1">
      <alignment horizontal="right" vertical="center" wrapText="1"/>
    </xf>
    <xf numFmtId="3" fontId="6" fillId="4" borderId="5" xfId="0" applyNumberFormat="1" applyFont="1" applyFill="1" applyBorder="1" applyAlignment="1">
      <alignment horizontal="right" vertical="center" wrapText="1"/>
    </xf>
    <xf numFmtId="3" fontId="6" fillId="0" borderId="5" xfId="0" applyNumberFormat="1" applyFont="1" applyBorder="1" applyAlignment="1">
      <alignment horizontal="right" vertical="center" wrapText="1"/>
    </xf>
    <xf numFmtId="4" fontId="6" fillId="4" borderId="3" xfId="0" applyNumberFormat="1" applyFont="1" applyFill="1" applyBorder="1" applyAlignment="1">
      <alignment horizontal="right" wrapText="1"/>
    </xf>
    <xf numFmtId="3" fontId="6" fillId="0" borderId="1" xfId="0" applyNumberFormat="1" applyFont="1" applyFill="1" applyBorder="1" applyAlignment="1">
      <alignment horizontal="right" vertical="center" wrapText="1"/>
    </xf>
    <xf numFmtId="3" fontId="3" fillId="4" borderId="3" xfId="0" applyNumberFormat="1" applyFont="1" applyFill="1" applyBorder="1" applyAlignment="1">
      <alignment horizontal="right"/>
    </xf>
    <xf numFmtId="4" fontId="6" fillId="5" borderId="6" xfId="0" applyNumberFormat="1" applyFont="1" applyFill="1" applyBorder="1" applyAlignment="1">
      <alignment horizontal="right" vertical="center" wrapText="1"/>
    </xf>
    <xf numFmtId="3" fontId="3" fillId="4" borderId="3" xfId="0" applyNumberFormat="1" applyFont="1" applyFill="1" applyBorder="1"/>
    <xf numFmtId="3" fontId="3" fillId="5" borderId="10" xfId="0" applyNumberFormat="1" applyFont="1" applyFill="1" applyBorder="1" applyAlignment="1">
      <alignment horizontal="right" wrapText="1"/>
    </xf>
    <xf numFmtId="3" fontId="3" fillId="5" borderId="1" xfId="0" applyNumberFormat="1" applyFont="1" applyFill="1" applyBorder="1" applyAlignment="1">
      <alignment horizontal="right" vertical="center" wrapText="1"/>
    </xf>
    <xf numFmtId="3" fontId="3" fillId="6" borderId="11" xfId="0" applyNumberFormat="1" applyFont="1" applyFill="1" applyBorder="1" applyAlignment="1">
      <alignment horizontal="right" wrapText="1"/>
    </xf>
    <xf numFmtId="0" fontId="3" fillId="5" borderId="1" xfId="0" applyFont="1" applyFill="1" applyBorder="1" applyAlignment="1">
      <alignment horizontal="center" vertical="center" wrapText="1"/>
    </xf>
    <xf numFmtId="4" fontId="3" fillId="4" borderId="1" xfId="0" applyNumberFormat="1" applyFont="1" applyFill="1" applyBorder="1" applyAlignment="1">
      <alignment wrapText="1"/>
    </xf>
    <xf numFmtId="4" fontId="6" fillId="4" borderId="1" xfId="0" applyNumberFormat="1" applyFont="1" applyFill="1" applyBorder="1" applyAlignment="1">
      <alignment wrapText="1"/>
    </xf>
    <xf numFmtId="3" fontId="6" fillId="0" borderId="1" xfId="0" applyNumberFormat="1" applyFont="1" applyBorder="1" applyAlignment="1">
      <alignment vertical="center" wrapText="1"/>
    </xf>
    <xf numFmtId="3" fontId="3" fillId="4" borderId="1" xfId="0" applyNumberFormat="1" applyFont="1" applyFill="1" applyBorder="1" applyAlignment="1">
      <alignment horizontal="right" wrapText="1"/>
    </xf>
    <xf numFmtId="4" fontId="3" fillId="5" borderId="1" xfId="0" applyNumberFormat="1" applyFont="1" applyFill="1" applyBorder="1" applyAlignment="1">
      <alignment wrapText="1"/>
    </xf>
    <xf numFmtId="3" fontId="6" fillId="4" borderId="1" xfId="0" applyNumberFormat="1" applyFont="1" applyFill="1" applyBorder="1" applyAlignment="1">
      <alignment horizontal="right" vertical="center" wrapText="1"/>
    </xf>
    <xf numFmtId="3" fontId="3" fillId="4" borderId="1" xfId="0" applyNumberFormat="1" applyFont="1" applyFill="1" applyBorder="1" applyAlignment="1">
      <alignment wrapText="1"/>
    </xf>
    <xf numFmtId="3" fontId="3" fillId="5" borderId="1" xfId="0" applyNumberFormat="1" applyFont="1" applyFill="1" applyBorder="1" applyAlignment="1">
      <alignment wrapText="1"/>
    </xf>
    <xf numFmtId="3" fontId="3" fillId="5" borderId="5" xfId="0" applyNumberFormat="1" applyFont="1" applyFill="1" applyBorder="1" applyAlignment="1">
      <alignment vertical="center" wrapText="1"/>
    </xf>
    <xf numFmtId="3" fontId="3" fillId="6" borderId="5" xfId="0" applyNumberFormat="1" applyFont="1" applyFill="1" applyBorder="1" applyAlignment="1">
      <alignment wrapText="1"/>
    </xf>
    <xf numFmtId="4" fontId="6" fillId="4" borderId="1" xfId="0" applyNumberFormat="1" applyFont="1" applyFill="1" applyBorder="1" applyAlignment="1">
      <alignment horizontal="right" wrapText="1"/>
    </xf>
    <xf numFmtId="3" fontId="3" fillId="0" borderId="1" xfId="0" applyNumberFormat="1" applyFont="1" applyBorder="1" applyAlignment="1">
      <alignment horizontal="right" vertical="center" wrapText="1"/>
    </xf>
    <xf numFmtId="43" fontId="0" fillId="5" borderId="2" xfId="2" applyFont="1" applyFill="1" applyBorder="1" applyAlignment="1">
      <alignment vertical="center"/>
    </xf>
    <xf numFmtId="43" fontId="0" fillId="5" borderId="7" xfId="2" applyFont="1" applyFill="1" applyBorder="1" applyAlignment="1">
      <alignment vertical="center"/>
    </xf>
    <xf numFmtId="43" fontId="9" fillId="5" borderId="7" xfId="2" applyFont="1" applyFill="1" applyBorder="1" applyAlignment="1">
      <alignment vertical="center" wrapText="1"/>
    </xf>
    <xf numFmtId="43" fontId="1" fillId="5" borderId="12" xfId="2" applyFont="1" applyFill="1" applyBorder="1" applyAlignment="1">
      <alignment vertical="center"/>
    </xf>
    <xf numFmtId="43" fontId="1" fillId="5" borderId="13" xfId="2" applyFont="1" applyFill="1" applyBorder="1" applyAlignment="1">
      <alignment vertical="center"/>
    </xf>
    <xf numFmtId="43" fontId="9" fillId="5" borderId="13" xfId="2" applyFont="1" applyFill="1" applyBorder="1" applyAlignment="1">
      <alignment vertical="center" wrapText="1"/>
    </xf>
    <xf numFmtId="43" fontId="1" fillId="5" borderId="14" xfId="2" applyFont="1" applyFill="1" applyBorder="1" applyAlignment="1">
      <alignment vertical="center"/>
    </xf>
    <xf numFmtId="43" fontId="1" fillId="5" borderId="0" xfId="2" applyFont="1" applyFill="1" applyBorder="1" applyAlignment="1">
      <alignment vertical="center"/>
    </xf>
    <xf numFmtId="43" fontId="9" fillId="5" borderId="0" xfId="2" applyFont="1" applyFill="1" applyBorder="1" applyAlignment="1">
      <alignment vertical="center" wrapText="1"/>
    </xf>
    <xf numFmtId="43" fontId="1" fillId="5" borderId="2" xfId="2" applyFont="1" applyFill="1" applyBorder="1" applyAlignment="1">
      <alignment vertical="center"/>
    </xf>
    <xf numFmtId="43" fontId="1" fillId="5" borderId="7" xfId="2" applyFont="1" applyFill="1" applyBorder="1" applyAlignment="1">
      <alignment vertical="center"/>
    </xf>
    <xf numFmtId="43" fontId="9" fillId="5" borderId="3" xfId="2" applyFont="1" applyFill="1" applyBorder="1" applyAlignment="1">
      <alignment vertical="center" wrapText="1"/>
    </xf>
    <xf numFmtId="43" fontId="10" fillId="6" borderId="2" xfId="2" applyFont="1" applyFill="1" applyBorder="1" applyAlignment="1">
      <alignment vertical="center"/>
    </xf>
    <xf numFmtId="43" fontId="10" fillId="6" borderId="7" xfId="2" applyFont="1" applyFill="1" applyBorder="1" applyAlignment="1">
      <alignment vertical="center"/>
    </xf>
    <xf numFmtId="43" fontId="2" fillId="6" borderId="7" xfId="2" applyFont="1" applyFill="1" applyBorder="1" applyAlignment="1">
      <alignment vertical="center" wrapText="1"/>
    </xf>
    <xf numFmtId="164" fontId="14" fillId="7" borderId="1" xfId="2" applyNumberFormat="1" applyFont="1" applyFill="1" applyBorder="1" applyAlignment="1">
      <alignment horizontal="right" vertical="center" wrapText="1"/>
    </xf>
    <xf numFmtId="164" fontId="2" fillId="6" borderId="3" xfId="2" applyNumberFormat="1" applyFont="1" applyFill="1" applyBorder="1" applyAlignment="1">
      <alignment horizontal="right" vertical="center" wrapText="1"/>
    </xf>
    <xf numFmtId="3" fontId="8" fillId="0" borderId="0" xfId="0" applyNumberFormat="1" applyFont="1" applyBorder="1"/>
    <xf numFmtId="37" fontId="44" fillId="0" borderId="0" xfId="7" applyNumberFormat="1" applyFont="1" applyFill="1" applyBorder="1" applyProtection="1">
      <protection locked="0"/>
    </xf>
    <xf numFmtId="37" fontId="44" fillId="0" borderId="21" xfId="7" applyNumberFormat="1" applyFont="1" applyFill="1" applyBorder="1" applyProtection="1">
      <protection locked="0"/>
    </xf>
    <xf numFmtId="0" fontId="38" fillId="0" borderId="0" xfId="7" applyFont="1" applyFill="1" applyBorder="1" applyProtection="1">
      <protection locked="0"/>
    </xf>
    <xf numFmtId="0" fontId="38" fillId="0" borderId="0" xfId="7" applyFont="1" applyFill="1" applyBorder="1" applyAlignment="1" applyProtection="1">
      <alignment horizontal="right"/>
      <protection locked="0"/>
    </xf>
    <xf numFmtId="2" fontId="38" fillId="0" borderId="0" xfId="7" applyNumberFormat="1" applyFont="1" applyFill="1" applyBorder="1" applyProtection="1">
      <protection locked="0"/>
    </xf>
    <xf numFmtId="165" fontId="38" fillId="0" borderId="0" xfId="7" applyNumberFormat="1" applyFont="1" applyFill="1" applyBorder="1" applyAlignment="1" applyProtection="1">
      <protection locked="0"/>
    </xf>
    <xf numFmtId="5" fontId="38" fillId="0" borderId="0" xfId="7" applyNumberFormat="1" applyFont="1" applyFill="1" applyBorder="1" applyProtection="1">
      <protection locked="0"/>
    </xf>
    <xf numFmtId="5" fontId="38" fillId="0" borderId="0" xfId="7" applyNumberFormat="1" applyFont="1" applyFill="1" applyBorder="1" applyAlignment="1" applyProtection="1">
      <alignment horizontal="right"/>
      <protection locked="0"/>
    </xf>
    <xf numFmtId="5" fontId="41" fillId="0" borderId="0" xfId="7" applyNumberFormat="1" applyFont="1" applyFill="1" applyBorder="1" applyAlignment="1" applyProtection="1">
      <alignment horizontal="right"/>
      <protection locked="0"/>
    </xf>
    <xf numFmtId="166" fontId="41" fillId="0" borderId="0" xfId="7" applyNumberFormat="1" applyFont="1" applyFill="1" applyBorder="1" applyAlignment="1" applyProtection="1">
      <alignment horizontal="right"/>
      <protection locked="0"/>
    </xf>
    <xf numFmtId="164" fontId="41" fillId="0" borderId="0" xfId="8" applyNumberFormat="1" applyFont="1" applyFill="1" applyBorder="1" applyAlignment="1" applyProtection="1">
      <alignment horizontal="right"/>
      <protection locked="0"/>
    </xf>
    <xf numFmtId="166" fontId="41" fillId="0" borderId="0" xfId="10" applyNumberFormat="1" applyFont="1" applyFill="1" applyBorder="1" applyAlignment="1" applyProtection="1">
      <alignment horizontal="right"/>
      <protection locked="0"/>
    </xf>
    <xf numFmtId="164" fontId="38" fillId="0" borderId="0" xfId="8" applyNumberFormat="1" applyFont="1" applyFill="1" applyBorder="1" applyProtection="1">
      <protection locked="0"/>
    </xf>
    <xf numFmtId="164" fontId="38" fillId="0" borderId="0" xfId="8" applyNumberFormat="1" applyFont="1" applyFill="1" applyBorder="1" applyAlignment="1" applyProtection="1">
      <alignment horizontal="right"/>
      <protection locked="0"/>
    </xf>
    <xf numFmtId="0" fontId="41" fillId="0" borderId="0" xfId="7" applyFont="1" applyFill="1" applyBorder="1" applyAlignment="1" applyProtection="1">
      <alignment horizontal="right"/>
      <protection locked="0"/>
    </xf>
    <xf numFmtId="37" fontId="38" fillId="0" borderId="0" xfId="7" applyNumberFormat="1" applyFont="1" applyFill="1" applyBorder="1" applyProtection="1">
      <protection locked="0"/>
    </xf>
    <xf numFmtId="1" fontId="38" fillId="0" borderId="0" xfId="8" applyNumberFormat="1" applyFont="1" applyFill="1" applyBorder="1" applyAlignment="1" applyProtection="1">
      <alignment horizontal="right"/>
      <protection locked="0"/>
    </xf>
    <xf numFmtId="1" fontId="38" fillId="0" borderId="0" xfId="8" applyNumberFormat="1" applyFont="1" applyFill="1" applyBorder="1" applyProtection="1">
      <protection locked="0"/>
    </xf>
    <xf numFmtId="37" fontId="38" fillId="0" borderId="0" xfId="7" applyNumberFormat="1" applyFont="1" applyFill="1" applyBorder="1" applyAlignment="1" applyProtection="1">
      <alignment horizontal="right"/>
      <protection locked="0"/>
    </xf>
    <xf numFmtId="0" fontId="39" fillId="0" borderId="0" xfId="7" applyFont="1" applyFill="1" applyBorder="1" applyProtection="1">
      <protection locked="0"/>
    </xf>
    <xf numFmtId="0" fontId="44" fillId="0" borderId="0" xfId="7" applyFont="1" applyFill="1" applyBorder="1" applyProtection="1"/>
    <xf numFmtId="5" fontId="39" fillId="0" borderId="0" xfId="7" applyNumberFormat="1" applyFont="1" applyFill="1" applyBorder="1" applyProtection="1">
      <protection locked="0"/>
    </xf>
    <xf numFmtId="5" fontId="40" fillId="9" borderId="25" xfId="7" applyNumberFormat="1" applyFont="1" applyFill="1" applyBorder="1" applyAlignment="1" applyProtection="1">
      <alignment horizontal="right"/>
      <protection locked="0"/>
    </xf>
    <xf numFmtId="5" fontId="40" fillId="9" borderId="26" xfId="7" applyNumberFormat="1" applyFont="1" applyFill="1" applyBorder="1" applyAlignment="1" applyProtection="1">
      <alignment horizontal="right"/>
      <protection locked="0"/>
    </xf>
    <xf numFmtId="5" fontId="40" fillId="9" borderId="27" xfId="7" applyNumberFormat="1" applyFont="1" applyFill="1" applyBorder="1" applyAlignment="1" applyProtection="1">
      <alignment horizontal="right"/>
      <protection locked="0"/>
    </xf>
    <xf numFmtId="5" fontId="40" fillId="9" borderId="15" xfId="7" applyNumberFormat="1" applyFont="1" applyFill="1" applyBorder="1" applyAlignment="1" applyProtection="1">
      <alignment horizontal="right"/>
      <protection locked="0"/>
    </xf>
    <xf numFmtId="2" fontId="40" fillId="9" borderId="16" xfId="7" applyNumberFormat="1" applyFont="1" applyFill="1" applyBorder="1" applyProtection="1">
      <protection locked="0"/>
    </xf>
    <xf numFmtId="5" fontId="40" fillId="9" borderId="16" xfId="7" applyNumberFormat="1" applyFont="1" applyFill="1" applyBorder="1" applyProtection="1">
      <protection locked="0"/>
    </xf>
    <xf numFmtId="5" fontId="40" fillId="9" borderId="17" xfId="7" applyNumberFormat="1" applyFont="1" applyFill="1" applyBorder="1" applyAlignment="1" applyProtection="1">
      <alignment horizontal="right"/>
      <protection locked="0"/>
    </xf>
    <xf numFmtId="37" fontId="40" fillId="9" borderId="18" xfId="7" applyNumberFormat="1" applyFont="1" applyFill="1" applyBorder="1" applyProtection="1">
      <protection locked="0"/>
    </xf>
    <xf numFmtId="37" fontId="40" fillId="9" borderId="16" xfId="7" applyNumberFormat="1" applyFont="1" applyFill="1" applyBorder="1" applyProtection="1">
      <protection locked="0"/>
    </xf>
    <xf numFmtId="37" fontId="40" fillId="9" borderId="15" xfId="7" applyNumberFormat="1" applyFont="1" applyFill="1" applyBorder="1" applyProtection="1">
      <protection locked="0"/>
    </xf>
    <xf numFmtId="165" fontId="40" fillId="9" borderId="16" xfId="7" applyNumberFormat="1" applyFont="1" applyFill="1" applyBorder="1" applyAlignment="1" applyProtection="1">
      <protection locked="0"/>
    </xf>
    <xf numFmtId="5" fontId="41" fillId="0" borderId="28" xfId="7" applyNumberFormat="1" applyFont="1" applyFill="1" applyBorder="1" applyAlignment="1" applyProtection="1">
      <alignment horizontal="right"/>
      <protection locked="0"/>
    </xf>
    <xf numFmtId="5" fontId="41" fillId="0" borderId="29" xfId="7" applyNumberFormat="1" applyFont="1" applyFill="1" applyBorder="1" applyAlignment="1" applyProtection="1">
      <alignment horizontal="right"/>
      <protection locked="0"/>
    </xf>
    <xf numFmtId="5" fontId="41" fillId="0" borderId="30" xfId="7" applyNumberFormat="1" applyFont="1" applyFill="1" applyBorder="1" applyAlignment="1" applyProtection="1">
      <alignment horizontal="right"/>
      <protection locked="0"/>
    </xf>
    <xf numFmtId="5" fontId="41" fillId="0" borderId="19" xfId="7" applyNumberFormat="1" applyFont="1" applyFill="1" applyBorder="1" applyAlignment="1" applyProtection="1">
      <alignment horizontal="right"/>
      <protection locked="0"/>
    </xf>
    <xf numFmtId="5" fontId="41" fillId="0" borderId="0" xfId="7" applyNumberFormat="1" applyFont="1" applyFill="1" applyBorder="1" applyProtection="1">
      <protection locked="0"/>
    </xf>
    <xf numFmtId="5" fontId="41" fillId="0" borderId="20" xfId="7" applyNumberFormat="1" applyFont="1" applyFill="1" applyBorder="1" applyAlignment="1" applyProtection="1">
      <alignment horizontal="right"/>
      <protection locked="0"/>
    </xf>
    <xf numFmtId="37" fontId="38" fillId="0" borderId="21" xfId="7" applyNumberFormat="1" applyFont="1" applyFill="1" applyBorder="1" applyProtection="1">
      <protection locked="0"/>
    </xf>
    <xf numFmtId="37" fontId="38" fillId="0" borderId="19" xfId="7" applyNumberFormat="1" applyFont="1" applyFill="1" applyBorder="1" applyProtection="1">
      <protection locked="0"/>
    </xf>
    <xf numFmtId="9" fontId="38" fillId="0" borderId="0" xfId="9" applyFont="1" applyFill="1" applyBorder="1" applyAlignment="1" applyProtection="1">
      <protection locked="0"/>
    </xf>
    <xf numFmtId="37" fontId="42" fillId="0" borderId="0" xfId="7" applyNumberFormat="1" applyFont="1" applyFill="1" applyBorder="1" applyProtection="1">
      <protection locked="0"/>
    </xf>
    <xf numFmtId="37" fontId="41" fillId="0" borderId="0" xfId="7" applyNumberFormat="1" applyFont="1" applyFill="1" applyBorder="1" applyProtection="1">
      <protection locked="0"/>
    </xf>
    <xf numFmtId="5" fontId="38" fillId="0" borderId="28" xfId="7" applyNumberFormat="1" applyFont="1" applyFill="1" applyBorder="1" applyAlignment="1" applyProtection="1">
      <alignment horizontal="right"/>
      <protection locked="0"/>
    </xf>
    <xf numFmtId="7" fontId="38" fillId="0" borderId="29" xfId="7" applyNumberFormat="1" applyFont="1" applyFill="1" applyBorder="1" applyAlignment="1" applyProtection="1">
      <alignment horizontal="right"/>
      <protection locked="0"/>
    </xf>
    <xf numFmtId="7" fontId="38" fillId="0" borderId="30" xfId="7" applyNumberFormat="1" applyFont="1" applyFill="1" applyBorder="1" applyAlignment="1" applyProtection="1">
      <alignment horizontal="right"/>
      <protection locked="0"/>
    </xf>
    <xf numFmtId="7" fontId="38" fillId="0" borderId="19" xfId="7" applyNumberFormat="1" applyFont="1" applyFill="1" applyBorder="1" applyAlignment="1" applyProtection="1">
      <alignment horizontal="right"/>
      <protection locked="0"/>
    </xf>
    <xf numFmtId="7" fontId="38" fillId="0" borderId="0" xfId="7" applyNumberFormat="1" applyFont="1" applyFill="1" applyBorder="1" applyProtection="1">
      <protection locked="0"/>
    </xf>
    <xf numFmtId="7" fontId="38" fillId="0" borderId="20" xfId="7" applyNumberFormat="1" applyFont="1" applyFill="1" applyBorder="1" applyAlignment="1" applyProtection="1">
      <alignment horizontal="right"/>
      <protection locked="0"/>
    </xf>
    <xf numFmtId="7" fontId="38" fillId="0" borderId="0" xfId="7" applyNumberFormat="1" applyFont="1" applyFill="1" applyBorder="1" applyAlignment="1" applyProtection="1">
      <alignment horizontal="right"/>
      <protection locked="0"/>
    </xf>
    <xf numFmtId="10" fontId="38" fillId="0" borderId="0" xfId="9" applyNumberFormat="1" applyFont="1" applyFill="1" applyBorder="1" applyAlignment="1" applyProtection="1">
      <protection locked="0"/>
    </xf>
    <xf numFmtId="5" fontId="39" fillId="0" borderId="28" xfId="7" applyNumberFormat="1" applyFont="1" applyFill="1" applyBorder="1" applyAlignment="1" applyProtection="1">
      <alignment horizontal="right"/>
      <protection locked="0"/>
    </xf>
    <xf numFmtId="5" fontId="39" fillId="0" borderId="29" xfId="7" applyNumberFormat="1" applyFont="1" applyFill="1" applyBorder="1" applyAlignment="1" applyProtection="1">
      <alignment horizontal="right"/>
      <protection locked="0"/>
    </xf>
    <xf numFmtId="5" fontId="39" fillId="0" borderId="30" xfId="7" applyNumberFormat="1" applyFont="1" applyFill="1" applyBorder="1" applyAlignment="1" applyProtection="1">
      <alignment horizontal="right"/>
      <protection locked="0"/>
    </xf>
    <xf numFmtId="5" fontId="39" fillId="0" borderId="20" xfId="7" applyNumberFormat="1" applyFont="1" applyFill="1" applyBorder="1" applyAlignment="1" applyProtection="1">
      <alignment horizontal="right"/>
      <protection locked="0"/>
    </xf>
    <xf numFmtId="2" fontId="39" fillId="0" borderId="0" xfId="7" applyNumberFormat="1" applyFont="1" applyFill="1" applyBorder="1" applyProtection="1">
      <protection locked="0"/>
    </xf>
    <xf numFmtId="7" fontId="39" fillId="0" borderId="0" xfId="7" applyNumberFormat="1" applyFont="1" applyFill="1" applyBorder="1" applyProtection="1">
      <protection locked="0"/>
    </xf>
    <xf numFmtId="37" fontId="39" fillId="0" borderId="21" xfId="7" applyNumberFormat="1" applyFont="1" applyFill="1" applyBorder="1" applyProtection="1">
      <protection locked="0"/>
    </xf>
    <xf numFmtId="37" fontId="39" fillId="0" borderId="19" xfId="7" applyNumberFormat="1" applyFont="1" applyFill="1" applyBorder="1" applyProtection="1">
      <protection locked="0"/>
    </xf>
    <xf numFmtId="37" fontId="39" fillId="0" borderId="0" xfId="7" applyNumberFormat="1" applyFont="1" applyFill="1" applyBorder="1" applyProtection="1">
      <protection locked="0"/>
    </xf>
    <xf numFmtId="2" fontId="38" fillId="0" borderId="28" xfId="7" applyNumberFormat="1" applyFont="1" applyFill="1" applyBorder="1" applyAlignment="1" applyProtection="1">
      <alignment horizontal="right"/>
      <protection locked="0"/>
    </xf>
    <xf numFmtId="2" fontId="38" fillId="0" borderId="29" xfId="7" applyNumberFormat="1" applyFont="1" applyFill="1" applyBorder="1" applyAlignment="1" applyProtection="1">
      <alignment horizontal="right"/>
      <protection locked="0"/>
    </xf>
    <xf numFmtId="2" fontId="38" fillId="0" borderId="30" xfId="7" applyNumberFormat="1" applyFont="1" applyFill="1" applyBorder="1" applyAlignment="1" applyProtection="1">
      <alignment horizontal="right"/>
      <protection locked="0"/>
    </xf>
    <xf numFmtId="2" fontId="38" fillId="0" borderId="19" xfId="7" applyNumberFormat="1" applyFont="1" applyFill="1" applyBorder="1" applyAlignment="1" applyProtection="1">
      <alignment horizontal="right"/>
      <protection locked="0"/>
    </xf>
    <xf numFmtId="5" fontId="38" fillId="0" borderId="20" xfId="7" applyNumberFormat="1" applyFont="1" applyFill="1" applyBorder="1" applyAlignment="1" applyProtection="1">
      <alignment horizontal="right"/>
      <protection locked="0"/>
    </xf>
    <xf numFmtId="2" fontId="38" fillId="0" borderId="0" xfId="7" applyNumberFormat="1" applyFont="1" applyFill="1" applyBorder="1" applyAlignment="1" applyProtection="1">
      <alignment horizontal="right"/>
      <protection locked="0"/>
    </xf>
    <xf numFmtId="37" fontId="41" fillId="0" borderId="21" xfId="7" applyNumberFormat="1" applyFont="1" applyFill="1" applyBorder="1" applyProtection="1">
      <protection locked="0"/>
    </xf>
    <xf numFmtId="5" fontId="39" fillId="6" borderId="29" xfId="7" applyNumberFormat="1" applyFont="1" applyFill="1" applyBorder="1" applyAlignment="1" applyProtection="1">
      <alignment horizontal="right"/>
      <protection locked="0"/>
    </xf>
    <xf numFmtId="5" fontId="39" fillId="6" borderId="30" xfId="7" applyNumberFormat="1" applyFont="1" applyFill="1" applyBorder="1" applyAlignment="1" applyProtection="1">
      <alignment horizontal="right"/>
      <protection locked="0"/>
    </xf>
    <xf numFmtId="5" fontId="39" fillId="6" borderId="19" xfId="7" applyNumberFormat="1" applyFont="1" applyFill="1" applyBorder="1" applyAlignment="1" applyProtection="1">
      <alignment horizontal="right"/>
      <protection locked="0"/>
    </xf>
    <xf numFmtId="2" fontId="39" fillId="6" borderId="0" xfId="7" applyNumberFormat="1" applyFont="1" applyFill="1" applyBorder="1" applyProtection="1">
      <protection locked="0"/>
    </xf>
    <xf numFmtId="5" fontId="39" fillId="6" borderId="0" xfId="7" applyNumberFormat="1" applyFont="1" applyFill="1" applyBorder="1" applyProtection="1">
      <protection locked="0"/>
    </xf>
    <xf numFmtId="5" fontId="39" fillId="6" borderId="20" xfId="7" applyNumberFormat="1" applyFont="1" applyFill="1" applyBorder="1" applyAlignment="1" applyProtection="1">
      <alignment horizontal="right"/>
      <protection locked="0"/>
    </xf>
    <xf numFmtId="37" fontId="39" fillId="6" borderId="21" xfId="7" applyNumberFormat="1" applyFont="1" applyFill="1" applyBorder="1" applyProtection="1">
      <protection locked="0"/>
    </xf>
    <xf numFmtId="37" fontId="39" fillId="6" borderId="19" xfId="7" applyNumberFormat="1" applyFont="1" applyFill="1" applyBorder="1" applyProtection="1">
      <protection locked="0"/>
    </xf>
    <xf numFmtId="37" fontId="39" fillId="6" borderId="0" xfId="7" applyNumberFormat="1" applyFont="1" applyFill="1" applyBorder="1" applyProtection="1">
      <protection locked="0"/>
    </xf>
    <xf numFmtId="165" fontId="39" fillId="6" borderId="0" xfId="7" applyNumberFormat="1" applyFont="1" applyFill="1" applyBorder="1" applyAlignment="1" applyProtection="1">
      <protection locked="0"/>
    </xf>
    <xf numFmtId="37" fontId="40" fillId="6" borderId="0" xfId="7" applyNumberFormat="1" applyFont="1" applyFill="1" applyBorder="1" applyProtection="1">
      <protection locked="0"/>
    </xf>
    <xf numFmtId="37" fontId="40" fillId="6" borderId="21" xfId="7" applyNumberFormat="1" applyFont="1" applyFill="1" applyBorder="1" applyProtection="1">
      <protection locked="0"/>
    </xf>
    <xf numFmtId="2" fontId="41" fillId="0" borderId="0" xfId="7" applyNumberFormat="1" applyFont="1" applyFill="1" applyBorder="1" applyProtection="1">
      <protection locked="0"/>
    </xf>
    <xf numFmtId="37" fontId="41" fillId="0" borderId="19" xfId="7" applyNumberFormat="1" applyFont="1" applyFill="1" applyBorder="1" applyProtection="1">
      <protection locked="0"/>
    </xf>
    <xf numFmtId="165" fontId="41" fillId="0" borderId="0" xfId="7" applyNumberFormat="1" applyFont="1" applyFill="1" applyBorder="1" applyAlignment="1" applyProtection="1">
      <protection locked="0"/>
    </xf>
    <xf numFmtId="6" fontId="38" fillId="0" borderId="28" xfId="7" applyNumberFormat="1" applyFont="1" applyFill="1" applyBorder="1" applyAlignment="1" applyProtection="1">
      <alignment horizontal="right"/>
      <protection locked="0"/>
    </xf>
    <xf numFmtId="6" fontId="38" fillId="0" borderId="29" xfId="7" applyNumberFormat="1" applyFont="1" applyFill="1" applyBorder="1" applyAlignment="1" applyProtection="1">
      <alignment horizontal="right"/>
      <protection locked="0"/>
    </xf>
    <xf numFmtId="6" fontId="38" fillId="0" borderId="30" xfId="7" applyNumberFormat="1" applyFont="1" applyFill="1" applyBorder="1" applyAlignment="1" applyProtection="1">
      <alignment horizontal="right"/>
      <protection locked="0"/>
    </xf>
    <xf numFmtId="6" fontId="38" fillId="0" borderId="19" xfId="7" applyNumberFormat="1" applyFont="1" applyFill="1" applyBorder="1" applyAlignment="1" applyProtection="1">
      <alignment horizontal="right"/>
      <protection locked="0"/>
    </xf>
    <xf numFmtId="6" fontId="38" fillId="0" borderId="0" xfId="7" applyNumberFormat="1" applyFont="1" applyFill="1" applyBorder="1" applyAlignment="1" applyProtection="1">
      <alignment horizontal="right"/>
      <protection locked="0"/>
    </xf>
    <xf numFmtId="5" fontId="40" fillId="9" borderId="28" xfId="7" applyNumberFormat="1" applyFont="1" applyFill="1" applyBorder="1" applyAlignment="1" applyProtection="1">
      <alignment horizontal="right"/>
      <protection locked="0"/>
    </xf>
    <xf numFmtId="5" fontId="40" fillId="9" borderId="29" xfId="7" applyNumberFormat="1" applyFont="1" applyFill="1" applyBorder="1" applyAlignment="1" applyProtection="1">
      <alignment horizontal="right"/>
      <protection locked="0"/>
    </xf>
    <xf numFmtId="5" fontId="40" fillId="9" borderId="30" xfId="7" applyNumberFormat="1" applyFont="1" applyFill="1" applyBorder="1" applyAlignment="1" applyProtection="1">
      <alignment horizontal="right"/>
      <protection locked="0"/>
    </xf>
    <xf numFmtId="5" fontId="40" fillId="9" borderId="19" xfId="7" applyNumberFormat="1" applyFont="1" applyFill="1" applyBorder="1" applyAlignment="1" applyProtection="1">
      <alignment horizontal="right"/>
      <protection locked="0"/>
    </xf>
    <xf numFmtId="2" fontId="40" fillId="9" borderId="0" xfId="7" applyNumberFormat="1" applyFont="1" applyFill="1" applyBorder="1" applyProtection="1">
      <protection locked="0"/>
    </xf>
    <xf numFmtId="5" fontId="40" fillId="9" borderId="0" xfId="7" applyNumberFormat="1" applyFont="1" applyFill="1" applyBorder="1" applyAlignment="1" applyProtection="1">
      <alignment horizontal="right"/>
      <protection locked="0"/>
    </xf>
    <xf numFmtId="5" fontId="40" fillId="9" borderId="20" xfId="7" applyNumberFormat="1" applyFont="1" applyFill="1" applyBorder="1" applyAlignment="1" applyProtection="1">
      <alignment horizontal="right"/>
      <protection locked="0"/>
    </xf>
    <xf numFmtId="37" fontId="40" fillId="9" borderId="21" xfId="7" applyNumberFormat="1" applyFont="1" applyFill="1" applyBorder="1" applyProtection="1">
      <protection locked="0"/>
    </xf>
    <xf numFmtId="37" fontId="40" fillId="9" borderId="19" xfId="7" applyNumberFormat="1" applyFont="1" applyFill="1" applyBorder="1" applyProtection="1">
      <protection locked="0"/>
    </xf>
    <xf numFmtId="37" fontId="40" fillId="9" borderId="0" xfId="7" applyNumberFormat="1" applyFont="1" applyFill="1" applyBorder="1" applyProtection="1">
      <protection locked="0"/>
    </xf>
    <xf numFmtId="165" fontId="40" fillId="9" borderId="0" xfId="7" applyNumberFormat="1" applyFont="1" applyFill="1" applyBorder="1" applyAlignment="1" applyProtection="1">
      <protection locked="0"/>
    </xf>
    <xf numFmtId="5" fontId="38" fillId="0" borderId="29" xfId="7" applyNumberFormat="1" applyFont="1" applyFill="1" applyBorder="1" applyAlignment="1" applyProtection="1">
      <alignment horizontal="right"/>
      <protection locked="0"/>
    </xf>
    <xf numFmtId="5" fontId="38" fillId="0" borderId="30" xfId="7" applyNumberFormat="1" applyFont="1" applyFill="1" applyBorder="1" applyAlignment="1" applyProtection="1">
      <alignment horizontal="right"/>
      <protection locked="0"/>
    </xf>
    <xf numFmtId="5" fontId="38" fillId="0" borderId="19" xfId="7" applyNumberFormat="1" applyFont="1" applyFill="1" applyBorder="1" applyAlignment="1" applyProtection="1">
      <alignment horizontal="right"/>
      <protection locked="0"/>
    </xf>
    <xf numFmtId="0" fontId="43" fillId="0" borderId="0" xfId="7" applyFont="1" applyFill="1" applyBorder="1" applyProtection="1">
      <protection locked="0"/>
    </xf>
    <xf numFmtId="37" fontId="43" fillId="0" borderId="0" xfId="7" applyNumberFormat="1" applyFont="1" applyFill="1" applyBorder="1" applyProtection="1">
      <protection locked="0"/>
    </xf>
    <xf numFmtId="37" fontId="43" fillId="0" borderId="21" xfId="7" applyNumberFormat="1" applyFont="1" applyFill="1" applyBorder="1" applyProtection="1">
      <protection locked="0"/>
    </xf>
    <xf numFmtId="0" fontId="44" fillId="0" borderId="0" xfId="7" applyFont="1" applyFill="1" applyBorder="1" applyProtection="1">
      <protection locked="0"/>
    </xf>
    <xf numFmtId="5" fontId="44" fillId="0" borderId="28" xfId="7" applyNumberFormat="1" applyFont="1" applyFill="1" applyBorder="1" applyAlignment="1" applyProtection="1">
      <alignment horizontal="right"/>
      <protection locked="0"/>
    </xf>
    <xf numFmtId="5" fontId="44" fillId="0" borderId="29" xfId="7" applyNumberFormat="1" applyFont="1" applyFill="1" applyBorder="1" applyAlignment="1" applyProtection="1">
      <alignment horizontal="right"/>
      <protection locked="0"/>
    </xf>
    <xf numFmtId="5" fontId="44" fillId="0" borderId="30" xfId="7" applyNumberFormat="1" applyFont="1" applyFill="1" applyBorder="1" applyAlignment="1" applyProtection="1">
      <alignment horizontal="right"/>
      <protection locked="0"/>
    </xf>
    <xf numFmtId="5" fontId="44" fillId="0" borderId="19" xfId="7" applyNumberFormat="1" applyFont="1" applyFill="1" applyBorder="1" applyAlignment="1" applyProtection="1">
      <alignment horizontal="right"/>
      <protection locked="0"/>
    </xf>
    <xf numFmtId="2" fontId="44" fillId="0" borderId="0" xfId="7" applyNumberFormat="1" applyFont="1" applyFill="1" applyBorder="1" applyProtection="1">
      <protection locked="0"/>
    </xf>
    <xf numFmtId="5" fontId="44" fillId="0" borderId="0" xfId="7" applyNumberFormat="1" applyFont="1" applyFill="1" applyBorder="1" applyAlignment="1" applyProtection="1">
      <alignment horizontal="fill"/>
      <protection locked="0"/>
    </xf>
    <xf numFmtId="5" fontId="44" fillId="0" borderId="20" xfId="7" applyNumberFormat="1" applyFont="1" applyFill="1" applyBorder="1" applyAlignment="1" applyProtection="1">
      <alignment horizontal="right"/>
      <protection locked="0"/>
    </xf>
    <xf numFmtId="5" fontId="44" fillId="0" borderId="0" xfId="7" applyNumberFormat="1" applyFont="1" applyFill="1" applyBorder="1" applyAlignment="1" applyProtection="1">
      <alignment horizontal="right"/>
      <protection locked="0"/>
    </xf>
    <xf numFmtId="37" fontId="44" fillId="0" borderId="19" xfId="7" applyNumberFormat="1" applyFont="1" applyFill="1" applyBorder="1" applyProtection="1">
      <protection locked="0"/>
    </xf>
    <xf numFmtId="165" fontId="44" fillId="0" borderId="0" xfId="7" applyNumberFormat="1" applyFont="1" applyFill="1" applyBorder="1" applyAlignment="1" applyProtection="1">
      <protection locked="0"/>
    </xf>
    <xf numFmtId="5" fontId="44" fillId="0" borderId="19" xfId="7" applyNumberFormat="1" applyFont="1" applyFill="1" applyBorder="1" applyAlignment="1" applyProtection="1">
      <alignment horizontal="right"/>
    </xf>
    <xf numFmtId="5" fontId="44" fillId="0" borderId="0" xfId="7" applyNumberFormat="1" applyFont="1" applyFill="1" applyBorder="1" applyProtection="1">
      <protection locked="0"/>
    </xf>
    <xf numFmtId="37" fontId="44" fillId="0" borderId="21" xfId="7" quotePrefix="1" applyNumberFormat="1" applyFont="1" applyFill="1" applyBorder="1" applyProtection="1">
      <protection locked="0"/>
    </xf>
    <xf numFmtId="5" fontId="44" fillId="0" borderId="0" xfId="7" applyNumberFormat="1" applyFont="1" applyFill="1" applyBorder="1" applyAlignment="1" applyProtection="1">
      <alignment horizontal="right"/>
    </xf>
    <xf numFmtId="37" fontId="44" fillId="0" borderId="0" xfId="7" quotePrefix="1" applyNumberFormat="1" applyFont="1" applyFill="1" applyBorder="1" applyProtection="1">
      <protection locked="0"/>
    </xf>
    <xf numFmtId="37" fontId="44" fillId="0" borderId="19" xfId="7" quotePrefix="1" applyNumberFormat="1" applyFont="1" applyFill="1" applyBorder="1" applyProtection="1">
      <protection locked="0"/>
    </xf>
    <xf numFmtId="5" fontId="39" fillId="0" borderId="19" xfId="7" applyNumberFormat="1" applyFont="1" applyFill="1" applyBorder="1" applyAlignment="1" applyProtection="1">
      <alignment horizontal="right"/>
      <protection locked="0"/>
    </xf>
    <xf numFmtId="5" fontId="39" fillId="0" borderId="0" xfId="7" applyNumberFormat="1" applyFont="1" applyFill="1" applyBorder="1" applyAlignment="1" applyProtection="1">
      <alignment horizontal="right"/>
      <protection locked="0"/>
    </xf>
    <xf numFmtId="165" fontId="39" fillId="0" borderId="0" xfId="7" applyNumberFormat="1" applyFont="1" applyFill="1" applyBorder="1" applyAlignment="1" applyProtection="1">
      <protection locked="0"/>
    </xf>
    <xf numFmtId="5" fontId="43" fillId="0" borderId="28" xfId="7" applyNumberFormat="1" applyFont="1" applyFill="1" applyBorder="1" applyAlignment="1" applyProtection="1">
      <alignment horizontal="right"/>
      <protection locked="0"/>
    </xf>
    <xf numFmtId="5" fontId="43" fillId="0" borderId="29" xfId="7" applyNumberFormat="1" applyFont="1" applyFill="1" applyBorder="1" applyAlignment="1" applyProtection="1">
      <alignment horizontal="right"/>
      <protection locked="0"/>
    </xf>
    <xf numFmtId="5" fontId="43" fillId="0" borderId="30" xfId="7" applyNumberFormat="1" applyFont="1" applyFill="1" applyBorder="1" applyAlignment="1" applyProtection="1">
      <alignment horizontal="right"/>
      <protection locked="0"/>
    </xf>
    <xf numFmtId="5" fontId="43" fillId="0" borderId="19" xfId="7" applyNumberFormat="1" applyFont="1" applyFill="1" applyBorder="1" applyAlignment="1" applyProtection="1">
      <alignment horizontal="right"/>
      <protection locked="0"/>
    </xf>
    <xf numFmtId="2" fontId="43" fillId="0" borderId="0" xfId="7" applyNumberFormat="1" applyFont="1" applyFill="1" applyBorder="1" applyProtection="1">
      <protection locked="0"/>
    </xf>
    <xf numFmtId="5" fontId="43" fillId="0" borderId="0" xfId="7" applyNumberFormat="1" applyFont="1" applyFill="1" applyBorder="1" applyProtection="1">
      <protection locked="0"/>
    </xf>
    <xf numFmtId="5" fontId="43" fillId="0" borderId="20" xfId="7" applyNumberFormat="1" applyFont="1" applyFill="1" applyBorder="1" applyAlignment="1" applyProtection="1">
      <alignment horizontal="right"/>
      <protection locked="0"/>
    </xf>
    <xf numFmtId="5" fontId="43" fillId="0" borderId="0" xfId="7" applyNumberFormat="1" applyFont="1" applyFill="1" applyBorder="1" applyAlignment="1" applyProtection="1">
      <alignment horizontal="right"/>
      <protection locked="0"/>
    </xf>
    <xf numFmtId="37" fontId="43" fillId="0" borderId="19" xfId="7" applyNumberFormat="1" applyFont="1" applyFill="1" applyBorder="1" applyProtection="1">
      <protection locked="0"/>
    </xf>
    <xf numFmtId="165" fontId="43" fillId="0" borderId="0" xfId="7" applyNumberFormat="1" applyFont="1" applyFill="1" applyBorder="1" applyAlignment="1" applyProtection="1">
      <protection locked="0"/>
    </xf>
    <xf numFmtId="4" fontId="44" fillId="0" borderId="0" xfId="7" applyNumberFormat="1" applyFont="1" applyFill="1" applyBorder="1" applyProtection="1">
      <protection locked="0"/>
    </xf>
    <xf numFmtId="165" fontId="44" fillId="0" borderId="21" xfId="7" quotePrefix="1" applyNumberFormat="1" applyFont="1" applyFill="1" applyBorder="1" applyAlignment="1" applyProtection="1">
      <protection locked="0"/>
    </xf>
    <xf numFmtId="165" fontId="44" fillId="0" borderId="0" xfId="7" quotePrefix="1" applyNumberFormat="1" applyFont="1" applyFill="1" applyBorder="1" applyAlignment="1" applyProtection="1">
      <protection locked="0"/>
    </xf>
    <xf numFmtId="165" fontId="44" fillId="0" borderId="19" xfId="7" quotePrefix="1" applyNumberFormat="1" applyFont="1" applyFill="1" applyBorder="1" applyAlignment="1" applyProtection="1">
      <protection locked="0"/>
    </xf>
    <xf numFmtId="167" fontId="44" fillId="0" borderId="0" xfId="7" applyNumberFormat="1" applyFont="1" applyFill="1" applyBorder="1" applyAlignment="1" applyProtection="1">
      <protection locked="0"/>
    </xf>
    <xf numFmtId="0" fontId="42" fillId="0" borderId="0" xfId="7" applyFont="1" applyFill="1" applyBorder="1" applyProtection="1">
      <protection locked="0"/>
    </xf>
    <xf numFmtId="5" fontId="42" fillId="0" borderId="28" xfId="7" applyNumberFormat="1" applyFont="1" applyFill="1" applyBorder="1" applyAlignment="1" applyProtection="1">
      <alignment horizontal="right"/>
      <protection locked="0"/>
    </xf>
    <xf numFmtId="5" fontId="42" fillId="0" borderId="29" xfId="7" applyNumberFormat="1" applyFont="1" applyFill="1" applyBorder="1" applyAlignment="1" applyProtection="1">
      <alignment horizontal="right"/>
      <protection locked="0"/>
    </xf>
    <xf numFmtId="5" fontId="42" fillId="0" borderId="30" xfId="7" applyNumberFormat="1" applyFont="1" applyFill="1" applyBorder="1" applyAlignment="1" applyProtection="1">
      <alignment horizontal="right"/>
      <protection locked="0"/>
    </xf>
    <xf numFmtId="5" fontId="42" fillId="0" borderId="19" xfId="7" applyNumberFormat="1" applyFont="1" applyFill="1" applyBorder="1" applyAlignment="1" applyProtection="1">
      <alignment horizontal="right"/>
      <protection locked="0"/>
    </xf>
    <xf numFmtId="2" fontId="42" fillId="0" borderId="0" xfId="7" applyNumberFormat="1" applyFont="1" applyFill="1" applyBorder="1" applyProtection="1">
      <protection locked="0"/>
    </xf>
    <xf numFmtId="5" fontId="42" fillId="0" borderId="0" xfId="7" applyNumberFormat="1" applyFont="1" applyFill="1" applyBorder="1" applyProtection="1">
      <protection locked="0"/>
    </xf>
    <xf numFmtId="5" fontId="42" fillId="0" borderId="20" xfId="7" applyNumberFormat="1" applyFont="1" applyFill="1" applyBorder="1" applyAlignment="1" applyProtection="1">
      <alignment horizontal="right"/>
      <protection locked="0"/>
    </xf>
    <xf numFmtId="37" fontId="42" fillId="0" borderId="21" xfId="7" applyNumberFormat="1" applyFont="1" applyFill="1" applyBorder="1" applyProtection="1">
      <protection locked="0"/>
    </xf>
    <xf numFmtId="5" fontId="42" fillId="0" borderId="0" xfId="7" applyNumberFormat="1" applyFont="1" applyFill="1" applyBorder="1" applyAlignment="1" applyProtection="1">
      <alignment horizontal="right"/>
      <protection locked="0"/>
    </xf>
    <xf numFmtId="37" fontId="42" fillId="0" borderId="19" xfId="7" applyNumberFormat="1" applyFont="1" applyFill="1" applyBorder="1" applyProtection="1">
      <protection locked="0"/>
    </xf>
    <xf numFmtId="165" fontId="42" fillId="0" borderId="0" xfId="7" applyNumberFormat="1" applyFont="1" applyFill="1" applyBorder="1" applyAlignment="1" applyProtection="1">
      <protection locked="0"/>
    </xf>
    <xf numFmtId="0" fontId="44" fillId="0" borderId="28" xfId="7" applyFont="1" applyFill="1" applyBorder="1" applyAlignment="1" applyProtection="1">
      <alignment horizontal="right"/>
      <protection locked="0"/>
    </xf>
    <xf numFmtId="0" fontId="44" fillId="0" borderId="29" xfId="7" applyFont="1" applyFill="1" applyBorder="1" applyAlignment="1" applyProtection="1">
      <alignment horizontal="right"/>
      <protection locked="0"/>
    </xf>
    <xf numFmtId="0" fontId="44" fillId="0" borderId="30" xfId="7" applyFont="1" applyFill="1" applyBorder="1" applyAlignment="1" applyProtection="1">
      <alignment horizontal="right"/>
      <protection locked="0"/>
    </xf>
    <xf numFmtId="0" fontId="44" fillId="0" borderId="19" xfId="7" applyFont="1" applyFill="1" applyBorder="1" applyAlignment="1" applyProtection="1">
      <alignment horizontal="right"/>
      <protection locked="0"/>
    </xf>
    <xf numFmtId="0" fontId="44" fillId="0" borderId="20" xfId="7" applyFont="1" applyFill="1" applyBorder="1" applyAlignment="1" applyProtection="1">
      <alignment horizontal="right"/>
      <protection locked="0"/>
    </xf>
    <xf numFmtId="165" fontId="44" fillId="0" borderId="21" xfId="7" applyNumberFormat="1" applyFont="1" applyFill="1" applyBorder="1" applyAlignment="1" applyProtection="1">
      <protection locked="0"/>
    </xf>
    <xf numFmtId="0" fontId="44" fillId="0" borderId="0" xfId="7" applyFont="1" applyFill="1" applyBorder="1" applyAlignment="1" applyProtection="1">
      <alignment horizontal="right"/>
      <protection locked="0"/>
    </xf>
    <xf numFmtId="165" fontId="44" fillId="0" borderId="19" xfId="7" applyNumberFormat="1" applyFont="1" applyFill="1" applyBorder="1" applyAlignment="1" applyProtection="1">
      <protection locked="0"/>
    </xf>
    <xf numFmtId="0" fontId="44" fillId="0" borderId="21" xfId="7" applyFont="1" applyFill="1" applyBorder="1" applyProtection="1">
      <protection locked="0"/>
    </xf>
    <xf numFmtId="37" fontId="46" fillId="0" borderId="0" xfId="7" applyNumberFormat="1" applyFont="1" applyFill="1" applyBorder="1" applyProtection="1">
      <protection locked="0"/>
    </xf>
    <xf numFmtId="4" fontId="38" fillId="0" borderId="0" xfId="7" applyNumberFormat="1" applyFont="1" applyFill="1" applyBorder="1" applyProtection="1">
      <protection locked="0"/>
    </xf>
    <xf numFmtId="37" fontId="38" fillId="0" borderId="21" xfId="7" quotePrefix="1" applyNumberFormat="1" applyFont="1" applyFill="1" applyBorder="1" applyProtection="1">
      <protection locked="0"/>
    </xf>
    <xf numFmtId="37" fontId="38" fillId="0" borderId="0" xfId="7" quotePrefix="1" applyNumberFormat="1" applyFont="1" applyFill="1" applyBorder="1" applyProtection="1">
      <protection locked="0"/>
    </xf>
    <xf numFmtId="37" fontId="38" fillId="0" borderId="19" xfId="7" quotePrefix="1" applyNumberFormat="1" applyFont="1" applyFill="1" applyBorder="1" applyProtection="1">
      <protection locked="0"/>
    </xf>
    <xf numFmtId="0" fontId="44" fillId="0" borderId="0" xfId="7" quotePrefix="1" applyFont="1" applyFill="1" applyBorder="1" applyProtection="1">
      <protection locked="0"/>
    </xf>
    <xf numFmtId="37" fontId="39" fillId="0" borderId="0" xfId="7" quotePrefix="1" applyNumberFormat="1" applyFont="1" applyFill="1" applyBorder="1" applyProtection="1">
      <protection locked="0"/>
    </xf>
    <xf numFmtId="5" fontId="39" fillId="6" borderId="28" xfId="7" applyNumberFormat="1" applyFont="1" applyFill="1" applyBorder="1" applyAlignment="1" applyProtection="1">
      <alignment horizontal="right"/>
      <protection locked="0"/>
    </xf>
    <xf numFmtId="2" fontId="39" fillId="6" borderId="0" xfId="7" applyNumberFormat="1" applyFont="1" applyFill="1" applyBorder="1" applyAlignment="1" applyProtection="1">
      <alignment horizontal="right"/>
      <protection locked="0"/>
    </xf>
    <xf numFmtId="5" fontId="40" fillId="6" borderId="28" xfId="7" applyNumberFormat="1" applyFont="1" applyFill="1" applyBorder="1" applyAlignment="1" applyProtection="1">
      <alignment horizontal="right"/>
      <protection locked="0"/>
    </xf>
    <xf numFmtId="5" fontId="40" fillId="6" borderId="29" xfId="7" applyNumberFormat="1" applyFont="1" applyFill="1" applyBorder="1" applyAlignment="1" applyProtection="1">
      <alignment horizontal="right"/>
      <protection locked="0"/>
    </xf>
    <xf numFmtId="5" fontId="40" fillId="6" borderId="30" xfId="7" applyNumberFormat="1" applyFont="1" applyFill="1" applyBorder="1" applyAlignment="1" applyProtection="1">
      <alignment horizontal="right"/>
      <protection locked="0"/>
    </xf>
    <xf numFmtId="5" fontId="40" fillId="6" borderId="19" xfId="7" applyNumberFormat="1" applyFont="1" applyFill="1" applyBorder="1" applyAlignment="1" applyProtection="1">
      <alignment horizontal="right"/>
      <protection locked="0"/>
    </xf>
    <xf numFmtId="5" fontId="40" fillId="6" borderId="0" xfId="7" applyNumberFormat="1" applyFont="1" applyFill="1" applyBorder="1" applyProtection="1">
      <protection locked="0"/>
    </xf>
    <xf numFmtId="5" fontId="40" fillId="6" borderId="20" xfId="7" applyNumberFormat="1" applyFont="1" applyFill="1" applyBorder="1" applyAlignment="1" applyProtection="1">
      <alignment horizontal="right"/>
      <protection locked="0"/>
    </xf>
    <xf numFmtId="5" fontId="40" fillId="0" borderId="28" xfId="7" applyNumberFormat="1" applyFont="1" applyFill="1" applyBorder="1" applyAlignment="1" applyProtection="1">
      <alignment horizontal="right"/>
      <protection locked="0"/>
    </xf>
    <xf numFmtId="5" fontId="40" fillId="0" borderId="29" xfId="7" applyNumberFormat="1" applyFont="1" applyFill="1" applyBorder="1" applyAlignment="1" applyProtection="1">
      <alignment horizontal="right"/>
      <protection locked="0"/>
    </xf>
    <xf numFmtId="5" fontId="40" fillId="0" borderId="30" xfId="7" applyNumberFormat="1" applyFont="1" applyFill="1" applyBorder="1" applyAlignment="1" applyProtection="1">
      <alignment horizontal="right"/>
      <protection locked="0"/>
    </xf>
    <xf numFmtId="5" fontId="40" fillId="0" borderId="19" xfId="7" applyNumberFormat="1" applyFont="1" applyFill="1" applyBorder="1" applyAlignment="1" applyProtection="1">
      <alignment horizontal="right"/>
      <protection locked="0"/>
    </xf>
    <xf numFmtId="2" fontId="40" fillId="0" borderId="0" xfId="7" applyNumberFormat="1" applyFont="1" applyFill="1" applyBorder="1" applyProtection="1">
      <protection locked="0"/>
    </xf>
    <xf numFmtId="5" fontId="40" fillId="0" borderId="0" xfId="7" applyNumberFormat="1" applyFont="1" applyFill="1" applyBorder="1" applyProtection="1">
      <protection locked="0"/>
    </xf>
    <xf numFmtId="5" fontId="40" fillId="0" borderId="20" xfId="7" applyNumberFormat="1" applyFont="1" applyFill="1" applyBorder="1" applyAlignment="1" applyProtection="1">
      <alignment horizontal="right"/>
      <protection locked="0"/>
    </xf>
    <xf numFmtId="37" fontId="40" fillId="0" borderId="21" xfId="7" applyNumberFormat="1" applyFont="1" applyFill="1" applyBorder="1" applyProtection="1">
      <protection locked="0"/>
    </xf>
    <xf numFmtId="5" fontId="40" fillId="0" borderId="0" xfId="7" applyNumberFormat="1" applyFont="1" applyFill="1" applyBorder="1" applyAlignment="1" applyProtection="1">
      <alignment horizontal="right"/>
      <protection locked="0"/>
    </xf>
    <xf numFmtId="37" fontId="40" fillId="0" borderId="0" xfId="7" applyNumberFormat="1" applyFont="1" applyFill="1" applyBorder="1" applyProtection="1">
      <protection locked="0"/>
    </xf>
    <xf numFmtId="37" fontId="40" fillId="0" borderId="19" xfId="7" applyNumberFormat="1" applyFont="1" applyFill="1" applyBorder="1" applyProtection="1">
      <protection locked="0"/>
    </xf>
    <xf numFmtId="165" fontId="40" fillId="0" borderId="0" xfId="7" applyNumberFormat="1" applyFont="1" applyFill="1" applyBorder="1" applyAlignment="1" applyProtection="1">
      <protection locked="0"/>
    </xf>
    <xf numFmtId="165" fontId="38" fillId="0" borderId="21" xfId="7" applyNumberFormat="1" applyFont="1" applyFill="1" applyBorder="1" applyAlignment="1" applyProtection="1">
      <protection locked="0"/>
    </xf>
    <xf numFmtId="165" fontId="38" fillId="0" borderId="19" xfId="7" applyNumberFormat="1" applyFont="1" applyFill="1" applyBorder="1" applyAlignment="1" applyProtection="1">
      <protection locked="0"/>
    </xf>
    <xf numFmtId="167" fontId="38" fillId="0" borderId="0" xfId="7" applyNumberFormat="1" applyFont="1" applyFill="1" applyBorder="1" applyAlignment="1" applyProtection="1">
      <protection locked="0"/>
    </xf>
    <xf numFmtId="0" fontId="38" fillId="0" borderId="21" xfId="7" applyFont="1" applyFill="1" applyBorder="1" applyProtection="1">
      <protection locked="0"/>
    </xf>
    <xf numFmtId="0" fontId="39" fillId="0" borderId="21" xfId="7" applyFont="1" applyFill="1" applyBorder="1" applyProtection="1">
      <protection locked="0"/>
    </xf>
    <xf numFmtId="0" fontId="46" fillId="0" borderId="0" xfId="7" applyFont="1" applyFill="1" applyBorder="1" applyProtection="1">
      <protection locked="0"/>
    </xf>
    <xf numFmtId="0" fontId="47" fillId="0" borderId="0" xfId="7" applyFont="1" applyFill="1" applyBorder="1" applyProtection="1">
      <protection locked="0"/>
    </xf>
    <xf numFmtId="0" fontId="47" fillId="0" borderId="0" xfId="7" quotePrefix="1" applyFont="1" applyFill="1" applyBorder="1" applyProtection="1">
      <protection locked="0"/>
    </xf>
    <xf numFmtId="2" fontId="44" fillId="0" borderId="21" xfId="7" quotePrefix="1" applyNumberFormat="1" applyFont="1" applyFill="1" applyBorder="1" applyAlignment="1" applyProtection="1">
      <protection locked="0"/>
    </xf>
    <xf numFmtId="2" fontId="44" fillId="0" borderId="19" xfId="7" quotePrefix="1" applyNumberFormat="1" applyFont="1" applyFill="1" applyBorder="1" applyAlignment="1" applyProtection="1">
      <protection locked="0"/>
    </xf>
    <xf numFmtId="0" fontId="50" fillId="0" borderId="0" xfId="7" applyFont="1" applyFill="1" applyBorder="1" applyProtection="1">
      <protection locked="0"/>
    </xf>
    <xf numFmtId="0" fontId="50" fillId="0" borderId="0" xfId="7" quotePrefix="1" applyFont="1" applyFill="1" applyBorder="1" applyProtection="1">
      <protection locked="0"/>
    </xf>
    <xf numFmtId="165" fontId="38" fillId="0" borderId="21" xfId="7" quotePrefix="1" applyNumberFormat="1" applyFont="1" applyFill="1" applyBorder="1" applyAlignment="1" applyProtection="1">
      <protection locked="0"/>
    </xf>
    <xf numFmtId="165" fontId="38" fillId="0" borderId="0" xfId="7" quotePrefix="1" applyNumberFormat="1" applyFont="1" applyFill="1" applyBorder="1" applyAlignment="1" applyProtection="1">
      <protection locked="0"/>
    </xf>
    <xf numFmtId="165" fontId="38" fillId="0" borderId="19" xfId="7" quotePrefix="1" applyNumberFormat="1" applyFont="1" applyFill="1" applyBorder="1" applyAlignment="1" applyProtection="1">
      <protection locked="0"/>
    </xf>
    <xf numFmtId="0" fontId="38" fillId="0" borderId="0" xfId="7" quotePrefix="1" applyFont="1" applyFill="1" applyBorder="1" applyProtection="1">
      <protection locked="0"/>
    </xf>
    <xf numFmtId="2" fontId="38" fillId="0" borderId="21" xfId="7" quotePrefix="1" applyNumberFormat="1" applyFont="1" applyFill="1" applyBorder="1" applyAlignment="1" applyProtection="1">
      <protection locked="0"/>
    </xf>
    <xf numFmtId="2" fontId="38" fillId="0" borderId="19" xfId="7" quotePrefix="1" applyNumberFormat="1" applyFont="1" applyFill="1" applyBorder="1" applyAlignment="1" applyProtection="1">
      <protection locked="0"/>
    </xf>
    <xf numFmtId="0" fontId="48" fillId="0" borderId="0" xfId="7" applyFont="1" applyFill="1" applyBorder="1" applyProtection="1">
      <protection locked="0"/>
    </xf>
    <xf numFmtId="0" fontId="48" fillId="0" borderId="0" xfId="7" quotePrefix="1" applyFont="1" applyFill="1" applyBorder="1" applyProtection="1">
      <protection locked="0"/>
    </xf>
    <xf numFmtId="4" fontId="43" fillId="0" borderId="0" xfId="7" applyNumberFormat="1" applyFont="1" applyFill="1" applyBorder="1" applyProtection="1">
      <protection locked="0"/>
    </xf>
    <xf numFmtId="165" fontId="43" fillId="0" borderId="21" xfId="7" applyNumberFormat="1" applyFont="1" applyFill="1" applyBorder="1" applyAlignment="1" applyProtection="1">
      <protection locked="0"/>
    </xf>
    <xf numFmtId="165" fontId="43" fillId="0" borderId="19" xfId="7" applyNumberFormat="1" applyFont="1" applyFill="1" applyBorder="1" applyAlignment="1" applyProtection="1">
      <protection locked="0"/>
    </xf>
    <xf numFmtId="167" fontId="43" fillId="0" borderId="0" xfId="7" applyNumberFormat="1" applyFont="1" applyFill="1" applyBorder="1" applyAlignment="1" applyProtection="1">
      <protection locked="0"/>
    </xf>
    <xf numFmtId="37" fontId="49" fillId="0" borderId="0" xfId="7" applyNumberFormat="1" applyFont="1" applyFill="1" applyBorder="1" applyProtection="1">
      <protection locked="0"/>
    </xf>
    <xf numFmtId="37" fontId="49" fillId="0" borderId="21" xfId="7" applyNumberFormat="1" applyFont="1" applyFill="1" applyBorder="1" applyProtection="1">
      <protection locked="0"/>
    </xf>
    <xf numFmtId="166" fontId="44" fillId="0" borderId="21" xfId="10" quotePrefix="1" applyNumberFormat="1" applyFont="1" applyFill="1" applyBorder="1" applyAlignment="1" applyProtection="1">
      <alignment horizontal="center"/>
      <protection locked="0"/>
    </xf>
    <xf numFmtId="2" fontId="40" fillId="0" borderId="0" xfId="7" applyNumberFormat="1" applyFont="1" applyFill="1" applyBorder="1" applyAlignment="1" applyProtection="1">
      <alignment horizontal="center"/>
      <protection locked="0"/>
    </xf>
    <xf numFmtId="37" fontId="40" fillId="0" borderId="0" xfId="7" applyNumberFormat="1" applyFont="1" applyFill="1" applyBorder="1" applyAlignment="1" applyProtection="1">
      <alignment horizontal="center"/>
      <protection locked="0"/>
    </xf>
    <xf numFmtId="37" fontId="40" fillId="0" borderId="21" xfId="7" applyNumberFormat="1" applyFont="1" applyFill="1" applyBorder="1" applyAlignment="1" applyProtection="1">
      <alignment horizontal="center"/>
      <protection locked="0"/>
    </xf>
    <xf numFmtId="37" fontId="40" fillId="6" borderId="19" xfId="7" applyNumberFormat="1" applyFont="1" applyFill="1" applyBorder="1" applyProtection="1">
      <protection locked="0"/>
    </xf>
    <xf numFmtId="165" fontId="40" fillId="6" borderId="0" xfId="7" applyNumberFormat="1" applyFont="1" applyFill="1" applyBorder="1" applyAlignment="1" applyProtection="1">
      <protection locked="0"/>
    </xf>
    <xf numFmtId="7" fontId="39" fillId="0" borderId="29" xfId="7" applyNumberFormat="1" applyFont="1" applyFill="1" applyBorder="1" applyAlignment="1" applyProtection="1">
      <alignment horizontal="right"/>
      <protection locked="0"/>
    </xf>
    <xf numFmtId="7" fontId="39" fillId="0" borderId="19" xfId="7" applyNumberFormat="1" applyFont="1" applyFill="1" applyBorder="1" applyAlignment="1" applyProtection="1">
      <alignment horizontal="right"/>
      <protection locked="0"/>
    </xf>
    <xf numFmtId="164" fontId="39" fillId="0" borderId="0" xfId="8" applyNumberFormat="1" applyFont="1" applyFill="1" applyBorder="1" applyProtection="1">
      <protection locked="0"/>
    </xf>
    <xf numFmtId="165" fontId="39" fillId="0" borderId="21" xfId="7" quotePrefix="1" applyNumberFormat="1" applyFont="1" applyFill="1" applyBorder="1" applyAlignment="1" applyProtection="1">
      <protection locked="0"/>
    </xf>
    <xf numFmtId="7" fontId="39" fillId="0" borderId="0" xfId="7" applyNumberFormat="1" applyFont="1" applyFill="1" applyBorder="1" applyAlignment="1" applyProtection="1">
      <alignment horizontal="right"/>
      <protection locked="0"/>
    </xf>
    <xf numFmtId="165" fontId="39" fillId="0" borderId="19" xfId="7" quotePrefix="1" applyNumberFormat="1" applyFont="1" applyFill="1" applyBorder="1" applyAlignment="1" applyProtection="1">
      <protection locked="0"/>
    </xf>
    <xf numFmtId="0" fontId="39" fillId="0" borderId="0" xfId="14" applyFont="1" applyFill="1" applyBorder="1" applyProtection="1">
      <protection locked="0"/>
    </xf>
    <xf numFmtId="7" fontId="41" fillId="0" borderId="0" xfId="7" applyNumberFormat="1" applyFont="1" applyFill="1" applyBorder="1" applyProtection="1">
      <protection locked="0"/>
    </xf>
    <xf numFmtId="7" fontId="41" fillId="0" borderId="20" xfId="7" applyNumberFormat="1" applyFont="1" applyFill="1" applyBorder="1" applyAlignment="1" applyProtection="1">
      <alignment horizontal="right"/>
      <protection locked="0"/>
    </xf>
    <xf numFmtId="0" fontId="39" fillId="0" borderId="0" xfId="7" applyFont="1" applyFill="1" applyBorder="1" applyProtection="1"/>
    <xf numFmtId="5" fontId="44" fillId="0" borderId="28" xfId="7" applyNumberFormat="1" applyFont="1" applyFill="1" applyBorder="1" applyAlignment="1" applyProtection="1">
      <alignment horizontal="right"/>
    </xf>
    <xf numFmtId="5" fontId="44" fillId="0" borderId="29" xfId="7" applyNumberFormat="1" applyFont="1" applyFill="1" applyBorder="1" applyAlignment="1" applyProtection="1">
      <alignment horizontal="right"/>
    </xf>
    <xf numFmtId="5" fontId="44" fillId="0" borderId="30" xfId="7" applyNumberFormat="1" applyFont="1" applyFill="1" applyBorder="1" applyAlignment="1" applyProtection="1">
      <alignment horizontal="right"/>
    </xf>
    <xf numFmtId="2" fontId="44" fillId="0" borderId="0" xfId="7" applyNumberFormat="1" applyFont="1" applyFill="1" applyBorder="1" applyAlignment="1" applyProtection="1">
      <alignment horizontal="right"/>
    </xf>
    <xf numFmtId="5" fontId="44" fillId="0" borderId="20" xfId="7" applyNumberFormat="1" applyFont="1" applyFill="1" applyBorder="1" applyAlignment="1" applyProtection="1">
      <alignment horizontal="right"/>
    </xf>
    <xf numFmtId="37" fontId="44" fillId="0" borderId="21" xfId="7" quotePrefix="1" applyNumberFormat="1" applyFont="1" applyFill="1" applyBorder="1" applyAlignment="1" applyProtection="1">
      <alignment horizontal="right"/>
    </xf>
    <xf numFmtId="37" fontId="44" fillId="0" borderId="19" xfId="7" quotePrefix="1" applyNumberFormat="1" applyFont="1" applyFill="1" applyBorder="1" applyProtection="1"/>
    <xf numFmtId="37" fontId="44" fillId="0" borderId="0" xfId="7" quotePrefix="1" applyNumberFormat="1" applyFont="1" applyFill="1" applyBorder="1" applyProtection="1"/>
    <xf numFmtId="44" fontId="44" fillId="0" borderId="0" xfId="13" applyFont="1" applyFill="1" applyBorder="1" applyProtection="1"/>
    <xf numFmtId="37" fontId="44" fillId="0" borderId="0" xfId="7" applyNumberFormat="1" applyFont="1" applyFill="1" applyBorder="1" applyProtection="1"/>
    <xf numFmtId="0" fontId="44" fillId="0" borderId="0" xfId="7" applyNumberFormat="1" applyFont="1" applyFill="1" applyBorder="1" applyProtection="1"/>
    <xf numFmtId="37" fontId="46" fillId="0" borderId="0" xfId="7" applyNumberFormat="1" applyFont="1" applyFill="1" applyBorder="1" applyProtection="1"/>
    <xf numFmtId="37" fontId="44" fillId="0" borderId="21" xfId="7" applyNumberFormat="1" applyFont="1" applyFill="1" applyBorder="1" applyProtection="1"/>
    <xf numFmtId="0" fontId="43" fillId="0" borderId="0" xfId="7" applyFont="1" applyFill="1" applyBorder="1" applyProtection="1"/>
    <xf numFmtId="37" fontId="43" fillId="0" borderId="0" xfId="7" applyNumberFormat="1" applyFont="1" applyFill="1" applyBorder="1" applyProtection="1"/>
    <xf numFmtId="37" fontId="43" fillId="0" borderId="21" xfId="7" applyNumberFormat="1" applyFont="1" applyFill="1" applyBorder="1" applyProtection="1"/>
    <xf numFmtId="0" fontId="43" fillId="0" borderId="0" xfId="7" applyFont="1" applyFill="1" applyBorder="1" applyAlignment="1" applyProtection="1">
      <alignment vertical="center"/>
    </xf>
    <xf numFmtId="49" fontId="44" fillId="0" borderId="0" xfId="7" applyNumberFormat="1" applyFont="1" applyFill="1" applyBorder="1" applyAlignment="1" applyProtection="1">
      <alignment vertical="center"/>
    </xf>
    <xf numFmtId="37" fontId="43" fillId="0" borderId="21" xfId="7" applyNumberFormat="1" applyFont="1" applyFill="1" applyBorder="1" applyAlignment="1" applyProtection="1">
      <alignment vertical="center"/>
    </xf>
    <xf numFmtId="5" fontId="39" fillId="0" borderId="28" xfId="7" applyNumberFormat="1" applyFont="1" applyFill="1" applyBorder="1" applyAlignment="1" applyProtection="1">
      <alignment horizontal="right"/>
    </xf>
    <xf numFmtId="5" fontId="39" fillId="0" borderId="29" xfId="7" applyNumberFormat="1" applyFont="1" applyFill="1" applyBorder="1" applyAlignment="1" applyProtection="1">
      <alignment horizontal="right"/>
    </xf>
    <xf numFmtId="5" fontId="39" fillId="0" borderId="30" xfId="7" applyNumberFormat="1" applyFont="1" applyFill="1" applyBorder="1" applyAlignment="1" applyProtection="1">
      <alignment horizontal="right"/>
    </xf>
    <xf numFmtId="5" fontId="39" fillId="0" borderId="19" xfId="7" applyNumberFormat="1" applyFont="1" applyFill="1" applyBorder="1" applyAlignment="1" applyProtection="1">
      <alignment horizontal="right"/>
    </xf>
    <xf numFmtId="2" fontId="39" fillId="0" borderId="0" xfId="7" applyNumberFormat="1" applyFont="1" applyFill="1" applyBorder="1" applyAlignment="1" applyProtection="1">
      <alignment horizontal="right"/>
    </xf>
    <xf numFmtId="7" fontId="39" fillId="0" borderId="0" xfId="7" applyNumberFormat="1" applyFont="1" applyFill="1" applyBorder="1" applyAlignment="1" applyProtection="1">
      <alignment horizontal="right"/>
    </xf>
    <xf numFmtId="7" fontId="39" fillId="0" borderId="20" xfId="7" applyNumberFormat="1" applyFont="1" applyFill="1" applyBorder="1" applyAlignment="1" applyProtection="1">
      <alignment horizontal="right"/>
    </xf>
    <xf numFmtId="37" fontId="39" fillId="0" borderId="21" xfId="7" applyNumberFormat="1" applyFont="1" applyFill="1" applyBorder="1" applyAlignment="1" applyProtection="1">
      <alignment horizontal="right"/>
    </xf>
    <xf numFmtId="5" fontId="39" fillId="0" borderId="0" xfId="7" applyNumberFormat="1" applyFont="1" applyFill="1" applyBorder="1" applyAlignment="1" applyProtection="1">
      <alignment horizontal="right"/>
    </xf>
    <xf numFmtId="37" fontId="39" fillId="0" borderId="19" xfId="7" applyNumberFormat="1" applyFont="1" applyFill="1" applyBorder="1" applyProtection="1"/>
    <xf numFmtId="37" fontId="39" fillId="0" borderId="0" xfId="7" applyNumberFormat="1" applyFont="1" applyFill="1" applyBorder="1" applyProtection="1"/>
    <xf numFmtId="165" fontId="39" fillId="0" borderId="0" xfId="7" applyNumberFormat="1" applyFont="1" applyFill="1" applyBorder="1" applyAlignment="1" applyProtection="1"/>
    <xf numFmtId="49" fontId="39" fillId="0" borderId="0" xfId="7" applyNumberFormat="1" applyFont="1" applyFill="1" applyBorder="1" applyProtection="1"/>
    <xf numFmtId="5" fontId="43" fillId="0" borderId="28" xfId="7" applyNumberFormat="1" applyFont="1" applyFill="1" applyBorder="1" applyAlignment="1" applyProtection="1">
      <alignment horizontal="right"/>
    </xf>
    <xf numFmtId="5" fontId="43" fillId="0" borderId="29" xfId="7" applyNumberFormat="1" applyFont="1" applyFill="1" applyBorder="1" applyAlignment="1" applyProtection="1">
      <alignment horizontal="right"/>
    </xf>
    <xf numFmtId="5" fontId="43" fillId="0" borderId="30" xfId="7" applyNumberFormat="1" applyFont="1" applyFill="1" applyBorder="1" applyAlignment="1" applyProtection="1">
      <alignment horizontal="right"/>
    </xf>
    <xf numFmtId="5" fontId="43" fillId="0" borderId="19" xfId="7" applyNumberFormat="1" applyFont="1" applyFill="1" applyBorder="1" applyAlignment="1" applyProtection="1">
      <alignment horizontal="right"/>
    </xf>
    <xf numFmtId="2" fontId="43" fillId="0" borderId="0" xfId="7" applyNumberFormat="1" applyFont="1" applyFill="1" applyBorder="1" applyAlignment="1" applyProtection="1">
      <alignment horizontal="right"/>
    </xf>
    <xf numFmtId="5" fontId="43" fillId="0" borderId="0" xfId="7" applyNumberFormat="1" applyFont="1" applyFill="1" applyBorder="1" applyAlignment="1" applyProtection="1">
      <alignment horizontal="right"/>
    </xf>
    <xf numFmtId="5" fontId="43" fillId="0" borderId="20" xfId="7" applyNumberFormat="1" applyFont="1" applyFill="1" applyBorder="1" applyAlignment="1" applyProtection="1">
      <alignment horizontal="right"/>
    </xf>
    <xf numFmtId="37" fontId="43" fillId="0" borderId="21" xfId="7" quotePrefix="1" applyNumberFormat="1" applyFont="1" applyFill="1" applyBorder="1" applyAlignment="1" applyProtection="1">
      <alignment horizontal="right"/>
    </xf>
    <xf numFmtId="37" fontId="43" fillId="0" borderId="19" xfId="7" quotePrefix="1" applyNumberFormat="1" applyFont="1" applyFill="1" applyBorder="1" applyAlignment="1" applyProtection="1">
      <alignment horizontal="center"/>
    </xf>
    <xf numFmtId="37" fontId="43" fillId="0" borderId="0" xfId="7" quotePrefix="1" applyNumberFormat="1" applyFont="1" applyFill="1" applyBorder="1" applyAlignment="1" applyProtection="1">
      <alignment horizontal="center"/>
    </xf>
    <xf numFmtId="44" fontId="43" fillId="0" borderId="0" xfId="13" applyFont="1" applyFill="1" applyBorder="1" applyProtection="1"/>
    <xf numFmtId="0" fontId="43" fillId="0" borderId="0" xfId="7" applyNumberFormat="1" applyFont="1" applyFill="1" applyBorder="1" applyProtection="1"/>
    <xf numFmtId="9" fontId="44" fillId="0" borderId="0" xfId="11" applyFont="1" applyFill="1" applyBorder="1" applyAlignment="1" applyProtection="1">
      <alignment horizontal="right"/>
    </xf>
    <xf numFmtId="169" fontId="44" fillId="0" borderId="21" xfId="11" applyNumberFormat="1" applyFont="1" applyFill="1" applyBorder="1" applyAlignment="1" applyProtection="1">
      <alignment horizontal="right"/>
    </xf>
    <xf numFmtId="10" fontId="44" fillId="0" borderId="19" xfId="14" applyNumberFormat="1" applyFont="1" applyFill="1" applyBorder="1" applyAlignment="1" applyProtection="1">
      <alignment horizontal="center"/>
    </xf>
    <xf numFmtId="49" fontId="44" fillId="0" borderId="0" xfId="7" quotePrefix="1" applyNumberFormat="1" applyFont="1" applyFill="1" applyBorder="1" applyProtection="1"/>
    <xf numFmtId="49" fontId="44" fillId="0" borderId="0" xfId="7" applyNumberFormat="1" applyFont="1" applyFill="1" applyBorder="1" applyProtection="1"/>
    <xf numFmtId="49" fontId="44" fillId="0" borderId="21" xfId="7" applyNumberFormat="1" applyFont="1" applyFill="1" applyBorder="1" applyProtection="1"/>
    <xf numFmtId="49" fontId="39" fillId="0" borderId="21" xfId="7" applyNumberFormat="1" applyFont="1" applyFill="1" applyBorder="1" applyProtection="1"/>
    <xf numFmtId="168" fontId="44" fillId="0" borderId="0" xfId="7" applyNumberFormat="1" applyFont="1" applyFill="1" applyBorder="1" applyProtection="1"/>
    <xf numFmtId="10" fontId="44" fillId="0" borderId="0" xfId="7" applyNumberFormat="1" applyFont="1" applyFill="1" applyBorder="1" applyProtection="1"/>
    <xf numFmtId="7" fontId="44" fillId="0" borderId="0" xfId="7" applyNumberFormat="1" applyFont="1" applyFill="1" applyBorder="1" applyAlignment="1" applyProtection="1">
      <alignment horizontal="right"/>
    </xf>
    <xf numFmtId="7" fontId="44" fillId="0" borderId="20" xfId="7" applyNumberFormat="1" applyFont="1" applyFill="1" applyBorder="1" applyAlignment="1" applyProtection="1">
      <alignment horizontal="right"/>
    </xf>
    <xf numFmtId="37" fontId="44" fillId="0" borderId="21" xfId="7" applyNumberFormat="1" applyFont="1" applyFill="1" applyBorder="1" applyAlignment="1" applyProtection="1">
      <alignment horizontal="right"/>
    </xf>
    <xf numFmtId="37" fontId="44" fillId="0" borderId="19" xfId="7" applyNumberFormat="1" applyFont="1" applyFill="1" applyBorder="1" applyProtection="1"/>
    <xf numFmtId="165" fontId="44" fillId="0" borderId="0" xfId="7" applyNumberFormat="1" applyFont="1" applyFill="1" applyBorder="1" applyAlignment="1" applyProtection="1"/>
    <xf numFmtId="10" fontId="39" fillId="0" borderId="0" xfId="9" applyNumberFormat="1" applyFont="1" applyFill="1" applyBorder="1" applyProtection="1"/>
    <xf numFmtId="0" fontId="38" fillId="0" borderId="0" xfId="7" applyFont="1" applyFill="1" applyBorder="1" applyProtection="1"/>
    <xf numFmtId="5" fontId="41" fillId="0" borderId="28" xfId="7" applyNumberFormat="1" applyFont="1" applyFill="1" applyBorder="1" applyAlignment="1" applyProtection="1">
      <alignment horizontal="right"/>
    </xf>
    <xf numFmtId="5" fontId="41" fillId="0" borderId="29" xfId="7" applyNumberFormat="1" applyFont="1" applyFill="1" applyBorder="1" applyAlignment="1" applyProtection="1">
      <alignment horizontal="right"/>
    </xf>
    <xf numFmtId="5" fontId="41" fillId="0" borderId="30" xfId="7" applyNumberFormat="1" applyFont="1" applyFill="1" applyBorder="1" applyAlignment="1" applyProtection="1">
      <alignment horizontal="right"/>
    </xf>
    <xf numFmtId="5" fontId="41" fillId="0" borderId="19" xfId="7" applyNumberFormat="1" applyFont="1" applyFill="1" applyBorder="1" applyAlignment="1" applyProtection="1">
      <alignment horizontal="right"/>
    </xf>
    <xf numFmtId="2" fontId="41" fillId="0" borderId="0" xfId="7" applyNumberFormat="1" applyFont="1" applyFill="1" applyBorder="1" applyAlignment="1" applyProtection="1">
      <alignment horizontal="center"/>
    </xf>
    <xf numFmtId="5" fontId="41" fillId="0" borderId="0" xfId="7" applyNumberFormat="1" applyFont="1" applyFill="1" applyBorder="1" applyAlignment="1" applyProtection="1">
      <alignment horizontal="right"/>
    </xf>
    <xf numFmtId="5" fontId="41" fillId="0" borderId="20" xfId="7" applyNumberFormat="1" applyFont="1" applyFill="1" applyBorder="1" applyAlignment="1" applyProtection="1">
      <alignment horizontal="right"/>
    </xf>
    <xf numFmtId="37" fontId="38" fillId="0" borderId="21" xfId="7" applyNumberFormat="1" applyFont="1" applyFill="1" applyBorder="1" applyAlignment="1" applyProtection="1"/>
    <xf numFmtId="37" fontId="38" fillId="0" borderId="0" xfId="7" applyNumberFormat="1" applyFont="1" applyFill="1" applyBorder="1" applyAlignment="1" applyProtection="1"/>
    <xf numFmtId="37" fontId="38" fillId="0" borderId="19" xfId="7" applyNumberFormat="1" applyFont="1" applyFill="1" applyBorder="1" applyAlignment="1" applyProtection="1"/>
    <xf numFmtId="37" fontId="41" fillId="0" borderId="0" xfId="7" applyNumberFormat="1" applyFont="1" applyFill="1" applyBorder="1" applyAlignment="1" applyProtection="1"/>
    <xf numFmtId="37" fontId="38" fillId="0" borderId="0" xfId="7" applyNumberFormat="1" applyFont="1" applyFill="1" applyBorder="1" applyProtection="1"/>
    <xf numFmtId="37" fontId="41" fillId="0" borderId="0" xfId="7" applyNumberFormat="1" applyFont="1" applyFill="1" applyBorder="1" applyProtection="1"/>
    <xf numFmtId="37" fontId="41" fillId="0" borderId="21" xfId="7" applyNumberFormat="1" applyFont="1" applyFill="1" applyBorder="1" applyProtection="1"/>
    <xf numFmtId="9" fontId="38" fillId="0" borderId="0" xfId="7" applyNumberFormat="1" applyFont="1" applyFill="1" applyBorder="1" applyProtection="1"/>
    <xf numFmtId="5" fontId="41" fillId="0" borderId="29" xfId="7" applyNumberFormat="1" applyFont="1" applyFill="1" applyBorder="1" applyAlignment="1" applyProtection="1">
      <alignment horizontal="center"/>
    </xf>
    <xf numFmtId="5" fontId="41" fillId="0" borderId="30" xfId="7" applyNumberFormat="1" applyFont="1" applyFill="1" applyBorder="1" applyAlignment="1" applyProtection="1">
      <alignment horizontal="center"/>
    </xf>
    <xf numFmtId="39" fontId="38" fillId="0" borderId="19" xfId="7" applyNumberFormat="1" applyFont="1" applyFill="1" applyBorder="1" applyAlignment="1" applyProtection="1"/>
    <xf numFmtId="39" fontId="38" fillId="0" borderId="0" xfId="7" applyNumberFormat="1" applyFont="1" applyFill="1" applyBorder="1" applyAlignment="1" applyProtection="1"/>
    <xf numFmtId="9" fontId="38" fillId="0" borderId="0" xfId="7" applyNumberFormat="1" applyFont="1" applyFill="1" applyBorder="1" applyAlignment="1" applyProtection="1">
      <alignment horizontal="center"/>
    </xf>
    <xf numFmtId="9" fontId="38" fillId="0" borderId="0" xfId="11" applyFont="1" applyFill="1" applyBorder="1" applyProtection="1"/>
    <xf numFmtId="37" fontId="38" fillId="0" borderId="21" xfId="7" applyNumberFormat="1" applyFont="1" applyFill="1" applyBorder="1" applyProtection="1"/>
    <xf numFmtId="5" fontId="51" fillId="0" borderId="29" xfId="7" applyNumberFormat="1" applyFont="1" applyFill="1" applyBorder="1" applyAlignment="1" applyProtection="1">
      <alignment horizontal="left"/>
    </xf>
    <xf numFmtId="5" fontId="51" fillId="0" borderId="30" xfId="7" applyNumberFormat="1" applyFont="1" applyFill="1" applyBorder="1" applyAlignment="1" applyProtection="1">
      <alignment horizontal="left"/>
    </xf>
    <xf numFmtId="169" fontId="38" fillId="0" borderId="0" xfId="11" applyNumberFormat="1" applyFont="1" applyFill="1" applyBorder="1" applyProtection="1"/>
    <xf numFmtId="0" fontId="38" fillId="0" borderId="0" xfId="7" applyFont="1" applyFill="1" applyProtection="1"/>
    <xf numFmtId="39" fontId="38" fillId="0" borderId="22" xfId="7" applyNumberFormat="1" applyFont="1" applyFill="1" applyBorder="1" applyAlignment="1" applyProtection="1"/>
    <xf numFmtId="39" fontId="38" fillId="0" borderId="23" xfId="7" applyNumberFormat="1" applyFont="1" applyFill="1" applyBorder="1" applyAlignment="1" applyProtection="1"/>
    <xf numFmtId="37" fontId="38" fillId="0" borderId="23" xfId="7" applyNumberFormat="1" applyFont="1" applyFill="1" applyBorder="1" applyAlignment="1" applyProtection="1">
      <alignment horizontal="right"/>
    </xf>
    <xf numFmtId="37" fontId="38" fillId="0" borderId="23" xfId="7" applyNumberFormat="1" applyFont="1" applyFill="1" applyBorder="1" applyProtection="1"/>
    <xf numFmtId="9" fontId="38" fillId="0" borderId="23" xfId="7" applyNumberFormat="1" applyFont="1" applyFill="1" applyBorder="1" applyProtection="1"/>
    <xf numFmtId="0" fontId="41" fillId="0" borderId="24" xfId="7" applyFont="1" applyFill="1" applyBorder="1" applyProtection="1"/>
    <xf numFmtId="0" fontId="38" fillId="0" borderId="0" xfId="7" applyFont="1" applyFill="1" applyProtection="1">
      <protection locked="0"/>
    </xf>
    <xf numFmtId="0" fontId="39" fillId="0" borderId="0" xfId="7" applyFont="1" applyProtection="1">
      <protection locked="0"/>
    </xf>
    <xf numFmtId="0" fontId="39" fillId="0" borderId="0" xfId="7" applyFont="1" applyFill="1" applyProtection="1">
      <protection locked="0"/>
    </xf>
    <xf numFmtId="0" fontId="39" fillId="0" borderId="0" xfId="7" applyFont="1" applyAlignment="1" applyProtection="1">
      <alignment horizontal="right"/>
      <protection locked="0"/>
    </xf>
    <xf numFmtId="0" fontId="39" fillId="0" borderId="0" xfId="7" applyFont="1" applyFill="1" applyAlignment="1" applyProtection="1">
      <alignment horizontal="right"/>
      <protection locked="0"/>
    </xf>
    <xf numFmtId="167" fontId="39" fillId="0" borderId="0" xfId="7" applyNumberFormat="1" applyFont="1" applyAlignment="1" applyProtection="1">
      <alignment horizontal="right"/>
      <protection locked="0"/>
    </xf>
    <xf numFmtId="0" fontId="40" fillId="0" borderId="0" xfId="7" applyFont="1" applyProtection="1">
      <protection locked="0"/>
    </xf>
    <xf numFmtId="167" fontId="39" fillId="0" borderId="0" xfId="7" quotePrefix="1" applyNumberFormat="1" applyFont="1" applyFill="1" applyAlignment="1" applyProtection="1">
      <alignment horizontal="center"/>
      <protection locked="0"/>
    </xf>
    <xf numFmtId="14" fontId="53" fillId="0" borderId="0" xfId="14" applyNumberFormat="1" applyFont="1" applyFill="1" applyBorder="1" applyAlignment="1" applyProtection="1">
      <alignment horizontal="center" vertical="center" wrapText="1"/>
      <protection locked="0"/>
    </xf>
    <xf numFmtId="0" fontId="55" fillId="0" borderId="0" xfId="15" applyFont="1" applyFill="1" applyBorder="1" applyAlignment="1" applyProtection="1">
      <alignment horizontal="center" vertical="center" wrapText="1"/>
      <protection locked="0"/>
    </xf>
    <xf numFmtId="0" fontId="53" fillId="0" borderId="0" xfId="14" applyFont="1" applyFill="1" applyBorder="1" applyAlignment="1" applyProtection="1">
      <alignment horizontal="center" vertical="center" wrapText="1"/>
      <protection locked="0"/>
    </xf>
    <xf numFmtId="0" fontId="53" fillId="0" borderId="0" xfId="14" applyFont="1" applyFill="1" applyBorder="1" applyAlignment="1" applyProtection="1">
      <alignment horizontal="left" vertical="center" wrapText="1"/>
      <protection locked="0"/>
    </xf>
    <xf numFmtId="167" fontId="39" fillId="0" borderId="0" xfId="7" quotePrefix="1" applyNumberFormat="1" applyFont="1" applyFill="1" applyAlignment="1" applyProtection="1">
      <alignment horizontal="right"/>
      <protection locked="0"/>
    </xf>
    <xf numFmtId="0" fontId="39" fillId="0" borderId="0" xfId="7" applyFont="1" applyFill="1" applyAlignment="1" applyProtection="1">
      <protection locked="0"/>
    </xf>
    <xf numFmtId="167" fontId="39" fillId="0" borderId="0" xfId="7" applyNumberFormat="1" applyFont="1" applyAlignment="1" applyProtection="1">
      <alignment horizontal="center"/>
      <protection locked="0"/>
    </xf>
    <xf numFmtId="0" fontId="56" fillId="0" borderId="0" xfId="7" applyFont="1" applyProtection="1">
      <protection locked="0"/>
    </xf>
    <xf numFmtId="0" fontId="38" fillId="0" borderId="0" xfId="7" applyFont="1" applyProtection="1">
      <protection locked="0"/>
    </xf>
    <xf numFmtId="0" fontId="38" fillId="0" borderId="0" xfId="7" applyFont="1" applyAlignment="1" applyProtection="1">
      <alignment horizontal="right"/>
      <protection locked="0"/>
    </xf>
    <xf numFmtId="0" fontId="38" fillId="0" borderId="0" xfId="7" applyFont="1" applyFill="1" applyAlignment="1" applyProtection="1">
      <alignment horizontal="right"/>
      <protection locked="0"/>
    </xf>
    <xf numFmtId="167" fontId="41" fillId="0" borderId="0" xfId="7" applyNumberFormat="1" applyFont="1" applyFill="1" applyAlignment="1" applyProtection="1">
      <alignment horizontal="center"/>
      <protection locked="0"/>
    </xf>
    <xf numFmtId="167" fontId="38" fillId="0" borderId="0" xfId="7" applyNumberFormat="1" applyFont="1" applyFill="1" applyAlignment="1" applyProtection="1">
      <alignment horizontal="center"/>
      <protection locked="0"/>
    </xf>
    <xf numFmtId="167" fontId="38" fillId="0" borderId="0" xfId="7" applyNumberFormat="1" applyFont="1" applyAlignment="1" applyProtection="1">
      <alignment horizontal="center"/>
      <protection locked="0"/>
    </xf>
    <xf numFmtId="166" fontId="38" fillId="0" borderId="0" xfId="7" applyNumberFormat="1" applyFont="1" applyFill="1" applyAlignment="1" applyProtection="1">
      <alignment horizontal="right"/>
      <protection locked="0"/>
    </xf>
    <xf numFmtId="37" fontId="40" fillId="0" borderId="0" xfId="7" applyNumberFormat="1" applyFont="1" applyFill="1" applyBorder="1" applyProtection="1"/>
    <xf numFmtId="2" fontId="51" fillId="0" borderId="0" xfId="7" applyNumberFormat="1" applyFont="1" applyFill="1" applyBorder="1" applyAlignment="1" applyProtection="1">
      <alignment horizontal="right"/>
    </xf>
    <xf numFmtId="5" fontId="51" fillId="0" borderId="0" xfId="7" applyNumberFormat="1" applyFont="1" applyFill="1" applyBorder="1" applyAlignment="1" applyProtection="1">
      <alignment horizontal="left"/>
    </xf>
    <xf numFmtId="5" fontId="41" fillId="0" borderId="0" xfId="7" applyNumberFormat="1" applyFont="1" applyFill="1" applyBorder="1" applyAlignment="1" applyProtection="1">
      <alignment horizontal="center"/>
    </xf>
    <xf numFmtId="0" fontId="39" fillId="0" borderId="0" xfId="7" applyFont="1" applyFill="1" applyBorder="1" applyAlignment="1" applyProtection="1">
      <alignment horizontal="right"/>
      <protection locked="0"/>
    </xf>
    <xf numFmtId="5" fontId="52" fillId="0" borderId="0" xfId="7" applyNumberFormat="1" applyFont="1" applyFill="1" applyBorder="1" applyAlignment="1" applyProtection="1">
      <alignment horizontal="center"/>
    </xf>
    <xf numFmtId="5" fontId="39" fillId="0" borderId="0" xfId="7" applyNumberFormat="1" applyFont="1" applyFill="1" applyBorder="1" applyAlignment="1" applyProtection="1">
      <alignment horizontal="center" vertical="center"/>
    </xf>
    <xf numFmtId="5" fontId="40" fillId="0" borderId="0" xfId="7" applyNumberFormat="1" applyFont="1" applyFill="1" applyBorder="1" applyAlignment="1" applyProtection="1">
      <alignment horizontal="right"/>
    </xf>
    <xf numFmtId="37" fontId="39" fillId="13" borderId="0" xfId="7" applyNumberFormat="1" applyFont="1" applyFill="1" applyBorder="1" applyProtection="1">
      <protection locked="0"/>
    </xf>
    <xf numFmtId="165" fontId="39" fillId="13" borderId="0" xfId="7" applyNumberFormat="1" applyFont="1" applyFill="1" applyBorder="1" applyAlignment="1" applyProtection="1">
      <protection locked="0"/>
    </xf>
    <xf numFmtId="5" fontId="39" fillId="13" borderId="19" xfId="7" applyNumberFormat="1" applyFont="1" applyFill="1" applyBorder="1" applyAlignment="1" applyProtection="1">
      <alignment horizontal="right"/>
      <protection locked="0"/>
    </xf>
    <xf numFmtId="5" fontId="39" fillId="13" borderId="30" xfId="7" applyNumberFormat="1" applyFont="1" applyFill="1" applyBorder="1" applyAlignment="1" applyProtection="1">
      <alignment horizontal="right"/>
      <protection locked="0"/>
    </xf>
    <xf numFmtId="37" fontId="43" fillId="12" borderId="0" xfId="7" applyNumberFormat="1" applyFont="1" applyFill="1" applyBorder="1" applyProtection="1"/>
    <xf numFmtId="0" fontId="43" fillId="12" borderId="0" xfId="7" applyNumberFormat="1" applyFont="1" applyFill="1" applyBorder="1" applyProtection="1"/>
    <xf numFmtId="44" fontId="43" fillId="12" borderId="0" xfId="13" applyFont="1" applyFill="1" applyBorder="1" applyProtection="1"/>
    <xf numFmtId="37" fontId="43" fillId="12" borderId="0" xfId="7" quotePrefix="1" applyNumberFormat="1" applyFont="1" applyFill="1" applyBorder="1" applyAlignment="1" applyProtection="1">
      <alignment horizontal="center"/>
    </xf>
    <xf numFmtId="37" fontId="43" fillId="12" borderId="19" xfId="7" quotePrefix="1" applyNumberFormat="1" applyFont="1" applyFill="1" applyBorder="1" applyAlignment="1" applyProtection="1">
      <alignment horizontal="center"/>
    </xf>
    <xf numFmtId="37" fontId="43" fillId="12" borderId="21" xfId="7" quotePrefix="1" applyNumberFormat="1" applyFont="1" applyFill="1" applyBorder="1" applyAlignment="1" applyProtection="1">
      <alignment horizontal="right"/>
    </xf>
    <xf numFmtId="2" fontId="43" fillId="12" borderId="0" xfId="7" applyNumberFormat="1" applyFont="1" applyFill="1" applyBorder="1" applyAlignment="1" applyProtection="1">
      <alignment horizontal="right"/>
    </xf>
    <xf numFmtId="5" fontId="43" fillId="12" borderId="20" xfId="7" applyNumberFormat="1" applyFont="1" applyFill="1" applyBorder="1" applyAlignment="1" applyProtection="1">
      <alignment horizontal="right"/>
    </xf>
    <xf numFmtId="5" fontId="43" fillId="12" borderId="0" xfId="7" applyNumberFormat="1" applyFont="1" applyFill="1" applyBorder="1" applyAlignment="1" applyProtection="1">
      <alignment horizontal="right"/>
    </xf>
    <xf numFmtId="5" fontId="43" fillId="12" borderId="19" xfId="7" applyNumberFormat="1" applyFont="1" applyFill="1" applyBorder="1" applyAlignment="1" applyProtection="1">
      <alignment horizontal="right"/>
    </xf>
    <xf numFmtId="5" fontId="43" fillId="12" borderId="30" xfId="7" applyNumberFormat="1" applyFont="1" applyFill="1" applyBorder="1" applyAlignment="1" applyProtection="1">
      <alignment horizontal="right"/>
    </xf>
    <xf numFmtId="37" fontId="43" fillId="12" borderId="0" xfId="7" applyNumberFormat="1" applyFont="1" applyFill="1" applyBorder="1" applyProtection="1">
      <protection locked="0"/>
    </xf>
    <xf numFmtId="165" fontId="43" fillId="12" borderId="0" xfId="7" applyNumberFormat="1" applyFont="1" applyFill="1" applyBorder="1" applyAlignment="1" applyProtection="1">
      <protection locked="0"/>
    </xf>
    <xf numFmtId="37" fontId="43" fillId="12" borderId="19" xfId="7" applyNumberFormat="1" applyFont="1" applyFill="1" applyBorder="1" applyProtection="1">
      <protection locked="0"/>
    </xf>
    <xf numFmtId="37" fontId="43" fillId="12" borderId="21" xfId="7" applyNumberFormat="1" applyFont="1" applyFill="1" applyBorder="1" applyProtection="1">
      <protection locked="0"/>
    </xf>
    <xf numFmtId="2" fontId="43" fillId="12" borderId="0" xfId="7" applyNumberFormat="1" applyFont="1" applyFill="1" applyBorder="1" applyProtection="1">
      <protection locked="0"/>
    </xf>
    <xf numFmtId="5" fontId="43" fillId="12" borderId="20" xfId="7" applyNumberFormat="1" applyFont="1" applyFill="1" applyBorder="1" applyAlignment="1" applyProtection="1">
      <alignment horizontal="right"/>
      <protection locked="0"/>
    </xf>
    <xf numFmtId="5" fontId="43" fillId="12" borderId="0" xfId="7" applyNumberFormat="1" applyFont="1" applyFill="1" applyBorder="1" applyProtection="1">
      <protection locked="0"/>
    </xf>
    <xf numFmtId="5" fontId="43" fillId="12" borderId="19" xfId="7" applyNumberFormat="1" applyFont="1" applyFill="1" applyBorder="1" applyAlignment="1" applyProtection="1">
      <alignment horizontal="right"/>
      <protection locked="0"/>
    </xf>
    <xf numFmtId="5" fontId="43" fillId="12" borderId="30" xfId="7" applyNumberFormat="1" applyFont="1" applyFill="1" applyBorder="1" applyAlignment="1" applyProtection="1">
      <alignment horizontal="right"/>
      <protection locked="0"/>
    </xf>
    <xf numFmtId="0" fontId="43" fillId="12" borderId="0" xfId="7" applyFont="1" applyFill="1" applyBorder="1" applyProtection="1">
      <protection locked="0"/>
    </xf>
    <xf numFmtId="0" fontId="39" fillId="12" borderId="0" xfId="7" applyFont="1" applyFill="1" applyBorder="1" applyProtection="1">
      <protection locked="0"/>
    </xf>
    <xf numFmtId="37" fontId="39" fillId="12" borderId="0" xfId="7" applyNumberFormat="1" applyFont="1" applyFill="1" applyBorder="1" applyProtection="1">
      <protection locked="0"/>
    </xf>
    <xf numFmtId="167" fontId="39" fillId="12" borderId="0" xfId="7" applyNumberFormat="1" applyFont="1" applyFill="1" applyBorder="1" applyAlignment="1" applyProtection="1">
      <protection locked="0"/>
    </xf>
    <xf numFmtId="165" fontId="39" fillId="12" borderId="0" xfId="7" applyNumberFormat="1" applyFont="1" applyFill="1" applyBorder="1" applyAlignment="1" applyProtection="1">
      <protection locked="0"/>
    </xf>
    <xf numFmtId="165" fontId="39" fillId="12" borderId="19" xfId="7" applyNumberFormat="1" applyFont="1" applyFill="1" applyBorder="1" applyAlignment="1" applyProtection="1">
      <protection locked="0"/>
    </xf>
    <xf numFmtId="165" fontId="39" fillId="12" borderId="21" xfId="7" applyNumberFormat="1" applyFont="1" applyFill="1" applyBorder="1" applyAlignment="1" applyProtection="1">
      <protection locked="0"/>
    </xf>
    <xf numFmtId="4" fontId="39" fillId="12" borderId="0" xfId="7" applyNumberFormat="1" applyFont="1" applyFill="1" applyBorder="1" applyProtection="1">
      <protection locked="0"/>
    </xf>
    <xf numFmtId="5" fontId="39" fillId="12" borderId="20" xfId="7" applyNumberFormat="1" applyFont="1" applyFill="1" applyBorder="1" applyAlignment="1" applyProtection="1">
      <alignment horizontal="right"/>
      <protection locked="0"/>
    </xf>
    <xf numFmtId="5" fontId="39" fillId="12" borderId="0" xfId="7" applyNumberFormat="1" applyFont="1" applyFill="1" applyBorder="1" applyProtection="1">
      <protection locked="0"/>
    </xf>
    <xf numFmtId="5" fontId="39" fillId="12" borderId="19" xfId="7" applyNumberFormat="1" applyFont="1" applyFill="1" applyBorder="1" applyAlignment="1" applyProtection="1">
      <alignment horizontal="right"/>
      <protection locked="0"/>
    </xf>
    <xf numFmtId="5" fontId="39" fillId="12" borderId="30" xfId="7" applyNumberFormat="1" applyFont="1" applyFill="1" applyBorder="1" applyAlignment="1" applyProtection="1">
      <alignment horizontal="right"/>
      <protection locked="0"/>
    </xf>
    <xf numFmtId="37" fontId="39" fillId="11" borderId="21" xfId="7" applyNumberFormat="1" applyFont="1" applyFill="1" applyBorder="1" applyProtection="1">
      <protection locked="0"/>
    </xf>
    <xf numFmtId="37" fontId="40" fillId="11" borderId="0" xfId="7" applyNumberFormat="1" applyFont="1" applyFill="1" applyBorder="1" applyProtection="1">
      <protection locked="0"/>
    </xf>
    <xf numFmtId="37" fontId="43" fillId="11" borderId="0" xfId="7" applyNumberFormat="1" applyFont="1" applyFill="1" applyBorder="1" applyProtection="1">
      <protection locked="0"/>
    </xf>
    <xf numFmtId="37" fontId="39" fillId="11" borderId="0" xfId="7" applyNumberFormat="1" applyFont="1" applyFill="1" applyBorder="1" applyProtection="1">
      <protection locked="0"/>
    </xf>
    <xf numFmtId="9" fontId="39" fillId="11" borderId="0" xfId="9" applyFont="1" applyFill="1" applyBorder="1" applyAlignment="1" applyProtection="1">
      <protection locked="0"/>
    </xf>
    <xf numFmtId="37" fontId="39" fillId="11" borderId="19" xfId="7" applyNumberFormat="1" applyFont="1" applyFill="1" applyBorder="1" applyProtection="1">
      <protection locked="0"/>
    </xf>
    <xf numFmtId="2" fontId="39" fillId="11" borderId="0" xfId="7" applyNumberFormat="1" applyFont="1" applyFill="1" applyBorder="1" applyProtection="1">
      <protection locked="0"/>
    </xf>
    <xf numFmtId="5" fontId="40" fillId="11" borderId="20" xfId="7" applyNumberFormat="1" applyFont="1" applyFill="1" applyBorder="1" applyAlignment="1" applyProtection="1">
      <alignment horizontal="right"/>
      <protection locked="0"/>
    </xf>
    <xf numFmtId="5" fontId="40" fillId="11" borderId="0" xfId="7" applyNumberFormat="1" applyFont="1" applyFill="1" applyBorder="1" applyProtection="1">
      <protection locked="0"/>
    </xf>
    <xf numFmtId="5" fontId="40" fillId="11" borderId="19" xfId="7" applyNumberFormat="1" applyFont="1" applyFill="1" applyBorder="1" applyAlignment="1" applyProtection="1">
      <alignment horizontal="right"/>
      <protection locked="0"/>
    </xf>
    <xf numFmtId="5" fontId="40" fillId="11" borderId="30" xfId="7" applyNumberFormat="1" applyFont="1" applyFill="1" applyBorder="1" applyAlignment="1" applyProtection="1">
      <alignment horizontal="right"/>
      <protection locked="0"/>
    </xf>
    <xf numFmtId="37" fontId="40" fillId="11" borderId="21" xfId="7" applyNumberFormat="1" applyFont="1" applyFill="1" applyBorder="1" applyProtection="1">
      <protection locked="0"/>
    </xf>
    <xf numFmtId="165" fontId="40" fillId="11" borderId="0" xfId="7" applyNumberFormat="1" applyFont="1" applyFill="1" applyBorder="1" applyAlignment="1" applyProtection="1">
      <protection locked="0"/>
    </xf>
    <xf numFmtId="37" fontId="40" fillId="11" borderId="19" xfId="7" applyNumberFormat="1" applyFont="1" applyFill="1" applyBorder="1" applyProtection="1">
      <protection locked="0"/>
    </xf>
    <xf numFmtId="2" fontId="40" fillId="11" borderId="0" xfId="7" applyNumberFormat="1" applyFont="1" applyFill="1" applyBorder="1" applyProtection="1">
      <protection locked="0"/>
    </xf>
    <xf numFmtId="165" fontId="39" fillId="11" borderId="0" xfId="7" applyNumberFormat="1" applyFont="1" applyFill="1" applyBorder="1" applyAlignment="1" applyProtection="1">
      <protection locked="0"/>
    </xf>
    <xf numFmtId="37" fontId="40" fillId="11" borderId="21" xfId="7" applyNumberFormat="1" applyFont="1" applyFill="1" applyBorder="1" applyProtection="1"/>
    <xf numFmtId="37" fontId="40" fillId="11" borderId="0" xfId="7" applyNumberFormat="1" applyFont="1" applyFill="1" applyBorder="1" applyProtection="1"/>
    <xf numFmtId="165" fontId="40" fillId="11" borderId="0" xfId="7" applyNumberFormat="1" applyFont="1" applyFill="1" applyBorder="1" applyAlignment="1" applyProtection="1"/>
    <xf numFmtId="37" fontId="40" fillId="11" borderId="19" xfId="7" applyNumberFormat="1" applyFont="1" applyFill="1" applyBorder="1" applyProtection="1"/>
    <xf numFmtId="2" fontId="39" fillId="11" borderId="0" xfId="7" applyNumberFormat="1" applyFont="1" applyFill="1" applyBorder="1" applyProtection="1"/>
    <xf numFmtId="5" fontId="40" fillId="11" borderId="20" xfId="7" applyNumberFormat="1" applyFont="1" applyFill="1" applyBorder="1" applyAlignment="1" applyProtection="1">
      <alignment horizontal="right"/>
    </xf>
    <xf numFmtId="5" fontId="40" fillId="11" borderId="0" xfId="7" applyNumberFormat="1" applyFont="1" applyFill="1" applyBorder="1" applyProtection="1"/>
    <xf numFmtId="5" fontId="40" fillId="11" borderId="19" xfId="7" applyNumberFormat="1" applyFont="1" applyFill="1" applyBorder="1" applyAlignment="1" applyProtection="1">
      <alignment horizontal="right"/>
    </xf>
    <xf numFmtId="5" fontId="40" fillId="11" borderId="30" xfId="7" applyNumberFormat="1" applyFont="1" applyFill="1" applyBorder="1" applyAlignment="1" applyProtection="1">
      <alignment horizontal="right"/>
    </xf>
    <xf numFmtId="37" fontId="40" fillId="13" borderId="0" xfId="7" applyNumberFormat="1" applyFont="1" applyFill="1" applyBorder="1" applyProtection="1"/>
    <xf numFmtId="37" fontId="39" fillId="13" borderId="0" xfId="7" applyNumberFormat="1" applyFont="1" applyFill="1" applyBorder="1" applyProtection="1"/>
    <xf numFmtId="165" fontId="39" fillId="13" borderId="0" xfId="7" applyNumberFormat="1" applyFont="1" applyFill="1" applyBorder="1" applyAlignment="1" applyProtection="1"/>
    <xf numFmtId="37" fontId="39" fillId="13" borderId="19" xfId="7" applyNumberFormat="1" applyFont="1" applyFill="1" applyBorder="1" applyProtection="1"/>
    <xf numFmtId="37" fontId="39" fillId="13" borderId="21" xfId="7" applyNumberFormat="1" applyFont="1" applyFill="1" applyBorder="1" applyAlignment="1" applyProtection="1">
      <alignment horizontal="right"/>
    </xf>
    <xf numFmtId="1" fontId="39" fillId="13" borderId="0" xfId="7" applyNumberFormat="1" applyFont="1" applyFill="1" applyBorder="1" applyAlignment="1" applyProtection="1">
      <alignment horizontal="right"/>
    </xf>
    <xf numFmtId="5" fontId="39" fillId="13" borderId="20" xfId="7" applyNumberFormat="1" applyFont="1" applyFill="1" applyBorder="1" applyAlignment="1" applyProtection="1">
      <alignment horizontal="right"/>
    </xf>
    <xf numFmtId="5" fontId="39" fillId="13" borderId="0" xfId="7" applyNumberFormat="1" applyFont="1" applyFill="1" applyBorder="1" applyAlignment="1" applyProtection="1">
      <alignment horizontal="right"/>
    </xf>
    <xf numFmtId="2" fontId="39" fillId="13" borderId="0" xfId="7" applyNumberFormat="1" applyFont="1" applyFill="1" applyBorder="1" applyAlignment="1" applyProtection="1">
      <alignment horizontal="right"/>
    </xf>
    <xf numFmtId="5" fontId="39" fillId="13" borderId="19" xfId="7" applyNumberFormat="1" applyFont="1" applyFill="1" applyBorder="1" applyAlignment="1" applyProtection="1">
      <alignment horizontal="right"/>
    </xf>
    <xf numFmtId="5" fontId="39" fillId="13" borderId="30" xfId="7" applyNumberFormat="1" applyFont="1" applyFill="1" applyBorder="1" applyAlignment="1" applyProtection="1">
      <alignment horizontal="center" vertical="center"/>
    </xf>
    <xf numFmtId="37" fontId="40" fillId="13" borderId="0" xfId="7" applyNumberFormat="1" applyFont="1" applyFill="1" applyBorder="1" applyProtection="1">
      <protection locked="0"/>
    </xf>
    <xf numFmtId="37" fontId="39" fillId="13" borderId="19" xfId="7" applyNumberFormat="1" applyFont="1" applyFill="1" applyBorder="1" applyProtection="1">
      <protection locked="0"/>
    </xf>
    <xf numFmtId="37" fontId="39" fillId="13" borderId="21" xfId="7" applyNumberFormat="1" applyFont="1" applyFill="1" applyBorder="1" applyProtection="1">
      <protection locked="0"/>
    </xf>
    <xf numFmtId="2" fontId="39" fillId="13" borderId="0" xfId="7" applyNumberFormat="1" applyFont="1" applyFill="1" applyBorder="1" applyProtection="1">
      <protection locked="0"/>
    </xf>
    <xf numFmtId="7" fontId="39" fillId="13" borderId="20" xfId="7" applyNumberFormat="1" applyFont="1" applyFill="1" applyBorder="1" applyAlignment="1" applyProtection="1">
      <alignment horizontal="right"/>
      <protection locked="0"/>
    </xf>
    <xf numFmtId="7" fontId="39" fillId="13" borderId="0" xfId="7" applyNumberFormat="1" applyFont="1" applyFill="1" applyBorder="1" applyProtection="1">
      <protection locked="0"/>
    </xf>
    <xf numFmtId="10" fontId="39" fillId="10" borderId="0" xfId="9" applyNumberFormat="1" applyFont="1" applyFill="1" applyBorder="1" applyAlignment="1" applyProtection="1">
      <protection locked="0"/>
    </xf>
    <xf numFmtId="2" fontId="44" fillId="10" borderId="0" xfId="7" applyNumberFormat="1" applyFont="1" applyFill="1" applyBorder="1" applyProtection="1">
      <protection locked="0"/>
    </xf>
    <xf numFmtId="4" fontId="44" fillId="10" borderId="0" xfId="7" applyNumberFormat="1" applyFont="1" applyFill="1" applyBorder="1" applyProtection="1">
      <protection locked="0"/>
    </xf>
    <xf numFmtId="167" fontId="44" fillId="10" borderId="0" xfId="7" applyNumberFormat="1" applyFont="1" applyFill="1" applyBorder="1" applyAlignment="1" applyProtection="1">
      <protection locked="0"/>
    </xf>
    <xf numFmtId="165" fontId="38" fillId="10" borderId="0" xfId="7" applyNumberFormat="1" applyFont="1" applyFill="1" applyBorder="1" applyAlignment="1" applyProtection="1">
      <protection locked="0"/>
    </xf>
    <xf numFmtId="2" fontId="38" fillId="10" borderId="0" xfId="7" applyNumberFormat="1" applyFont="1" applyFill="1" applyBorder="1" applyProtection="1">
      <protection locked="0"/>
    </xf>
    <xf numFmtId="167" fontId="38" fillId="10" borderId="0" xfId="7" applyNumberFormat="1" applyFont="1" applyFill="1" applyBorder="1" applyAlignment="1" applyProtection="1">
      <protection locked="0"/>
    </xf>
    <xf numFmtId="4" fontId="38" fillId="10" borderId="0" xfId="7" applyNumberFormat="1" applyFont="1" applyFill="1" applyBorder="1" applyProtection="1">
      <protection locked="0"/>
    </xf>
    <xf numFmtId="2" fontId="44" fillId="10" borderId="0" xfId="7" applyNumberFormat="1" applyFont="1" applyFill="1" applyBorder="1" applyAlignment="1" applyProtection="1">
      <alignment horizontal="center"/>
      <protection locked="0"/>
    </xf>
    <xf numFmtId="9" fontId="39" fillId="10" borderId="0" xfId="7" applyNumberFormat="1" applyFont="1" applyFill="1" applyBorder="1" applyProtection="1">
      <protection locked="0"/>
    </xf>
    <xf numFmtId="5" fontId="39" fillId="13" borderId="29" xfId="7" applyNumberFormat="1" applyFont="1" applyFill="1" applyBorder="1" applyAlignment="1" applyProtection="1">
      <alignment horizontal="center" vertical="center"/>
    </xf>
    <xf numFmtId="5" fontId="43" fillId="12" borderId="29" xfId="7" applyNumberFormat="1" applyFont="1" applyFill="1" applyBorder="1" applyAlignment="1" applyProtection="1">
      <alignment horizontal="right"/>
    </xf>
    <xf numFmtId="5" fontId="40" fillId="11" borderId="29" xfId="7" applyNumberFormat="1" applyFont="1" applyFill="1" applyBorder="1" applyAlignment="1" applyProtection="1">
      <alignment horizontal="right"/>
    </xf>
    <xf numFmtId="5" fontId="39" fillId="13" borderId="29" xfId="7" applyNumberFormat="1" applyFont="1" applyFill="1" applyBorder="1" applyAlignment="1" applyProtection="1">
      <alignment horizontal="right"/>
      <protection locked="0"/>
    </xf>
    <xf numFmtId="5" fontId="40" fillId="11" borderId="29" xfId="7" applyNumberFormat="1" applyFont="1" applyFill="1" applyBorder="1" applyAlignment="1" applyProtection="1">
      <alignment horizontal="right"/>
      <protection locked="0"/>
    </xf>
    <xf numFmtId="5" fontId="43" fillId="12" borderId="29" xfId="7" applyNumberFormat="1" applyFont="1" applyFill="1" applyBorder="1" applyAlignment="1" applyProtection="1">
      <alignment horizontal="right"/>
      <protection locked="0"/>
    </xf>
    <xf numFmtId="5" fontId="39" fillId="12" borderId="29" xfId="7" applyNumberFormat="1" applyFont="1" applyFill="1" applyBorder="1" applyAlignment="1" applyProtection="1">
      <alignment horizontal="right"/>
      <protection locked="0"/>
    </xf>
    <xf numFmtId="5" fontId="51" fillId="0" borderId="28" xfId="7" applyNumberFormat="1" applyFont="1" applyFill="1" applyBorder="1" applyAlignment="1" applyProtection="1">
      <alignment horizontal="left"/>
    </xf>
    <xf numFmtId="5" fontId="41" fillId="0" borderId="28" xfId="7" applyNumberFormat="1" applyFont="1" applyFill="1" applyBorder="1" applyAlignment="1" applyProtection="1">
      <alignment horizontal="center"/>
    </xf>
    <xf numFmtId="5" fontId="39" fillId="13" borderId="28" xfId="7" applyNumberFormat="1" applyFont="1" applyFill="1" applyBorder="1" applyAlignment="1" applyProtection="1">
      <alignment horizontal="center" vertical="center"/>
    </xf>
    <xf numFmtId="5" fontId="43" fillId="12" borderId="28" xfId="7" applyNumberFormat="1" applyFont="1" applyFill="1" applyBorder="1" applyAlignment="1" applyProtection="1">
      <alignment horizontal="right"/>
    </xf>
    <xf numFmtId="5" fontId="40" fillId="11" borderId="28" xfId="7" applyNumberFormat="1" applyFont="1" applyFill="1" applyBorder="1" applyAlignment="1" applyProtection="1">
      <alignment horizontal="right"/>
    </xf>
    <xf numFmtId="5" fontId="39" fillId="13" borderId="28" xfId="7" applyNumberFormat="1" applyFont="1" applyFill="1" applyBorder="1" applyAlignment="1" applyProtection="1">
      <alignment horizontal="right"/>
      <protection locked="0"/>
    </xf>
    <xf numFmtId="7" fontId="39" fillId="0" borderId="28" xfId="7" applyNumberFormat="1" applyFont="1" applyFill="1" applyBorder="1" applyAlignment="1" applyProtection="1">
      <alignment horizontal="right"/>
      <protection locked="0"/>
    </xf>
    <xf numFmtId="5" fontId="40" fillId="11" borderId="28" xfId="7" applyNumberFormat="1" applyFont="1" applyFill="1" applyBorder="1" applyAlignment="1" applyProtection="1">
      <alignment horizontal="right"/>
      <protection locked="0"/>
    </xf>
    <xf numFmtId="5" fontId="43" fillId="12" borderId="28" xfId="7" applyNumberFormat="1" applyFont="1" applyFill="1" applyBorder="1" applyAlignment="1" applyProtection="1">
      <alignment horizontal="right"/>
      <protection locked="0"/>
    </xf>
    <xf numFmtId="5" fontId="39" fillId="12" borderId="28" xfId="7" applyNumberFormat="1" applyFont="1" applyFill="1" applyBorder="1" applyAlignment="1" applyProtection="1">
      <alignment horizontal="right"/>
      <protection locked="0"/>
    </xf>
    <xf numFmtId="7" fontId="38" fillId="0" borderId="28" xfId="7" applyNumberFormat="1" applyFont="1" applyFill="1" applyBorder="1" applyAlignment="1" applyProtection="1">
      <alignment horizontal="right"/>
      <protection locked="0"/>
    </xf>
    <xf numFmtId="14" fontId="39" fillId="0" borderId="0" xfId="7" applyNumberFormat="1" applyFont="1" applyFill="1" applyAlignment="1" applyProtection="1">
      <alignment horizontal="left"/>
      <protection locked="0"/>
    </xf>
    <xf numFmtId="167" fontId="39" fillId="0" borderId="0" xfId="7" applyNumberFormat="1" applyFont="1" applyFill="1" applyAlignment="1" applyProtection="1">
      <alignment horizontal="left"/>
      <protection locked="0"/>
    </xf>
    <xf numFmtId="14" fontId="39" fillId="0" borderId="0" xfId="7" applyNumberFormat="1" applyFont="1" applyFill="1" applyProtection="1">
      <protection locked="0"/>
    </xf>
    <xf numFmtId="0" fontId="41" fillId="0" borderId="0" xfId="7" applyFont="1" applyFill="1" applyAlignment="1" applyProtection="1">
      <alignment horizontal="right"/>
      <protection locked="0"/>
    </xf>
    <xf numFmtId="49" fontId="39" fillId="0" borderId="0" xfId="7" applyNumberFormat="1" applyFont="1" applyFill="1" applyBorder="1" applyProtection="1">
      <protection locked="0"/>
    </xf>
    <xf numFmtId="167" fontId="39" fillId="0" borderId="0" xfId="7" applyNumberFormat="1" applyFont="1" applyFill="1" applyBorder="1" applyAlignment="1" applyProtection="1">
      <protection locked="0"/>
    </xf>
    <xf numFmtId="165" fontId="39" fillId="0" borderId="19" xfId="7" applyNumberFormat="1" applyFont="1" applyFill="1" applyBorder="1" applyAlignment="1" applyProtection="1">
      <protection locked="0"/>
    </xf>
    <xf numFmtId="165" fontId="39" fillId="0" borderId="21" xfId="7" applyNumberFormat="1" applyFont="1" applyFill="1" applyBorder="1" applyAlignment="1" applyProtection="1">
      <protection locked="0"/>
    </xf>
    <xf numFmtId="4" fontId="39" fillId="0" borderId="0" xfId="7" applyNumberFormat="1" applyFont="1" applyFill="1" applyBorder="1" applyProtection="1">
      <protection locked="0"/>
    </xf>
    <xf numFmtId="37" fontId="40" fillId="13" borderId="21" xfId="7" quotePrefix="1" applyNumberFormat="1" applyFont="1" applyFill="1" applyBorder="1" applyProtection="1"/>
    <xf numFmtId="37" fontId="40" fillId="13" borderId="21" xfId="7" quotePrefix="1" applyNumberFormat="1" applyFont="1" applyFill="1" applyBorder="1" applyProtection="1">
      <protection locked="0"/>
    </xf>
    <xf numFmtId="37" fontId="40" fillId="6" borderId="21" xfId="7" quotePrefix="1" applyNumberFormat="1" applyFont="1" applyFill="1" applyBorder="1" applyProtection="1">
      <protection locked="0"/>
    </xf>
    <xf numFmtId="37" fontId="40" fillId="0" borderId="21" xfId="7" quotePrefix="1" applyNumberFormat="1" applyFont="1" applyFill="1" applyBorder="1" applyProtection="1">
      <protection locked="0"/>
    </xf>
    <xf numFmtId="2" fontId="39" fillId="0" borderId="0" xfId="7" applyNumberFormat="1" applyFont="1" applyFill="1" applyBorder="1" applyAlignment="1" applyProtection="1">
      <alignment horizontal="right"/>
      <protection locked="0"/>
    </xf>
    <xf numFmtId="0" fontId="6" fillId="0" borderId="7" xfId="0" applyFont="1" applyFill="1" applyBorder="1" applyAlignment="1">
      <alignment horizontal="left" vertical="center" wrapText="1" indent="1"/>
    </xf>
    <xf numFmtId="5" fontId="39" fillId="0" borderId="0" xfId="7" applyNumberFormat="1" applyFont="1" applyAlignment="1" applyProtection="1">
      <alignment horizontal="right"/>
      <protection locked="0"/>
    </xf>
    <xf numFmtId="5" fontId="57" fillId="0" borderId="0" xfId="7" applyNumberFormat="1" applyFont="1" applyAlignment="1" applyProtection="1">
      <alignment horizontal="right"/>
      <protection locked="0"/>
    </xf>
    <xf numFmtId="166" fontId="39" fillId="0" borderId="0" xfId="3" applyNumberFormat="1" applyFont="1" applyAlignment="1" applyProtection="1">
      <alignment horizontal="right"/>
      <protection locked="0"/>
    </xf>
    <xf numFmtId="0" fontId="57" fillId="0" borderId="0" xfId="7" applyFont="1" applyAlignment="1" applyProtection="1">
      <alignment horizontal="right"/>
      <protection locked="0"/>
    </xf>
    <xf numFmtId="4" fontId="44" fillId="14" borderId="0" xfId="7" applyNumberFormat="1" applyFont="1" applyFill="1" applyBorder="1" applyProtection="1">
      <protection locked="0"/>
    </xf>
    <xf numFmtId="7" fontId="39" fillId="0" borderId="0" xfId="7" applyNumberFormat="1" applyFont="1" applyProtection="1">
      <protection locked="0"/>
    </xf>
    <xf numFmtId="167" fontId="44" fillId="10" borderId="0" xfId="13" applyNumberFormat="1" applyFont="1" applyFill="1" applyBorder="1" applyProtection="1"/>
    <xf numFmtId="4" fontId="6" fillId="0" borderId="2" xfId="0" applyNumberFormat="1" applyFont="1" applyBorder="1" applyAlignment="1">
      <alignment horizontal="center" vertical="center" wrapText="1"/>
    </xf>
    <xf numFmtId="4" fontId="6" fillId="0" borderId="3" xfId="0" applyNumberFormat="1" applyFont="1" applyBorder="1" applyAlignment="1">
      <alignment horizontal="center" vertical="center" wrapText="1"/>
    </xf>
    <xf numFmtId="49" fontId="8" fillId="7" borderId="2" xfId="0" applyNumberFormat="1" applyFont="1" applyFill="1" applyBorder="1" applyAlignment="1">
      <alignment vertical="center"/>
    </xf>
    <xf numFmtId="49" fontId="8" fillId="7" borderId="7" xfId="0" applyNumberFormat="1" applyFont="1" applyFill="1" applyBorder="1" applyAlignment="1">
      <alignment vertical="center"/>
    </xf>
    <xf numFmtId="4" fontId="6" fillId="5" borderId="7" xfId="0" applyNumberFormat="1" applyFont="1" applyFill="1" applyBorder="1" applyAlignment="1">
      <alignment horizontal="center" vertical="center" wrapText="1"/>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49" fontId="8" fillId="4" borderId="12" xfId="0" applyNumberFormat="1" applyFont="1" applyFill="1" applyBorder="1" applyAlignment="1">
      <alignment vertical="center"/>
    </xf>
    <xf numFmtId="49" fontId="8" fillId="4" borderId="13" xfId="0" applyNumberFormat="1" applyFont="1" applyFill="1" applyBorder="1" applyAlignment="1">
      <alignment vertical="center"/>
    </xf>
    <xf numFmtId="4" fontId="6" fillId="4" borderId="2" xfId="0" applyNumberFormat="1" applyFont="1" applyFill="1" applyBorder="1" applyAlignment="1">
      <alignment horizontal="center" vertical="center" wrapText="1"/>
    </xf>
    <xf numFmtId="4" fontId="6" fillId="4" borderId="3" xfId="0" applyNumberFormat="1" applyFont="1" applyFill="1" applyBorder="1" applyAlignment="1">
      <alignment horizontal="center" vertical="center" wrapText="1"/>
    </xf>
    <xf numFmtId="170" fontId="44" fillId="0" borderId="0" xfId="7" applyNumberFormat="1" applyFont="1" applyFill="1" applyBorder="1" applyProtection="1"/>
    <xf numFmtId="2" fontId="6" fillId="0" borderId="1" xfId="0" applyNumberFormat="1" applyFont="1" applyBorder="1" applyAlignment="1">
      <alignment horizontal="center" vertical="center" wrapText="1"/>
    </xf>
    <xf numFmtId="2" fontId="6" fillId="0" borderId="5" xfId="0" applyNumberFormat="1" applyFont="1" applyBorder="1" applyAlignment="1">
      <alignment horizontal="center" vertical="center" wrapText="1"/>
    </xf>
    <xf numFmtId="49" fontId="8" fillId="7" borderId="8" xfId="0" applyNumberFormat="1" applyFont="1" applyFill="1" applyBorder="1" applyAlignment="1">
      <alignment vertical="center"/>
    </xf>
    <xf numFmtId="49" fontId="8" fillId="7" borderId="9" xfId="0" applyNumberFormat="1" applyFont="1" applyFill="1" applyBorder="1" applyAlignment="1">
      <alignment vertical="center"/>
    </xf>
    <xf numFmtId="37" fontId="6" fillId="7" borderId="9" xfId="0" applyNumberFormat="1" applyFont="1" applyFill="1" applyBorder="1" applyAlignment="1">
      <alignment vertical="center" wrapText="1"/>
    </xf>
    <xf numFmtId="0" fontId="34" fillId="0" borderId="0" xfId="0" applyFont="1" applyBorder="1" applyAlignment="1">
      <alignment horizontal="center" vertical="center" wrapText="1"/>
    </xf>
    <xf numFmtId="0" fontId="6" fillId="0" borderId="0" xfId="0" applyFont="1" applyBorder="1" applyAlignment="1">
      <alignment horizontal="center" vertical="center" wrapText="1"/>
    </xf>
    <xf numFmtId="4" fontId="6" fillId="0" borderId="0" xfId="0" applyNumberFormat="1" applyFont="1" applyBorder="1" applyAlignment="1">
      <alignment horizontal="center" vertical="center" wrapText="1"/>
    </xf>
    <xf numFmtId="10" fontId="6" fillId="0" borderId="0" xfId="0" applyNumberFormat="1" applyFont="1" applyBorder="1" applyAlignment="1">
      <alignment horizontal="center" vertical="center" wrapText="1"/>
    </xf>
    <xf numFmtId="3" fontId="6" fillId="0" borderId="6" xfId="0" applyNumberFormat="1" applyFont="1" applyBorder="1" applyAlignment="1">
      <alignment horizontal="right" vertical="center" wrapText="1"/>
    </xf>
    <xf numFmtId="4" fontId="6" fillId="0" borderId="7" xfId="0" applyNumberFormat="1" applyFont="1" applyFill="1" applyBorder="1" applyAlignment="1">
      <alignment horizontal="center" vertical="center" wrapText="1"/>
    </xf>
    <xf numFmtId="4" fontId="6" fillId="0" borderId="1" xfId="0" applyNumberFormat="1" applyFont="1" applyFill="1" applyBorder="1" applyAlignment="1">
      <alignment horizontal="center" vertical="center" wrapText="1"/>
    </xf>
    <xf numFmtId="0" fontId="34" fillId="0" borderId="13" xfId="0" applyFont="1" applyFill="1" applyBorder="1" applyAlignment="1">
      <alignment horizontal="center" vertical="center" wrapText="1"/>
    </xf>
    <xf numFmtId="1" fontId="6" fillId="0" borderId="13" xfId="0" applyNumberFormat="1" applyFont="1" applyFill="1" applyBorder="1" applyAlignment="1">
      <alignment horizontal="center" vertical="center" wrapText="1"/>
    </xf>
    <xf numFmtId="3" fontId="6" fillId="0" borderId="11" xfId="0" applyNumberFormat="1" applyFont="1" applyFill="1" applyBorder="1" applyAlignment="1">
      <alignment horizontal="right" vertical="center" wrapText="1"/>
    </xf>
    <xf numFmtId="2" fontId="39" fillId="0" borderId="0" xfId="7" applyNumberFormat="1" applyFont="1" applyAlignment="1" applyProtection="1">
      <alignment horizontal="right"/>
      <protection locked="0"/>
    </xf>
    <xf numFmtId="49" fontId="8" fillId="7" borderId="2" xfId="0" applyNumberFormat="1" applyFont="1" applyFill="1" applyBorder="1" applyAlignment="1">
      <alignment vertical="center"/>
    </xf>
    <xf numFmtId="49" fontId="8" fillId="7" borderId="7" xfId="0" applyNumberFormat="1" applyFont="1" applyFill="1" applyBorder="1" applyAlignment="1">
      <alignment vertical="center"/>
    </xf>
    <xf numFmtId="4" fontId="6" fillId="0" borderId="2" xfId="0" applyNumberFormat="1" applyFont="1" applyFill="1" applyBorder="1" applyAlignment="1">
      <alignment horizontal="center" vertical="center" wrapText="1"/>
    </xf>
    <xf numFmtId="4" fontId="6" fillId="0" borderId="3" xfId="0" applyNumberFormat="1" applyFont="1" applyFill="1" applyBorder="1" applyAlignment="1">
      <alignment horizontal="center" vertical="center" wrapText="1"/>
    </xf>
    <xf numFmtId="4" fontId="6" fillId="0" borderId="2" xfId="0" applyNumberFormat="1" applyFont="1" applyBorder="1" applyAlignment="1">
      <alignment horizontal="center" vertical="center" wrapText="1"/>
    </xf>
    <xf numFmtId="4" fontId="6" fillId="0" borderId="3" xfId="0" applyNumberFormat="1" applyFont="1" applyBorder="1" applyAlignment="1">
      <alignment horizontal="center" vertical="center" wrapText="1"/>
    </xf>
    <xf numFmtId="49" fontId="8" fillId="4" borderId="12" xfId="0" applyNumberFormat="1" applyFont="1" applyFill="1" applyBorder="1" applyAlignment="1">
      <alignment vertical="center"/>
    </xf>
    <xf numFmtId="49" fontId="8" fillId="4" borderId="13" xfId="0" applyNumberFormat="1" applyFont="1" applyFill="1" applyBorder="1" applyAlignment="1">
      <alignment vertical="center"/>
    </xf>
    <xf numFmtId="4" fontId="6" fillId="4" borderId="2" xfId="0" applyNumberFormat="1" applyFont="1" applyFill="1" applyBorder="1" applyAlignment="1">
      <alignment horizontal="center" vertical="center" wrapText="1"/>
    </xf>
    <xf numFmtId="4" fontId="6" fillId="4" borderId="3" xfId="0" applyNumberFormat="1" applyFont="1" applyFill="1" applyBorder="1" applyAlignment="1">
      <alignment horizontal="center" vertical="center" wrapText="1"/>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0" fontId="34" fillId="0" borderId="5" xfId="0" applyFont="1" applyFill="1" applyBorder="1" applyAlignment="1">
      <alignment horizontal="center" vertical="center" wrapText="1"/>
    </xf>
    <xf numFmtId="1" fontId="6" fillId="0" borderId="5" xfId="0" applyNumberFormat="1" applyFont="1" applyBorder="1" applyAlignment="1">
      <alignment horizontal="center" vertical="center" wrapText="1"/>
    </xf>
    <xf numFmtId="37" fontId="6" fillId="7" borderId="11" xfId="0" applyNumberFormat="1" applyFont="1" applyFill="1" applyBorder="1" applyAlignment="1">
      <alignment vertical="center" wrapText="1"/>
    </xf>
    <xf numFmtId="37" fontId="34" fillId="0" borderId="5" xfId="0" applyNumberFormat="1" applyFont="1" applyFill="1" applyBorder="1" applyAlignment="1">
      <alignment horizontal="center" vertical="center" wrapText="1"/>
    </xf>
    <xf numFmtId="2" fontId="6" fillId="0" borderId="5" xfId="0" applyNumberFormat="1" applyFont="1" applyFill="1" applyBorder="1" applyAlignment="1">
      <alignment horizontal="center" vertical="center" wrapText="1"/>
    </xf>
    <xf numFmtId="3" fontId="6" fillId="0" borderId="5" xfId="0" applyNumberFormat="1" applyFont="1" applyFill="1" applyBorder="1" applyAlignment="1">
      <alignment horizontal="right" vertical="center" wrapText="1"/>
    </xf>
    <xf numFmtId="165" fontId="44" fillId="10" borderId="0" xfId="7" applyNumberFormat="1" applyFont="1" applyFill="1" applyBorder="1" applyAlignment="1" applyProtection="1">
      <protection locked="0"/>
    </xf>
    <xf numFmtId="2" fontId="44" fillId="10" borderId="0" xfId="7" applyNumberFormat="1" applyFont="1" applyFill="1" applyBorder="1" applyAlignment="1" applyProtection="1">
      <alignment horizontal="right"/>
    </xf>
    <xf numFmtId="166" fontId="38" fillId="0" borderId="0" xfId="3" applyNumberFormat="1" applyFont="1" applyFill="1" applyBorder="1" applyAlignment="1" applyProtection="1">
      <alignment horizontal="right"/>
      <protection locked="0"/>
    </xf>
    <xf numFmtId="14" fontId="38" fillId="0" borderId="0" xfId="7" applyNumberFormat="1" applyFont="1" applyFill="1" applyBorder="1" applyProtection="1">
      <protection locked="0"/>
    </xf>
    <xf numFmtId="14" fontId="38" fillId="0" borderId="0" xfId="7" applyNumberFormat="1" applyFont="1" applyFill="1" applyBorder="1" applyAlignment="1" applyProtection="1">
      <protection locked="0"/>
    </xf>
    <xf numFmtId="14" fontId="38" fillId="0" borderId="0" xfId="7" applyNumberFormat="1" applyFont="1" applyFill="1" applyBorder="1" applyAlignment="1" applyProtection="1">
      <alignment horizontal="right"/>
      <protection locked="0"/>
    </xf>
    <xf numFmtId="14" fontId="38" fillId="0" borderId="0" xfId="7" applyNumberFormat="1" applyFont="1" applyFill="1" applyProtection="1">
      <protection locked="0"/>
    </xf>
    <xf numFmtId="14" fontId="41" fillId="0" borderId="34" xfId="7" applyNumberFormat="1" applyFont="1" applyFill="1" applyBorder="1" applyAlignment="1" applyProtection="1">
      <protection locked="0"/>
    </xf>
    <xf numFmtId="14" fontId="41" fillId="0" borderId="33" xfId="7" applyNumberFormat="1" applyFont="1" applyFill="1" applyBorder="1" applyAlignment="1" applyProtection="1">
      <alignment horizontal="center"/>
      <protection locked="0"/>
    </xf>
    <xf numFmtId="14" fontId="41" fillId="0" borderId="32" xfId="7" applyNumberFormat="1" applyFont="1" applyFill="1" applyBorder="1" applyAlignment="1" applyProtection="1">
      <alignment horizontal="right"/>
      <protection locked="0"/>
    </xf>
    <xf numFmtId="0" fontId="150" fillId="0" borderId="0" xfId="7" applyFont="1" applyFill="1" applyBorder="1" applyProtection="1">
      <protection locked="0"/>
    </xf>
    <xf numFmtId="0" fontId="150" fillId="0" borderId="21" xfId="7" applyFont="1" applyFill="1" applyBorder="1" applyProtection="1">
      <protection locked="0"/>
    </xf>
    <xf numFmtId="5" fontId="149" fillId="0" borderId="0" xfId="7" applyNumberFormat="1" applyFont="1" applyFill="1" applyBorder="1" applyAlignment="1" applyProtection="1">
      <alignment horizontal="right"/>
      <protection locked="0"/>
    </xf>
    <xf numFmtId="0" fontId="39" fillId="0" borderId="0" xfId="7" quotePrefix="1" applyFont="1" applyFill="1" applyBorder="1" applyProtection="1">
      <protection locked="0"/>
    </xf>
    <xf numFmtId="0" fontId="151" fillId="0" borderId="0" xfId="0" applyFont="1"/>
    <xf numFmtId="14" fontId="41" fillId="0" borderId="33" xfId="7" applyNumberFormat="1" applyFont="1" applyFill="1" applyBorder="1" applyAlignment="1" applyProtection="1">
      <alignment horizontal="right"/>
      <protection locked="0"/>
    </xf>
    <xf numFmtId="14" fontId="41" fillId="0" borderId="33" xfId="7" applyNumberFormat="1" applyFont="1" applyFill="1" applyBorder="1" applyProtection="1">
      <protection locked="0"/>
    </xf>
    <xf numFmtId="5" fontId="51" fillId="8" borderId="31" xfId="7" applyNumberFormat="1" applyFont="1" applyFill="1" applyBorder="1" applyAlignment="1" applyProtection="1">
      <alignment horizontal="center" wrapText="1"/>
    </xf>
    <xf numFmtId="0" fontId="17" fillId="7" borderId="0" xfId="0" applyFont="1" applyFill="1" applyAlignment="1">
      <alignment horizontal="left" wrapText="1"/>
    </xf>
    <xf numFmtId="0" fontId="19" fillId="7" borderId="0" xfId="0" applyFont="1" applyFill="1" applyAlignment="1">
      <alignment horizontal="left" wrapText="1"/>
    </xf>
    <xf numFmtId="0" fontId="16" fillId="7" borderId="0" xfId="0" applyFont="1" applyFill="1" applyAlignment="1">
      <alignment horizontal="left" wrapText="1"/>
    </xf>
    <xf numFmtId="0" fontId="16" fillId="7" borderId="0" xfId="0" applyFont="1" applyFill="1" applyAlignment="1">
      <alignment horizontal="center" wrapText="1"/>
    </xf>
    <xf numFmtId="0" fontId="14" fillId="7" borderId="0" xfId="0" applyFont="1" applyFill="1" applyAlignment="1">
      <alignment horizontal="left" wrapText="1"/>
    </xf>
    <xf numFmtId="0" fontId="18" fillId="7" borderId="0" xfId="0" applyFont="1" applyFill="1" applyAlignment="1">
      <alignment horizontal="left" wrapText="1"/>
    </xf>
    <xf numFmtId="0" fontId="23" fillId="7" borderId="0" xfId="1" applyFill="1" applyAlignment="1" applyProtection="1">
      <alignment horizontal="left"/>
    </xf>
    <xf numFmtId="0" fontId="0" fillId="7" borderId="0" xfId="0" applyFill="1" applyAlignment="1">
      <alignment horizontal="left"/>
    </xf>
    <xf numFmtId="0" fontId="18" fillId="7" borderId="0" xfId="0" applyFont="1" applyFill="1" applyAlignment="1" applyProtection="1">
      <alignment horizontal="left" wrapText="1"/>
      <protection locked="0"/>
    </xf>
    <xf numFmtId="0" fontId="22" fillId="7" borderId="0" xfId="0" applyFont="1" applyFill="1" applyAlignment="1">
      <alignment horizontal="left" wrapText="1"/>
    </xf>
    <xf numFmtId="0" fontId="17" fillId="7" borderId="0" xfId="0" applyFont="1" applyFill="1" applyAlignment="1">
      <alignment horizontal="left" wrapText="1"/>
    </xf>
    <xf numFmtId="0" fontId="19" fillId="7" borderId="0" xfId="0" applyFont="1" applyFill="1" applyAlignment="1">
      <alignment horizontal="left" wrapText="1"/>
    </xf>
    <xf numFmtId="0" fontId="22" fillId="7" borderId="0" xfId="0" applyFont="1" applyFill="1" applyAlignment="1">
      <alignment horizontal="left" vertical="top" wrapText="1"/>
    </xf>
    <xf numFmtId="0" fontId="21" fillId="7" borderId="0" xfId="0" applyFont="1" applyFill="1" applyAlignment="1">
      <alignment horizontal="left" wrapText="1"/>
    </xf>
    <xf numFmtId="0" fontId="19" fillId="7" borderId="0" xfId="0" applyFont="1" applyFill="1" applyAlignment="1">
      <alignment horizontal="left" vertical="center" wrapText="1"/>
    </xf>
    <xf numFmtId="0" fontId="2" fillId="7" borderId="0" xfId="0" applyFont="1" applyFill="1" applyAlignment="1">
      <alignment horizontal="left" wrapText="1"/>
    </xf>
    <xf numFmtId="0" fontId="14" fillId="0" borderId="0" xfId="0" applyFont="1" applyAlignment="1">
      <alignment wrapText="1"/>
    </xf>
    <xf numFmtId="0" fontId="22" fillId="0" borderId="0" xfId="0" applyFont="1" applyFill="1" applyAlignment="1">
      <alignment horizontal="left" wrapText="1"/>
    </xf>
    <xf numFmtId="43" fontId="2" fillId="6" borderId="4" xfId="2" quotePrefix="1" applyFont="1" applyFill="1" applyBorder="1" applyAlignment="1">
      <alignment horizontal="center" wrapText="1"/>
    </xf>
    <xf numFmtId="43" fontId="2" fillId="6" borderId="5" xfId="2" quotePrefix="1" applyFont="1" applyFill="1" applyBorder="1" applyAlignment="1">
      <alignment horizontal="center" wrapText="1"/>
    </xf>
    <xf numFmtId="43" fontId="2" fillId="6" borderId="1" xfId="2" quotePrefix="1" applyFont="1" applyFill="1" applyBorder="1" applyAlignment="1">
      <alignment horizontal="center" wrapText="1"/>
    </xf>
    <xf numFmtId="43" fontId="2" fillId="6" borderId="4" xfId="2" applyFont="1" applyFill="1" applyBorder="1" applyAlignment="1">
      <alignment horizontal="center" wrapText="1"/>
    </xf>
    <xf numFmtId="43" fontId="2" fillId="6" borderId="1" xfId="2" applyFont="1" applyFill="1" applyBorder="1" applyAlignment="1">
      <alignment horizontal="center" wrapText="1"/>
    </xf>
    <xf numFmtId="49" fontId="9" fillId="0" borderId="0" xfId="0" applyNumberFormat="1" applyFont="1" applyAlignment="1">
      <alignment horizontal="center"/>
    </xf>
    <xf numFmtId="49" fontId="37" fillId="0" borderId="0" xfId="0" applyNumberFormat="1" applyFont="1" applyAlignment="1">
      <alignment horizontal="center"/>
    </xf>
    <xf numFmtId="4" fontId="6" fillId="0" borderId="2" xfId="0" applyNumberFormat="1" applyFont="1" applyFill="1" applyBorder="1" applyAlignment="1">
      <alignment horizontal="center" vertical="center" wrapText="1"/>
    </xf>
    <xf numFmtId="4" fontId="6" fillId="0" borderId="3" xfId="0" applyNumberFormat="1" applyFont="1" applyFill="1" applyBorder="1" applyAlignment="1">
      <alignment horizontal="center" vertical="center" wrapText="1"/>
    </xf>
    <xf numFmtId="49" fontId="8" fillId="7" borderId="2" xfId="0" applyNumberFormat="1" applyFont="1" applyFill="1" applyBorder="1" applyAlignment="1">
      <alignment vertical="center"/>
    </xf>
    <xf numFmtId="49" fontId="8" fillId="7" borderId="7" xfId="0" applyNumberFormat="1" applyFont="1" applyFill="1" applyBorder="1" applyAlignment="1">
      <alignment vertical="center"/>
    </xf>
    <xf numFmtId="4" fontId="6" fillId="0" borderId="2" xfId="0" applyNumberFormat="1" applyFont="1" applyBorder="1" applyAlignment="1">
      <alignment horizontal="center" vertical="center" wrapText="1"/>
    </xf>
    <xf numFmtId="4" fontId="6" fillId="0" borderId="3" xfId="0" applyNumberFormat="1" applyFont="1" applyBorder="1" applyAlignment="1">
      <alignment horizontal="center" vertical="center" wrapText="1"/>
    </xf>
    <xf numFmtId="3" fontId="6" fillId="0" borderId="2" xfId="0" applyNumberFormat="1" applyFont="1" applyBorder="1" applyAlignment="1">
      <alignment horizontal="center" vertical="center" wrapText="1"/>
    </xf>
    <xf numFmtId="3" fontId="6" fillId="0" borderId="3" xfId="0" applyNumberFormat="1" applyFont="1" applyBorder="1" applyAlignment="1">
      <alignment horizontal="center" vertical="center" wrapText="1"/>
    </xf>
    <xf numFmtId="4" fontId="6" fillId="4" borderId="2" xfId="0" applyNumberFormat="1" applyFont="1" applyFill="1" applyBorder="1" applyAlignment="1">
      <alignment horizontal="center" vertical="center" wrapText="1"/>
    </xf>
    <xf numFmtId="4" fontId="6" fillId="4" borderId="3" xfId="0" applyNumberFormat="1" applyFont="1" applyFill="1" applyBorder="1" applyAlignment="1">
      <alignment horizontal="center" vertical="center" wrapText="1"/>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10" fontId="6" fillId="5" borderId="2" xfId="0" applyNumberFormat="1" applyFont="1" applyFill="1" applyBorder="1" applyAlignment="1">
      <alignment horizontal="center" vertical="center" wrapText="1"/>
    </xf>
    <xf numFmtId="10" fontId="6" fillId="5" borderId="3" xfId="0" applyNumberFormat="1" applyFont="1" applyFill="1" applyBorder="1" applyAlignment="1">
      <alignment horizontal="center" vertical="center" wrapText="1"/>
    </xf>
    <xf numFmtId="3" fontId="6" fillId="5" borderId="2" xfId="0" applyNumberFormat="1" applyFont="1" applyFill="1" applyBorder="1" applyAlignment="1">
      <alignment horizontal="center" vertical="center" wrapText="1"/>
    </xf>
    <xf numFmtId="0" fontId="6" fillId="5" borderId="3" xfId="0" applyFont="1" applyFill="1" applyBorder="1" applyAlignment="1">
      <alignment horizontal="center" vertical="center" wrapText="1"/>
    </xf>
    <xf numFmtId="49" fontId="6" fillId="4" borderId="2" xfId="0" applyNumberFormat="1" applyFont="1" applyFill="1" applyBorder="1" applyAlignment="1">
      <alignment horizontal="left"/>
    </xf>
    <xf numFmtId="49" fontId="6" fillId="4" borderId="7" xfId="0" applyNumberFormat="1" applyFont="1" applyFill="1" applyBorder="1" applyAlignment="1">
      <alignment horizontal="left"/>
    </xf>
    <xf numFmtId="0" fontId="3" fillId="5" borderId="7" xfId="0" applyFont="1" applyFill="1" applyBorder="1" applyAlignment="1">
      <alignment horizontal="center" vertical="center" wrapText="1"/>
    </xf>
    <xf numFmtId="0" fontId="3" fillId="5" borderId="3" xfId="0" applyFont="1" applyFill="1" applyBorder="1" applyAlignment="1">
      <alignment horizontal="center" vertical="center" wrapText="1"/>
    </xf>
    <xf numFmtId="49" fontId="8" fillId="0" borderId="2" xfId="0" applyNumberFormat="1" applyFont="1" applyFill="1" applyBorder="1" applyAlignment="1">
      <alignment horizontal="left" vertical="center"/>
    </xf>
    <xf numFmtId="49" fontId="8" fillId="0" borderId="7" xfId="0" applyNumberFormat="1" applyFont="1" applyFill="1" applyBorder="1" applyAlignment="1">
      <alignment horizontal="left" vertical="center"/>
    </xf>
    <xf numFmtId="0" fontId="6" fillId="4" borderId="2" xfId="0" applyFont="1" applyFill="1" applyBorder="1" applyAlignment="1">
      <alignment horizontal="left"/>
    </xf>
    <xf numFmtId="0" fontId="6" fillId="4" borderId="7" xfId="0" applyFont="1" applyFill="1" applyBorder="1" applyAlignment="1">
      <alignment horizontal="left"/>
    </xf>
    <xf numFmtId="4" fontId="6" fillId="5" borderId="7" xfId="0" applyNumberFormat="1" applyFont="1" applyFill="1" applyBorder="1" applyAlignment="1">
      <alignment horizontal="center" vertical="center" wrapText="1"/>
    </xf>
    <xf numFmtId="0" fontId="7" fillId="6" borderId="1" xfId="0" applyFont="1" applyFill="1" applyBorder="1" applyAlignment="1">
      <alignment horizontal="center" vertical="center" wrapText="1"/>
    </xf>
    <xf numFmtId="0" fontId="3" fillId="6" borderId="1" xfId="0" applyFont="1" applyFill="1" applyBorder="1" applyAlignment="1">
      <alignment horizontal="center" wrapText="1"/>
    </xf>
    <xf numFmtId="0" fontId="3" fillId="6" borderId="4" xfId="0" applyFont="1" applyFill="1" applyBorder="1" applyAlignment="1">
      <alignment horizontal="center" wrapText="1"/>
    </xf>
    <xf numFmtId="0" fontId="4" fillId="2" borderId="0" xfId="0" applyFont="1" applyFill="1" applyBorder="1" applyAlignment="1">
      <alignment horizontal="center" vertical="top" wrapText="1"/>
    </xf>
    <xf numFmtId="0" fontId="4" fillId="6"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6" fillId="4" borderId="2" xfId="0" applyFont="1" applyFill="1" applyBorder="1" applyAlignment="1">
      <alignment horizontal="left" wrapText="1"/>
    </xf>
    <xf numFmtId="0" fontId="6" fillId="4" borderId="7" xfId="0" applyFont="1" applyFill="1" applyBorder="1" applyAlignment="1">
      <alignment horizontal="left" wrapText="1"/>
    </xf>
    <xf numFmtId="49" fontId="8" fillId="4" borderId="12" xfId="0" applyNumberFormat="1" applyFont="1" applyFill="1" applyBorder="1" applyAlignment="1">
      <alignment vertical="center"/>
    </xf>
    <xf numFmtId="49" fontId="8" fillId="4" borderId="13" xfId="0" applyNumberFormat="1" applyFont="1" applyFill="1" applyBorder="1" applyAlignment="1">
      <alignment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5" fontId="51" fillId="8" borderId="24" xfId="7" applyNumberFormat="1" applyFont="1" applyFill="1" applyBorder="1" applyAlignment="1" applyProtection="1">
      <alignment horizontal="center"/>
    </xf>
    <xf numFmtId="5" fontId="51" fillId="8" borderId="22" xfId="7" applyNumberFormat="1" applyFont="1" applyFill="1" applyBorder="1" applyAlignment="1" applyProtection="1">
      <alignment horizontal="center"/>
    </xf>
    <xf numFmtId="5" fontId="51" fillId="8" borderId="23" xfId="7" applyNumberFormat="1" applyFont="1" applyFill="1" applyBorder="1" applyAlignment="1" applyProtection="1">
      <alignment horizontal="center"/>
    </xf>
    <xf numFmtId="2" fontId="51" fillId="10" borderId="21" xfId="7" applyNumberFormat="1" applyFont="1" applyFill="1" applyBorder="1" applyAlignment="1" applyProtection="1">
      <alignment horizontal="right"/>
    </xf>
    <xf numFmtId="2" fontId="51" fillId="10" borderId="0" xfId="7" applyNumberFormat="1" applyFont="1" applyFill="1" applyBorder="1" applyAlignment="1" applyProtection="1">
      <alignment horizontal="right"/>
    </xf>
    <xf numFmtId="2" fontId="51" fillId="10" borderId="20" xfId="7" applyNumberFormat="1" applyFont="1" applyFill="1" applyBorder="1" applyAlignment="1" applyProtection="1">
      <alignment horizontal="right"/>
    </xf>
    <xf numFmtId="5" fontId="51" fillId="0" borderId="0" xfId="7" quotePrefix="1" applyNumberFormat="1" applyFont="1" applyFill="1" applyBorder="1" applyAlignment="1" applyProtection="1">
      <alignment horizontal="left"/>
    </xf>
    <xf numFmtId="5" fontId="51" fillId="0" borderId="0" xfId="7" applyNumberFormat="1" applyFont="1" applyFill="1" applyBorder="1" applyAlignment="1" applyProtection="1">
      <alignment horizontal="left"/>
    </xf>
    <xf numFmtId="5" fontId="51" fillId="0" borderId="19" xfId="7" applyNumberFormat="1" applyFont="1" applyFill="1" applyBorder="1" applyAlignment="1" applyProtection="1">
      <alignment horizontal="left"/>
    </xf>
    <xf numFmtId="49" fontId="41" fillId="0" borderId="21" xfId="7" applyNumberFormat="1" applyFont="1" applyFill="1" applyBorder="1" applyAlignment="1" applyProtection="1">
      <alignment horizontal="center"/>
    </xf>
    <xf numFmtId="49" fontId="41" fillId="0" borderId="0" xfId="7" applyNumberFormat="1" applyFont="1" applyFill="1" applyBorder="1" applyAlignment="1" applyProtection="1">
      <alignment horizontal="center"/>
    </xf>
    <xf numFmtId="49" fontId="41" fillId="0" borderId="20" xfId="7" applyNumberFormat="1" applyFont="1" applyFill="1" applyBorder="1" applyAlignment="1" applyProtection="1">
      <alignment horizontal="center"/>
    </xf>
    <xf numFmtId="5" fontId="41" fillId="0" borderId="0" xfId="7" applyNumberFormat="1" applyFont="1" applyFill="1" applyBorder="1" applyAlignment="1" applyProtection="1">
      <alignment horizontal="center"/>
    </xf>
    <xf numFmtId="5" fontId="41" fillId="0" borderId="19" xfId="7" applyNumberFormat="1" applyFont="1" applyFill="1" applyBorder="1" applyAlignment="1" applyProtection="1">
      <alignment horizontal="center"/>
    </xf>
    <xf numFmtId="5" fontId="41" fillId="0" borderId="35" xfId="7" applyNumberFormat="1" applyFont="1" applyFill="1" applyBorder="1" applyAlignment="1" applyProtection="1">
      <alignment horizontal="center"/>
    </xf>
    <xf numFmtId="5" fontId="51" fillId="0" borderId="35" xfId="7" quotePrefix="1" applyNumberFormat="1" applyFont="1" applyFill="1" applyBorder="1" applyAlignment="1" applyProtection="1">
      <alignment horizontal="left"/>
    </xf>
    <xf numFmtId="5" fontId="51" fillId="0" borderId="19" xfId="7" quotePrefix="1" applyNumberFormat="1" applyFont="1" applyFill="1" applyBorder="1" applyAlignment="1" applyProtection="1">
      <alignment horizontal="left"/>
    </xf>
    <xf numFmtId="5" fontId="51" fillId="8" borderId="21" xfId="7" applyNumberFormat="1" applyFont="1" applyFill="1" applyBorder="1" applyAlignment="1" applyProtection="1">
      <alignment horizontal="center"/>
    </xf>
    <xf numFmtId="5" fontId="51" fillId="8" borderId="0" xfId="7" applyNumberFormat="1" applyFont="1" applyFill="1" applyBorder="1" applyAlignment="1" applyProtection="1">
      <alignment horizontal="center"/>
    </xf>
    <xf numFmtId="5" fontId="51" fillId="8" borderId="19" xfId="7" applyNumberFormat="1" applyFont="1" applyFill="1" applyBorder="1" applyAlignment="1" applyProtection="1">
      <alignment horizontal="center"/>
    </xf>
  </cellXfs>
  <cellStyles count="1264">
    <cellStyle name=" 1" xfId="48"/>
    <cellStyle name=" 1 2" xfId="49"/>
    <cellStyle name=" 1 3" xfId="50"/>
    <cellStyle name="1" xfId="51"/>
    <cellStyle name="1 2" xfId="52"/>
    <cellStyle name="20 % - Accent1" xfId="53"/>
    <cellStyle name="20 % - Accent1 2" xfId="54"/>
    <cellStyle name="20 % - Accent1 2 2" xfId="55"/>
    <cellStyle name="20 % - Accent1 3" xfId="56"/>
    <cellStyle name="20 % - Accent2" xfId="57"/>
    <cellStyle name="20 % - Accent2 2" xfId="58"/>
    <cellStyle name="20 % - Accent2 2 2" xfId="59"/>
    <cellStyle name="20 % - Accent2 3" xfId="60"/>
    <cellStyle name="20 % - Accent3" xfId="61"/>
    <cellStyle name="20 % - Accent3 2" xfId="62"/>
    <cellStyle name="20 % - Accent3 2 2" xfId="63"/>
    <cellStyle name="20 % - Accent3 3" xfId="64"/>
    <cellStyle name="20 % - Accent4" xfId="65"/>
    <cellStyle name="20 % - Accent4 2" xfId="66"/>
    <cellStyle name="20 % - Accent4 2 2" xfId="67"/>
    <cellStyle name="20 % - Accent4 3" xfId="68"/>
    <cellStyle name="20 % - Accent5" xfId="69"/>
    <cellStyle name="20 % - Accent5 2" xfId="70"/>
    <cellStyle name="20 % - Accent5 2 2" xfId="71"/>
    <cellStyle name="20 % - Accent5 3" xfId="72"/>
    <cellStyle name="20 % - Accent6" xfId="73"/>
    <cellStyle name="20 % - Accent6 2" xfId="74"/>
    <cellStyle name="20 % - Accent6 2 2" xfId="75"/>
    <cellStyle name="20 % - Accent6 3" xfId="76"/>
    <cellStyle name="20% - Accent1 2" xfId="77"/>
    <cellStyle name="20% - Accent1 2 2" xfId="78"/>
    <cellStyle name="20% - Accent1 3" xfId="79"/>
    <cellStyle name="20% - Accent1 4" xfId="80"/>
    <cellStyle name="20% - Accent1 5" xfId="81"/>
    <cellStyle name="20% - Accent1 6" xfId="82"/>
    <cellStyle name="20% - Accent1 7" xfId="83"/>
    <cellStyle name="20% - Accent1 8" xfId="84"/>
    <cellStyle name="20% - Accent2 2" xfId="85"/>
    <cellStyle name="20% - Accent2 2 2" xfId="86"/>
    <cellStyle name="20% - Accent2 3" xfId="87"/>
    <cellStyle name="20% - Accent2 4" xfId="88"/>
    <cellStyle name="20% - Accent2 5" xfId="89"/>
    <cellStyle name="20% - Accent2 6" xfId="90"/>
    <cellStyle name="20% - Accent2 7" xfId="91"/>
    <cellStyle name="20% - Accent2 8" xfId="92"/>
    <cellStyle name="20% - Accent3 2" xfId="93"/>
    <cellStyle name="20% - Accent3 2 2" xfId="94"/>
    <cellStyle name="20% - Accent3 3" xfId="95"/>
    <cellStyle name="20% - Accent3 4" xfId="96"/>
    <cellStyle name="20% - Accent3 5" xfId="97"/>
    <cellStyle name="20% - Accent3 6" xfId="98"/>
    <cellStyle name="20% - Accent3 7" xfId="99"/>
    <cellStyle name="20% - Accent3 8" xfId="100"/>
    <cellStyle name="20% - Accent4 2" xfId="101"/>
    <cellStyle name="20% - Accent4 2 2" xfId="102"/>
    <cellStyle name="20% - Accent4 3" xfId="103"/>
    <cellStyle name="20% - Accent4 4" xfId="104"/>
    <cellStyle name="20% - Accent4 5" xfId="105"/>
    <cellStyle name="20% - Accent4 6" xfId="106"/>
    <cellStyle name="20% - Accent4 7" xfId="107"/>
    <cellStyle name="20% - Accent4 8" xfId="108"/>
    <cellStyle name="20% - Accent5 2" xfId="109"/>
    <cellStyle name="20% - Accent5 2 2" xfId="110"/>
    <cellStyle name="20% - Accent5 3" xfId="111"/>
    <cellStyle name="20% - Accent5 4" xfId="112"/>
    <cellStyle name="20% - Accent5 5" xfId="113"/>
    <cellStyle name="20% - Accent5 6" xfId="114"/>
    <cellStyle name="20% - Accent5 7" xfId="115"/>
    <cellStyle name="20% - Accent5 8" xfId="116"/>
    <cellStyle name="20% - Accent6 2" xfId="117"/>
    <cellStyle name="20% - Accent6 2 2" xfId="118"/>
    <cellStyle name="20% - Accent6 3" xfId="119"/>
    <cellStyle name="20% - Accent6 4" xfId="120"/>
    <cellStyle name="20% - Accent6 5" xfId="121"/>
    <cellStyle name="20% - Accent6 6" xfId="122"/>
    <cellStyle name="20% - Accent6 7" xfId="123"/>
    <cellStyle name="20% - Accent6 8" xfId="124"/>
    <cellStyle name="20% - Colore 1" xfId="125"/>
    <cellStyle name="20% - Colore 1 2" xfId="126"/>
    <cellStyle name="20% - Colore 2" xfId="127"/>
    <cellStyle name="20% - Colore 2 2" xfId="128"/>
    <cellStyle name="20% - Colore 3" xfId="129"/>
    <cellStyle name="20% - Colore 3 2" xfId="130"/>
    <cellStyle name="20% - Colore 4" xfId="131"/>
    <cellStyle name="20% - Colore 4 2" xfId="132"/>
    <cellStyle name="20% - Colore 5" xfId="133"/>
    <cellStyle name="20% - Colore 5 2" xfId="134"/>
    <cellStyle name="20% - Colore 6" xfId="135"/>
    <cellStyle name="20% - Colore 6 2" xfId="136"/>
    <cellStyle name="20% - Énfasis1" xfId="137"/>
    <cellStyle name="20% - Énfasis1 2" xfId="138"/>
    <cellStyle name="20% - Énfasis1 2 2" xfId="139"/>
    <cellStyle name="20% - Énfasis1 2 3" xfId="140"/>
    <cellStyle name="20% - Énfasis1 3" xfId="141"/>
    <cellStyle name="20% - Énfasis1 4" xfId="142"/>
    <cellStyle name="20% - Énfasis2" xfId="143"/>
    <cellStyle name="20% - Énfasis2 2" xfId="144"/>
    <cellStyle name="20% - Énfasis2 2 2" xfId="145"/>
    <cellStyle name="20% - Énfasis2 2 3" xfId="146"/>
    <cellStyle name="20% - Énfasis2 3" xfId="147"/>
    <cellStyle name="20% - Énfasis2 4" xfId="148"/>
    <cellStyle name="20% - Énfasis3" xfId="149"/>
    <cellStyle name="20% - Énfasis3 2" xfId="150"/>
    <cellStyle name="20% - Énfasis3 2 2" xfId="151"/>
    <cellStyle name="20% - Énfasis3 2 3" xfId="152"/>
    <cellStyle name="20% - Énfasis3 3" xfId="153"/>
    <cellStyle name="20% - Énfasis3 4" xfId="154"/>
    <cellStyle name="20% - Énfasis4" xfId="155"/>
    <cellStyle name="20% - Énfasis4 2" xfId="156"/>
    <cellStyle name="20% - Énfasis4 2 2" xfId="157"/>
    <cellStyle name="20% - Énfasis4 2 3" xfId="158"/>
    <cellStyle name="20% - Énfasis4 3" xfId="159"/>
    <cellStyle name="20% - Énfasis4 4" xfId="160"/>
    <cellStyle name="20% - Énfasis5" xfId="161"/>
    <cellStyle name="20% - Énfasis5 2" xfId="162"/>
    <cellStyle name="20% - Énfasis5 2 2" xfId="163"/>
    <cellStyle name="20% - Énfasis5 2 3" xfId="164"/>
    <cellStyle name="20% - Énfasis5 3" xfId="165"/>
    <cellStyle name="20% - Énfasis5 4" xfId="166"/>
    <cellStyle name="20% - Énfasis6" xfId="167"/>
    <cellStyle name="20% - Énfasis6 2" xfId="168"/>
    <cellStyle name="20% - Énfasis6 2 2" xfId="169"/>
    <cellStyle name="20% - Énfasis6 2 3" xfId="170"/>
    <cellStyle name="20% - Énfasis6 3" xfId="171"/>
    <cellStyle name="20% - Énfasis6 4" xfId="172"/>
    <cellStyle name="20% - アクセント 1" xfId="173"/>
    <cellStyle name="20% - アクセント 2" xfId="174"/>
    <cellStyle name="20% - アクセント 3" xfId="175"/>
    <cellStyle name="20% - アクセント 4" xfId="176"/>
    <cellStyle name="20% - アクセント 5" xfId="177"/>
    <cellStyle name="20% - アクセント 6" xfId="178"/>
    <cellStyle name="40 % - Accent1" xfId="179"/>
    <cellStyle name="40 % - Accent1 2" xfId="180"/>
    <cellStyle name="40 % - Accent1 2 2" xfId="181"/>
    <cellStyle name="40 % - Accent1 3" xfId="182"/>
    <cellStyle name="40 % - Accent2" xfId="183"/>
    <cellStyle name="40 % - Accent2 2" xfId="184"/>
    <cellStyle name="40 % - Accent2 2 2" xfId="185"/>
    <cellStyle name="40 % - Accent2 3" xfId="186"/>
    <cellStyle name="40 % - Accent3" xfId="187"/>
    <cellStyle name="40 % - Accent3 2" xfId="188"/>
    <cellStyle name="40 % - Accent3 2 2" xfId="189"/>
    <cellStyle name="40 % - Accent3 3" xfId="190"/>
    <cellStyle name="40 % - Accent4" xfId="191"/>
    <cellStyle name="40 % - Accent4 2" xfId="192"/>
    <cellStyle name="40 % - Accent4 2 2" xfId="193"/>
    <cellStyle name="40 % - Accent4 3" xfId="194"/>
    <cellStyle name="40 % - Accent5" xfId="195"/>
    <cellStyle name="40 % - Accent5 2" xfId="196"/>
    <cellStyle name="40 % - Accent5 2 2" xfId="197"/>
    <cellStyle name="40 % - Accent5 3" xfId="198"/>
    <cellStyle name="40 % - Accent6" xfId="199"/>
    <cellStyle name="40 % - Accent6 2" xfId="200"/>
    <cellStyle name="40 % - Accent6 2 2" xfId="201"/>
    <cellStyle name="40 % - Accent6 3" xfId="202"/>
    <cellStyle name="40% - Accent1 2" xfId="203"/>
    <cellStyle name="40% - Accent1 2 2" xfId="204"/>
    <cellStyle name="40% - Accent1 3" xfId="205"/>
    <cellStyle name="40% - Accent1 4" xfId="206"/>
    <cellStyle name="40% - Accent1 5" xfId="207"/>
    <cellStyle name="40% - Accent1 6" xfId="208"/>
    <cellStyle name="40% - Accent1 7" xfId="209"/>
    <cellStyle name="40% - Accent1 8" xfId="210"/>
    <cellStyle name="40% - Accent2 2" xfId="211"/>
    <cellStyle name="40% - Accent2 2 2" xfId="212"/>
    <cellStyle name="40% - Accent2 3" xfId="213"/>
    <cellStyle name="40% - Accent2 4" xfId="214"/>
    <cellStyle name="40% - Accent2 5" xfId="215"/>
    <cellStyle name="40% - Accent2 6" xfId="216"/>
    <cellStyle name="40% - Accent2 7" xfId="217"/>
    <cellStyle name="40% - Accent2 8" xfId="218"/>
    <cellStyle name="40% - Accent3 2" xfId="219"/>
    <cellStyle name="40% - Accent3 2 2" xfId="220"/>
    <cellStyle name="40% - Accent3 3" xfId="221"/>
    <cellStyle name="40% - Accent3 4" xfId="222"/>
    <cellStyle name="40% - Accent3 5" xfId="223"/>
    <cellStyle name="40% - Accent3 6" xfId="224"/>
    <cellStyle name="40% - Accent3 7" xfId="225"/>
    <cellStyle name="40% - Accent3 8" xfId="226"/>
    <cellStyle name="40% - Accent4 2" xfId="227"/>
    <cellStyle name="40% - Accent4 2 2" xfId="228"/>
    <cellStyle name="40% - Accent4 3" xfId="229"/>
    <cellStyle name="40% - Accent4 4" xfId="230"/>
    <cellStyle name="40% - Accent4 5" xfId="231"/>
    <cellStyle name="40% - Accent4 6" xfId="232"/>
    <cellStyle name="40% - Accent4 7" xfId="233"/>
    <cellStyle name="40% - Accent4 8" xfId="234"/>
    <cellStyle name="40% - Accent5 2" xfId="235"/>
    <cellStyle name="40% - Accent5 2 2" xfId="236"/>
    <cellStyle name="40% - Accent5 3" xfId="237"/>
    <cellStyle name="40% - Accent5 4" xfId="238"/>
    <cellStyle name="40% - Accent5 5" xfId="239"/>
    <cellStyle name="40% - Accent5 6" xfId="240"/>
    <cellStyle name="40% - Accent5 7" xfId="241"/>
    <cellStyle name="40% - Accent5 8" xfId="242"/>
    <cellStyle name="40% - Accent6 2" xfId="243"/>
    <cellStyle name="40% - Accent6 2 2" xfId="244"/>
    <cellStyle name="40% - Accent6 3" xfId="245"/>
    <cellStyle name="40% - Accent6 4" xfId="246"/>
    <cellStyle name="40% - Accent6 5" xfId="247"/>
    <cellStyle name="40% - Accent6 6" xfId="248"/>
    <cellStyle name="40% - Accent6 7" xfId="249"/>
    <cellStyle name="40% - Accent6 8" xfId="250"/>
    <cellStyle name="40% - Colore 1" xfId="251"/>
    <cellStyle name="40% - Colore 1 2" xfId="252"/>
    <cellStyle name="40% - Colore 2" xfId="253"/>
    <cellStyle name="40% - Colore 2 2" xfId="254"/>
    <cellStyle name="40% - Colore 3" xfId="255"/>
    <cellStyle name="40% - Colore 3 2" xfId="256"/>
    <cellStyle name="40% - Colore 4" xfId="257"/>
    <cellStyle name="40% - Colore 4 2" xfId="258"/>
    <cellStyle name="40% - Colore 5" xfId="259"/>
    <cellStyle name="40% - Colore 5 2" xfId="260"/>
    <cellStyle name="40% - Colore 6" xfId="261"/>
    <cellStyle name="40% - Colore 6 2" xfId="262"/>
    <cellStyle name="40% - Énfasis1" xfId="263"/>
    <cellStyle name="40% - Énfasis1 2" xfId="264"/>
    <cellStyle name="40% - Énfasis1 2 2" xfId="265"/>
    <cellStyle name="40% - Énfasis1 2 3" xfId="266"/>
    <cellStyle name="40% - Énfasis1 3" xfId="267"/>
    <cellStyle name="40% - Énfasis1 4" xfId="268"/>
    <cellStyle name="40% - Énfasis2" xfId="269"/>
    <cellStyle name="40% - Énfasis2 2" xfId="270"/>
    <cellStyle name="40% - Énfasis2 2 2" xfId="271"/>
    <cellStyle name="40% - Énfasis2 2 3" xfId="272"/>
    <cellStyle name="40% - Énfasis2 3" xfId="273"/>
    <cellStyle name="40% - Énfasis2 4" xfId="274"/>
    <cellStyle name="40% - Énfasis3" xfId="275"/>
    <cellStyle name="40% - Énfasis3 2" xfId="276"/>
    <cellStyle name="40% - Énfasis3 2 2" xfId="277"/>
    <cellStyle name="40% - Énfasis3 2 3" xfId="278"/>
    <cellStyle name="40% - Énfasis3 3" xfId="279"/>
    <cellStyle name="40% - Énfasis3 4" xfId="280"/>
    <cellStyle name="40% - Énfasis4" xfId="281"/>
    <cellStyle name="40% - Énfasis4 2" xfId="282"/>
    <cellStyle name="40% - Énfasis4 2 2" xfId="283"/>
    <cellStyle name="40% - Énfasis4 2 3" xfId="284"/>
    <cellStyle name="40% - Énfasis4 3" xfId="285"/>
    <cellStyle name="40% - Énfasis4 4" xfId="286"/>
    <cellStyle name="40% - Énfasis5" xfId="287"/>
    <cellStyle name="40% - Énfasis5 2" xfId="288"/>
    <cellStyle name="40% - Énfasis5 2 2" xfId="289"/>
    <cellStyle name="40% - Énfasis5 2 3" xfId="290"/>
    <cellStyle name="40% - Énfasis5 3" xfId="291"/>
    <cellStyle name="40% - Énfasis5 4" xfId="292"/>
    <cellStyle name="40% - Énfasis6" xfId="293"/>
    <cellStyle name="40% - Énfasis6 2" xfId="294"/>
    <cellStyle name="40% - Énfasis6 2 2" xfId="295"/>
    <cellStyle name="40% - Énfasis6 2 3" xfId="296"/>
    <cellStyle name="40% - Énfasis6 3" xfId="297"/>
    <cellStyle name="40% - Énfasis6 4" xfId="298"/>
    <cellStyle name="40% - アクセント 1" xfId="299"/>
    <cellStyle name="40% - アクセント 2" xfId="300"/>
    <cellStyle name="40% - アクセント 3" xfId="301"/>
    <cellStyle name="40% - アクセント 4" xfId="302"/>
    <cellStyle name="40% - アクセント 5" xfId="303"/>
    <cellStyle name="40% - アクセント 6" xfId="304"/>
    <cellStyle name="60 % - Accent1" xfId="305"/>
    <cellStyle name="60 % - Accent1 2" xfId="306"/>
    <cellStyle name="60 % - Accent2" xfId="307"/>
    <cellStyle name="60 % - Accent2 2" xfId="308"/>
    <cellStyle name="60 % - Accent3" xfId="309"/>
    <cellStyle name="60 % - Accent3 2" xfId="310"/>
    <cellStyle name="60 % - Accent4" xfId="311"/>
    <cellStyle name="60 % - Accent4 2" xfId="312"/>
    <cellStyle name="60 % - Accent5" xfId="313"/>
    <cellStyle name="60 % - Accent5 2" xfId="314"/>
    <cellStyle name="60 % - Accent6" xfId="315"/>
    <cellStyle name="60 % - Accent6 2" xfId="316"/>
    <cellStyle name="60% - Accent1 2" xfId="317"/>
    <cellStyle name="60% - Accent1 2 2" xfId="318"/>
    <cellStyle name="60% - Accent2 2" xfId="319"/>
    <cellStyle name="60% - Accent2 2 2" xfId="320"/>
    <cellStyle name="60% - Accent3 2" xfId="321"/>
    <cellStyle name="60% - Accent3 2 2" xfId="322"/>
    <cellStyle name="60% - Accent4 2" xfId="323"/>
    <cellStyle name="60% - Accent4 2 2" xfId="324"/>
    <cellStyle name="60% - Accent5 2" xfId="325"/>
    <cellStyle name="60% - Accent5 2 2" xfId="326"/>
    <cellStyle name="60% - Accent6 2" xfId="327"/>
    <cellStyle name="60% - Accent6 2 2" xfId="328"/>
    <cellStyle name="60% - Colore 1" xfId="329"/>
    <cellStyle name="60% - Colore 2" xfId="330"/>
    <cellStyle name="60% - Colore 3" xfId="331"/>
    <cellStyle name="60% - Colore 4" xfId="332"/>
    <cellStyle name="60% - Colore 5" xfId="333"/>
    <cellStyle name="60% - Colore 6" xfId="334"/>
    <cellStyle name="60% - Énfasis1" xfId="335"/>
    <cellStyle name="60% - Énfasis2" xfId="336"/>
    <cellStyle name="60% - Énfasis3" xfId="337"/>
    <cellStyle name="60% - Énfasis4" xfId="338"/>
    <cellStyle name="60% - Énfasis5" xfId="339"/>
    <cellStyle name="60% - Énfasis6" xfId="340"/>
    <cellStyle name="60% - アクセント 1" xfId="341"/>
    <cellStyle name="60% - アクセント 2" xfId="342"/>
    <cellStyle name="60% - アクセント 3" xfId="343"/>
    <cellStyle name="60% - アクセント 4" xfId="344"/>
    <cellStyle name="60% - アクセント 5" xfId="345"/>
    <cellStyle name="60% - アクセント 6" xfId="346"/>
    <cellStyle name="Accent1 2" xfId="347"/>
    <cellStyle name="Accent2 2" xfId="348"/>
    <cellStyle name="Accent3 2" xfId="349"/>
    <cellStyle name="Accent4 2" xfId="350"/>
    <cellStyle name="Accent5 2" xfId="351"/>
    <cellStyle name="Accent6 2" xfId="352"/>
    <cellStyle name="Avertissement" xfId="353"/>
    <cellStyle name="Avertissement 2" xfId="354"/>
    <cellStyle name="Bad 2" xfId="355"/>
    <cellStyle name="Bad 2 2" xfId="356"/>
    <cellStyle name="bob" xfId="357"/>
    <cellStyle name="bob 2" xfId="358"/>
    <cellStyle name="Buena" xfId="359"/>
    <cellStyle name="C00A" xfId="360"/>
    <cellStyle name="C00A 2" xfId="361"/>
    <cellStyle name="C00B" xfId="362"/>
    <cellStyle name="C00B 2" xfId="363"/>
    <cellStyle name="C00L" xfId="364"/>
    <cellStyle name="C00L 2" xfId="365"/>
    <cellStyle name="C01A" xfId="366"/>
    <cellStyle name="C01B" xfId="367"/>
    <cellStyle name="C01B 2" xfId="368"/>
    <cellStyle name="C01B 2 2" xfId="369"/>
    <cellStyle name="C01B 3" xfId="370"/>
    <cellStyle name="C01B 4" xfId="371"/>
    <cellStyle name="C01B 5" xfId="372"/>
    <cellStyle name="C01H" xfId="373"/>
    <cellStyle name="C01L" xfId="374"/>
    <cellStyle name="C02A" xfId="375"/>
    <cellStyle name="C02B" xfId="376"/>
    <cellStyle name="C02B 2" xfId="377"/>
    <cellStyle name="C02B 2 2" xfId="378"/>
    <cellStyle name="C02B 3" xfId="379"/>
    <cellStyle name="C02B 4" xfId="380"/>
    <cellStyle name="C02B 5" xfId="381"/>
    <cellStyle name="C02H" xfId="382"/>
    <cellStyle name="C02L" xfId="383"/>
    <cellStyle name="C03A" xfId="384"/>
    <cellStyle name="C03B" xfId="385"/>
    <cellStyle name="C03H" xfId="386"/>
    <cellStyle name="C03L" xfId="387"/>
    <cellStyle name="C04A" xfId="388"/>
    <cellStyle name="C04A 2" xfId="389"/>
    <cellStyle name="C04A 2 2" xfId="390"/>
    <cellStyle name="C04A 3" xfId="391"/>
    <cellStyle name="C04A 4" xfId="392"/>
    <cellStyle name="C04A 5" xfId="393"/>
    <cellStyle name="C04A_PHE course bud 22 pax" xfId="394"/>
    <cellStyle name="C04B" xfId="395"/>
    <cellStyle name="C04H" xfId="396"/>
    <cellStyle name="C04L" xfId="397"/>
    <cellStyle name="C04L 2" xfId="398"/>
    <cellStyle name="C05A" xfId="399"/>
    <cellStyle name="C05A 2" xfId="400"/>
    <cellStyle name="C05B" xfId="401"/>
    <cellStyle name="C05H" xfId="402"/>
    <cellStyle name="C05L" xfId="403"/>
    <cellStyle name="C05L 2" xfId="404"/>
    <cellStyle name="C06A" xfId="405"/>
    <cellStyle name="C06B" xfId="406"/>
    <cellStyle name="C06H" xfId="407"/>
    <cellStyle name="C06L" xfId="408"/>
    <cellStyle name="C07A" xfId="409"/>
    <cellStyle name="C07B" xfId="410"/>
    <cellStyle name="C07H" xfId="411"/>
    <cellStyle name="C07L" xfId="412"/>
    <cellStyle name="Calcolo" xfId="413"/>
    <cellStyle name="Calcul" xfId="414"/>
    <cellStyle name="Calcul 2" xfId="415"/>
    <cellStyle name="Calculation 2" xfId="416"/>
    <cellStyle name="Calculation 2 2" xfId="417"/>
    <cellStyle name="Cálculo" xfId="418"/>
    <cellStyle name="Celda de comprobación" xfId="419"/>
    <cellStyle name="Celda vinculada" xfId="420"/>
    <cellStyle name="Cella collegata" xfId="421"/>
    <cellStyle name="Cella da controllare" xfId="422"/>
    <cellStyle name="Cellule liée" xfId="423"/>
    <cellStyle name="Cellule liée 2" xfId="424"/>
    <cellStyle name="Check Cell 2" xfId="425"/>
    <cellStyle name="Check Cell 2 2" xfId="426"/>
    <cellStyle name="Code" xfId="427"/>
    <cellStyle name="Code 2" xfId="428"/>
    <cellStyle name="Code 3" xfId="429"/>
    <cellStyle name="Colore 1" xfId="430"/>
    <cellStyle name="Colore 2" xfId="431"/>
    <cellStyle name="Colore 3" xfId="432"/>
    <cellStyle name="Colore 4" xfId="433"/>
    <cellStyle name="Colore 5" xfId="434"/>
    <cellStyle name="Colore 6" xfId="435"/>
    <cellStyle name="Comma" xfId="2" builtinId="3"/>
    <cellStyle name="Comma [0] 2" xfId="436"/>
    <cellStyle name="Comma [0] 2 2" xfId="437"/>
    <cellStyle name="Comma 10" xfId="438"/>
    <cellStyle name="Comma 10 2" xfId="439"/>
    <cellStyle name="Comma 11" xfId="440"/>
    <cellStyle name="Comma 12" xfId="441"/>
    <cellStyle name="Comma 13" xfId="442"/>
    <cellStyle name="Comma 13 2" xfId="443"/>
    <cellStyle name="Comma 14" xfId="444"/>
    <cellStyle name="Comma 15" xfId="445"/>
    <cellStyle name="Comma 16" xfId="446"/>
    <cellStyle name="Comma 17" xfId="8"/>
    <cellStyle name="Comma 2" xfId="16"/>
    <cellStyle name="Comma 2 2" xfId="447"/>
    <cellStyle name="Comma 2 2 2" xfId="448"/>
    <cellStyle name="Comma 2 2 2 2" xfId="449"/>
    <cellStyle name="Comma 2 2 2 3" xfId="450"/>
    <cellStyle name="Comma 2 2 2 4" xfId="451"/>
    <cellStyle name="Comma 2 2 3" xfId="452"/>
    <cellStyle name="Comma 2 2 3 2" xfId="453"/>
    <cellStyle name="Comma 2 2 3 3" xfId="454"/>
    <cellStyle name="Comma 2 2 3 4" xfId="455"/>
    <cellStyle name="Comma 2 2 4" xfId="456"/>
    <cellStyle name="Comma 2 2 5" xfId="457"/>
    <cellStyle name="Comma 2 2 6" xfId="458"/>
    <cellStyle name="Comma 2 2_Abt Associates Tanzania Febrile Illness DRAFT budget 10-12-2010" xfId="459"/>
    <cellStyle name="Comma 2 3" xfId="42"/>
    <cellStyle name="Comma 2 3 2" xfId="460"/>
    <cellStyle name="Comma 2 3 2 2" xfId="461"/>
    <cellStyle name="Comma 2 3 3" xfId="462"/>
    <cellStyle name="Comma 2 3 3 2" xfId="463"/>
    <cellStyle name="Comma 2 3 4" xfId="464"/>
    <cellStyle name="Comma 2 4" xfId="465"/>
    <cellStyle name="Comma 2 4 2" xfId="466"/>
    <cellStyle name="Comma 2 5" xfId="467"/>
    <cellStyle name="Comma 2 6" xfId="468"/>
    <cellStyle name="Comma 2 7" xfId="469"/>
    <cellStyle name="Comma 2 8" xfId="470"/>
    <cellStyle name="Comma 2 9" xfId="22"/>
    <cellStyle name="Comma 2_Abt Associates Kenya IRS TO Budget Final CONFIDENTIAL 11-24-09" xfId="471"/>
    <cellStyle name="Comma 3" xfId="23"/>
    <cellStyle name="Comma 3 2" xfId="24"/>
    <cellStyle name="Comma 3 2 2" xfId="472"/>
    <cellStyle name="Comma 3 2 2 2" xfId="473"/>
    <cellStyle name="Comma 3 2 2 3" xfId="474"/>
    <cellStyle name="Comma 3 2 3" xfId="475"/>
    <cellStyle name="Comma 3 2 4" xfId="476"/>
    <cellStyle name="Comma 3 3" xfId="477"/>
    <cellStyle name="Comma 3 3 2" xfId="478"/>
    <cellStyle name="Comma 3 4" xfId="479"/>
    <cellStyle name="Comma 3 5" xfId="480"/>
    <cellStyle name="Comma 3 6" xfId="481"/>
    <cellStyle name="Comma 3 7" xfId="482"/>
    <cellStyle name="Comma 4" xfId="25"/>
    <cellStyle name="Comma 4 2" xfId="483"/>
    <cellStyle name="Comma 4 2 2" xfId="484"/>
    <cellStyle name="Comma 4 2 3" xfId="485"/>
    <cellStyle name="Comma 4 3" xfId="486"/>
    <cellStyle name="Comma 4 3 2" xfId="487"/>
    <cellStyle name="Comma 4 4" xfId="488"/>
    <cellStyle name="Comma 4 4 2" xfId="489"/>
    <cellStyle name="Comma 4 5" xfId="490"/>
    <cellStyle name="Comma 4 6" xfId="491"/>
    <cellStyle name="Comma 4 7" xfId="492"/>
    <cellStyle name="Comma 4 8" xfId="493"/>
    <cellStyle name="Comma 4_USAID ZIM AIED SOW" xfId="494"/>
    <cellStyle name="Comma 5" xfId="26"/>
    <cellStyle name="Comma 5 2" xfId="495"/>
    <cellStyle name="Comma 5 2 2" xfId="496"/>
    <cellStyle name="Comma 5 2 3" xfId="497"/>
    <cellStyle name="Comma 5 3" xfId="498"/>
    <cellStyle name="Comma 5 4" xfId="499"/>
    <cellStyle name="Comma 5 5" xfId="500"/>
    <cellStyle name="Comma 6" xfId="501"/>
    <cellStyle name="Comma 6 2" xfId="502"/>
    <cellStyle name="Comma 6 2 2" xfId="503"/>
    <cellStyle name="Comma 6 2 2 2" xfId="504"/>
    <cellStyle name="Comma 6 2 3" xfId="505"/>
    <cellStyle name="Comma 6 3" xfId="506"/>
    <cellStyle name="Comma 6 3 2" xfId="507"/>
    <cellStyle name="Comma 6 4" xfId="508"/>
    <cellStyle name="Comma 6 5" xfId="509"/>
    <cellStyle name="Comma 6 6" xfId="510"/>
    <cellStyle name="Comma 7" xfId="511"/>
    <cellStyle name="Comma 7 2" xfId="512"/>
    <cellStyle name="Comma 7 3" xfId="513"/>
    <cellStyle name="Comma 7 4" xfId="514"/>
    <cellStyle name="Comma 7 5" xfId="515"/>
    <cellStyle name="Comma 7 6" xfId="516"/>
    <cellStyle name="Comma 8" xfId="517"/>
    <cellStyle name="Comma 8 2" xfId="518"/>
    <cellStyle name="Comma 8 3" xfId="519"/>
    <cellStyle name="Comma 9" xfId="520"/>
    <cellStyle name="Comma 9 2" xfId="521"/>
    <cellStyle name="Comma 9 2 2" xfId="522"/>
    <cellStyle name="Comma 9 3" xfId="523"/>
    <cellStyle name="Comma0" xfId="524"/>
    <cellStyle name="Comma0 - Style2" xfId="525"/>
    <cellStyle name="Comma0 2" xfId="526"/>
    <cellStyle name="Comma0 2 2" xfId="527"/>
    <cellStyle name="Comma0 2 3" xfId="528"/>
    <cellStyle name="Comma0 2 4" xfId="529"/>
    <cellStyle name="Comma0 3" xfId="530"/>
    <cellStyle name="Comma0 3 2" xfId="531"/>
    <cellStyle name="Comma0 4" xfId="532"/>
    <cellStyle name="Comma0 5" xfId="533"/>
    <cellStyle name="Comma0 6" xfId="534"/>
    <cellStyle name="Comma0 7" xfId="535"/>
    <cellStyle name="Comma0_Abt API Budget Draft 6-26-09 CONFIDENTIAL" xfId="536"/>
    <cellStyle name="Commentaire" xfId="537"/>
    <cellStyle name="Commentaire 2" xfId="538"/>
    <cellStyle name="Commentaire 3" xfId="539"/>
    <cellStyle name="Commentaire 4" xfId="540"/>
    <cellStyle name="Commentaire_Abt Associates Tanzania Febrile Illness DRAFT budget 10-12-2010" xfId="541"/>
    <cellStyle name="Curren - Style1" xfId="542"/>
    <cellStyle name="Curren - Style3" xfId="543"/>
    <cellStyle name="Currency" xfId="3" builtinId="4"/>
    <cellStyle name="Currency 10" xfId="544"/>
    <cellStyle name="Currency 11" xfId="545"/>
    <cellStyle name="Currency 12" xfId="546"/>
    <cellStyle name="Currency 13" xfId="547"/>
    <cellStyle name="Currency 14" xfId="1247"/>
    <cellStyle name="Currency 15 2" xfId="5"/>
    <cellStyle name="Currency 2" xfId="10"/>
    <cellStyle name="Currency 2 10" xfId="548"/>
    <cellStyle name="Currency 2 10 2" xfId="549"/>
    <cellStyle name="Currency 2 10 3" xfId="550"/>
    <cellStyle name="Currency 2 10 4" xfId="551"/>
    <cellStyle name="Currency 2 11" xfId="552"/>
    <cellStyle name="Currency 2 11 2" xfId="553"/>
    <cellStyle name="Currency 2 11 3" xfId="554"/>
    <cellStyle name="Currency 2 11 4" xfId="555"/>
    <cellStyle name="Currency 2 12" xfId="556"/>
    <cellStyle name="Currency 2 12 2" xfId="557"/>
    <cellStyle name="Currency 2 12 3" xfId="558"/>
    <cellStyle name="Currency 2 12 4" xfId="559"/>
    <cellStyle name="Currency 2 13" xfId="560"/>
    <cellStyle name="Currency 2 13 2" xfId="561"/>
    <cellStyle name="Currency 2 13 3" xfId="562"/>
    <cellStyle name="Currency 2 13 4" xfId="563"/>
    <cellStyle name="Currency 2 14" xfId="564"/>
    <cellStyle name="Currency 2 14 2" xfId="565"/>
    <cellStyle name="Currency 2 14 3" xfId="566"/>
    <cellStyle name="Currency 2 14 4" xfId="567"/>
    <cellStyle name="Currency 2 15" xfId="568"/>
    <cellStyle name="Currency 2 15 2" xfId="569"/>
    <cellStyle name="Currency 2 15 3" xfId="570"/>
    <cellStyle name="Currency 2 15 4" xfId="571"/>
    <cellStyle name="Currency 2 16" xfId="572"/>
    <cellStyle name="Currency 2 16 2" xfId="573"/>
    <cellStyle name="Currency 2 16 3" xfId="574"/>
    <cellStyle name="Currency 2 16 4" xfId="575"/>
    <cellStyle name="Currency 2 17" xfId="576"/>
    <cellStyle name="Currency 2 17 2" xfId="577"/>
    <cellStyle name="Currency 2 17 3" xfId="578"/>
    <cellStyle name="Currency 2 17 4" xfId="579"/>
    <cellStyle name="Currency 2 18" xfId="580"/>
    <cellStyle name="Currency 2 18 2" xfId="581"/>
    <cellStyle name="Currency 2 18 3" xfId="582"/>
    <cellStyle name="Currency 2 18 4" xfId="583"/>
    <cellStyle name="Currency 2 19" xfId="584"/>
    <cellStyle name="Currency 2 19 2" xfId="585"/>
    <cellStyle name="Currency 2 19 3" xfId="586"/>
    <cellStyle name="Currency 2 19 4" xfId="587"/>
    <cellStyle name="Currency 2 2" xfId="21"/>
    <cellStyle name="Currency 2 2 2" xfId="588"/>
    <cellStyle name="Currency 2 2 3" xfId="589"/>
    <cellStyle name="Currency 2 2 4" xfId="590"/>
    <cellStyle name="Currency 2 20" xfId="591"/>
    <cellStyle name="Currency 2 20 2" xfId="592"/>
    <cellStyle name="Currency 2 20 3" xfId="593"/>
    <cellStyle name="Currency 2 20 4" xfId="594"/>
    <cellStyle name="Currency 2 21" xfId="595"/>
    <cellStyle name="Currency 2 21 2" xfId="596"/>
    <cellStyle name="Currency 2 21 3" xfId="597"/>
    <cellStyle name="Currency 2 21 4" xfId="598"/>
    <cellStyle name="Currency 2 22" xfId="599"/>
    <cellStyle name="Currency 2 22 2" xfId="600"/>
    <cellStyle name="Currency 2 22 3" xfId="601"/>
    <cellStyle name="Currency 2 22 4" xfId="602"/>
    <cellStyle name="Currency 2 23" xfId="603"/>
    <cellStyle name="Currency 2 24" xfId="604"/>
    <cellStyle name="Currency 2 25" xfId="605"/>
    <cellStyle name="Currency 2 3" xfId="606"/>
    <cellStyle name="Currency 2 3 2" xfId="607"/>
    <cellStyle name="Currency 2 3 3" xfId="608"/>
    <cellStyle name="Currency 2 3 4" xfId="609"/>
    <cellStyle name="Currency 2 4" xfId="610"/>
    <cellStyle name="Currency 2 4 2" xfId="611"/>
    <cellStyle name="Currency 2 4 3" xfId="612"/>
    <cellStyle name="Currency 2 4 4" xfId="613"/>
    <cellStyle name="Currency 2 5" xfId="614"/>
    <cellStyle name="Currency 2 5 2" xfId="615"/>
    <cellStyle name="Currency 2 5 3" xfId="616"/>
    <cellStyle name="Currency 2 5 4" xfId="617"/>
    <cellStyle name="Currency 2 6" xfId="618"/>
    <cellStyle name="Currency 2 6 2" xfId="619"/>
    <cellStyle name="Currency 2 6 3" xfId="620"/>
    <cellStyle name="Currency 2 6 4" xfId="621"/>
    <cellStyle name="Currency 2 7" xfId="622"/>
    <cellStyle name="Currency 2 7 2" xfId="623"/>
    <cellStyle name="Currency 2 7 3" xfId="624"/>
    <cellStyle name="Currency 2 7 4" xfId="625"/>
    <cellStyle name="Currency 2 8" xfId="626"/>
    <cellStyle name="Currency 2 8 2" xfId="627"/>
    <cellStyle name="Currency 2 8 3" xfId="628"/>
    <cellStyle name="Currency 2 8 4" xfId="629"/>
    <cellStyle name="Currency 2 9" xfId="630"/>
    <cellStyle name="Currency 2 9 2" xfId="631"/>
    <cellStyle name="Currency 2 9 3" xfId="632"/>
    <cellStyle name="Currency 2 9 4" xfId="633"/>
    <cellStyle name="Currency 22" xfId="634"/>
    <cellStyle name="Currency 22 2" xfId="635"/>
    <cellStyle name="Currency 22 3" xfId="636"/>
    <cellStyle name="Currency 22 4" xfId="637"/>
    <cellStyle name="Currency 3" xfId="27"/>
    <cellStyle name="Currency 3 2" xfId="638"/>
    <cellStyle name="Currency 3 2 2" xfId="639"/>
    <cellStyle name="Currency 3 2 3" xfId="640"/>
    <cellStyle name="Currency 3 3" xfId="641"/>
    <cellStyle name="Currency 3 3 2" xfId="642"/>
    <cellStyle name="Currency 3 3 3" xfId="643"/>
    <cellStyle name="Currency 3 4" xfId="644"/>
    <cellStyle name="Currency 3 5" xfId="645"/>
    <cellStyle name="Currency 3 6" xfId="646"/>
    <cellStyle name="Currency 4" xfId="28"/>
    <cellStyle name="Currency 4 2" xfId="647"/>
    <cellStyle name="Currency 4 3" xfId="648"/>
    <cellStyle name="Currency 4 4" xfId="649"/>
    <cellStyle name="Currency 5" xfId="650"/>
    <cellStyle name="Currency 5 2" xfId="651"/>
    <cellStyle name="Currency 5 3" xfId="652"/>
    <cellStyle name="Currency 5 4" xfId="653"/>
    <cellStyle name="Currency 6" xfId="654"/>
    <cellStyle name="Currency 6 2" xfId="655"/>
    <cellStyle name="Currency 6 3" xfId="656"/>
    <cellStyle name="Currency 7" xfId="13"/>
    <cellStyle name="Currency 8" xfId="657"/>
    <cellStyle name="Currency 9" xfId="658"/>
    <cellStyle name="Currency0" xfId="659"/>
    <cellStyle name="Currency0 2" xfId="660"/>
    <cellStyle name="Currency0 2 2" xfId="661"/>
    <cellStyle name="Currency0 3" xfId="662"/>
    <cellStyle name="Currency0 3 2" xfId="663"/>
    <cellStyle name="Currency0 4" xfId="664"/>
    <cellStyle name="Currency0 5" xfId="665"/>
    <cellStyle name="Currency0_Abt API Budget Draft 6-26-09 CONFIDENTIAL" xfId="666"/>
    <cellStyle name="Date" xfId="667"/>
    <cellStyle name="Date 2" xfId="668"/>
    <cellStyle name="Date 3" xfId="669"/>
    <cellStyle name="Date 4" xfId="670"/>
    <cellStyle name="Date 5" xfId="671"/>
    <cellStyle name="Date_Abt API Budget Draft 6-26-09 CONFIDENTIAL" xfId="672"/>
    <cellStyle name="Encabezado 4" xfId="673"/>
    <cellStyle name="Énfasis1" xfId="674"/>
    <cellStyle name="Énfasis2" xfId="675"/>
    <cellStyle name="Énfasis3" xfId="676"/>
    <cellStyle name="Énfasis4" xfId="677"/>
    <cellStyle name="Énfasis5" xfId="678"/>
    <cellStyle name="Énfasis6" xfId="679"/>
    <cellStyle name="Entrada" xfId="680"/>
    <cellStyle name="Entrée" xfId="681"/>
    <cellStyle name="Entrée 2" xfId="682"/>
    <cellStyle name="Estilo 1" xfId="683"/>
    <cellStyle name="Euro" xfId="684"/>
    <cellStyle name="Euro 2" xfId="685"/>
    <cellStyle name="Euro 2 2" xfId="686"/>
    <cellStyle name="Euro 2 3" xfId="687"/>
    <cellStyle name="Euro 2 4" xfId="688"/>
    <cellStyle name="Euro 3" xfId="689"/>
    <cellStyle name="Euro 3 2" xfId="690"/>
    <cellStyle name="Euro 4" xfId="691"/>
    <cellStyle name="Euro 5" xfId="692"/>
    <cellStyle name="Euro_USAID ZIM AIED SOW" xfId="693"/>
    <cellStyle name="Excel Built-in Normal" xfId="694"/>
    <cellStyle name="Excel Built-in Normal 2" xfId="695"/>
    <cellStyle name="Explanatory Text 2" xfId="696"/>
    <cellStyle name="Explanatory Text 2 2" xfId="697"/>
    <cellStyle name="F2" xfId="698"/>
    <cellStyle name="F3" xfId="699"/>
    <cellStyle name="F3 2" xfId="700"/>
    <cellStyle name="F3 3" xfId="701"/>
    <cellStyle name="F3 4" xfId="702"/>
    <cellStyle name="F4" xfId="703"/>
    <cellStyle name="F5" xfId="704"/>
    <cellStyle name="F6" xfId="705"/>
    <cellStyle name="F7" xfId="706"/>
    <cellStyle name="F8" xfId="707"/>
    <cellStyle name="Fecha" xfId="708"/>
    <cellStyle name="Fecha 2" xfId="709"/>
    <cellStyle name="Fixed" xfId="710"/>
    <cellStyle name="Fixed 2" xfId="711"/>
    <cellStyle name="Fixed 2 2" xfId="712"/>
    <cellStyle name="Fixed 3" xfId="713"/>
    <cellStyle name="Fixed 4" xfId="714"/>
    <cellStyle name="Fixed 5" xfId="715"/>
    <cellStyle name="Fixed_Abt API Budget Draft 6-26-09 CONFIDENTIAL" xfId="716"/>
    <cellStyle name="FRxAmtStyle" xfId="717"/>
    <cellStyle name="FRxCurrStyle" xfId="718"/>
    <cellStyle name="FRxPcntStyle" xfId="719"/>
    <cellStyle name="Good 2" xfId="720"/>
    <cellStyle name="Good 2 2" xfId="721"/>
    <cellStyle name="Heading 1 2" xfId="722"/>
    <cellStyle name="Heading 1 2 2" xfId="723"/>
    <cellStyle name="Heading 1 2 3" xfId="724"/>
    <cellStyle name="Heading 1 2 4" xfId="725"/>
    <cellStyle name="Heading 1 3" xfId="726"/>
    <cellStyle name="Heading 2 2" xfId="727"/>
    <cellStyle name="Heading 2 2 2" xfId="728"/>
    <cellStyle name="Heading 2 2 3" xfId="729"/>
    <cellStyle name="Heading 2 2 4" xfId="730"/>
    <cellStyle name="Heading 2 3" xfId="731"/>
    <cellStyle name="Heading 3 2" xfId="732"/>
    <cellStyle name="Heading 3 2 2" xfId="733"/>
    <cellStyle name="Heading 3 2 2 2" xfId="1256"/>
    <cellStyle name="Heading 3 2 2 3" xfId="1253"/>
    <cellStyle name="Heading 3 2 3" xfId="1255"/>
    <cellStyle name="Heading 3 2 4" xfId="1254"/>
    <cellStyle name="Heading 4 2" xfId="734"/>
    <cellStyle name="Heading 4 2 2" xfId="735"/>
    <cellStyle name="HEADING1" xfId="736"/>
    <cellStyle name="Heading1 2" xfId="737"/>
    <cellStyle name="Heading1 3" xfId="738"/>
    <cellStyle name="Heading1_USAID ZIM AIED SOW" xfId="739"/>
    <cellStyle name="HEADING2" xfId="740"/>
    <cellStyle name="Heading2 2" xfId="741"/>
    <cellStyle name="Heading2 3" xfId="742"/>
    <cellStyle name="Heading2_USAID ZIM AIED SOW" xfId="743"/>
    <cellStyle name="Hyperlink" xfId="1" builtinId="8"/>
    <cellStyle name="Hyperlink 2" xfId="15"/>
    <cellStyle name="Hyperlink 2 2" xfId="745"/>
    <cellStyle name="Hyperlink 2 3" xfId="744"/>
    <cellStyle name="Hyperlink 3" xfId="746"/>
    <cellStyle name="Hyperlink 4" xfId="747"/>
    <cellStyle name="Hyperlink 5" xfId="748"/>
    <cellStyle name="Incorrecto" xfId="749"/>
    <cellStyle name="Input 2" xfId="750"/>
    <cellStyle name="Input 2 2" xfId="751"/>
    <cellStyle name="Insatisfaisant" xfId="752"/>
    <cellStyle name="Insatisfaisant 2" xfId="753"/>
    <cellStyle name="Linked Cell 2" xfId="754"/>
    <cellStyle name="Linked Cell 2 2" xfId="755"/>
    <cellStyle name="Locked" xfId="756"/>
    <cellStyle name="Locked 2" xfId="757"/>
    <cellStyle name="Migliaia_Plan of Action and Budget 2006 - 2008  Zanzibarl" xfId="758"/>
    <cellStyle name="Millares [0]_Calculo Personal Alianza ONG" xfId="759"/>
    <cellStyle name="Millares 2" xfId="760"/>
    <cellStyle name="Millares 2 2" xfId="761"/>
    <cellStyle name="Millares 2 3" xfId="762"/>
    <cellStyle name="Millares 2 4" xfId="763"/>
    <cellStyle name="Millares 3" xfId="764"/>
    <cellStyle name="Millares 3 2" xfId="765"/>
    <cellStyle name="Millares 3 3" xfId="766"/>
    <cellStyle name="Millares 3 4" xfId="767"/>
    <cellStyle name="Millares 4" xfId="768"/>
    <cellStyle name="Millares 4 2" xfId="769"/>
    <cellStyle name="Millares 4 3" xfId="770"/>
    <cellStyle name="Millares 4 4" xfId="771"/>
    <cellStyle name="Millares 5" xfId="772"/>
    <cellStyle name="Millares 5 2" xfId="773"/>
    <cellStyle name="Millares 5 3" xfId="774"/>
    <cellStyle name="Millares 5 4" xfId="775"/>
    <cellStyle name="Milliers_06 09 04 MC" xfId="776"/>
    <cellStyle name="Moeda_Jul06 - Pact Inc" xfId="777"/>
    <cellStyle name="Neutral 2" xfId="778"/>
    <cellStyle name="Neutral 2 2" xfId="779"/>
    <cellStyle name="Neutrale" xfId="780"/>
    <cellStyle name="Neutre" xfId="781"/>
    <cellStyle name="Neutre 2" xfId="782"/>
    <cellStyle name="Normal" xfId="0" builtinId="0"/>
    <cellStyle name="Normal 10" xfId="783"/>
    <cellStyle name="Normal 10 2" xfId="784"/>
    <cellStyle name="Normal 10 2 2" xfId="785"/>
    <cellStyle name="Normal 10 3" xfId="786"/>
    <cellStyle name="Normal 11" xfId="46"/>
    <cellStyle name="Normal 11 2" xfId="787"/>
    <cellStyle name="Normal 11 3" xfId="788"/>
    <cellStyle name="Normal 12" xfId="789"/>
    <cellStyle name="Normal 12 2" xfId="790"/>
    <cellStyle name="Normal 12 3" xfId="791"/>
    <cellStyle name="Normal 13" xfId="14"/>
    <cellStyle name="Normal 13 2" xfId="792"/>
    <cellStyle name="Normal 13 3" xfId="793"/>
    <cellStyle name="Normal 14" xfId="794"/>
    <cellStyle name="Normal 14 2" xfId="795"/>
    <cellStyle name="Normal 15" xfId="796"/>
    <cellStyle name="Normal 15 2" xfId="797"/>
    <cellStyle name="Normal 15 3" xfId="798"/>
    <cellStyle name="Normal 15 4" xfId="799"/>
    <cellStyle name="Normal 16" xfId="800"/>
    <cellStyle name="Normal 16 2" xfId="801"/>
    <cellStyle name="Normal 17" xfId="802"/>
    <cellStyle name="Normal 18" xfId="803"/>
    <cellStyle name="Normal 19" xfId="804"/>
    <cellStyle name="Normal 2" xfId="12"/>
    <cellStyle name="Normal 2 10" xfId="805"/>
    <cellStyle name="Normal 2 11" xfId="806"/>
    <cellStyle name="Normal 2 2" xfId="30"/>
    <cellStyle name="Normal 2 2 2" xfId="807"/>
    <cellStyle name="Normal 2 2 2 2" xfId="808"/>
    <cellStyle name="Normal 2 2 2 2 2" xfId="809"/>
    <cellStyle name="Normal 2 2 2 2 3" xfId="810"/>
    <cellStyle name="Normal 2 2 2 3" xfId="811"/>
    <cellStyle name="Normal 2 2 2 4" xfId="812"/>
    <cellStyle name="Normal 2 2 2_Abt CHASS Budget 10-12-10" xfId="813"/>
    <cellStyle name="Normal 2 2 3" xfId="814"/>
    <cellStyle name="Normal 2 2 3 2" xfId="815"/>
    <cellStyle name="Normal 2 2 3 2 2" xfId="816"/>
    <cellStyle name="Normal 2 2 3 2 3" xfId="817"/>
    <cellStyle name="Normal 2 2 3 3" xfId="818"/>
    <cellStyle name="Normal 2 2 3 4" xfId="819"/>
    <cellStyle name="Normal 2 2 3 5" xfId="820"/>
    <cellStyle name="Normal 2 2 3_Abt CHASS Budget 10-12-10" xfId="821"/>
    <cellStyle name="Normal 2 2 4" xfId="822"/>
    <cellStyle name="Normal 2 2 4 2" xfId="823"/>
    <cellStyle name="Normal 2 2 4 3" xfId="824"/>
    <cellStyle name="Normal 2 2 5" xfId="825"/>
    <cellStyle name="Normal 2 2 6" xfId="826"/>
    <cellStyle name="Normal 2 2 7" xfId="827"/>
    <cellStyle name="Normal 2 2_Abt Associates Tanzania Febrile Illness DRAFT budget 10-12-2010" xfId="828"/>
    <cellStyle name="Normal 2 3" xfId="18"/>
    <cellStyle name="Normal 2 3 2" xfId="31"/>
    <cellStyle name="Normal 2 3 2 2" xfId="829"/>
    <cellStyle name="Normal 2 3 2 3" xfId="830"/>
    <cellStyle name="Normal 2 3 3" xfId="831"/>
    <cellStyle name="Normal 2 3 3 2" xfId="832"/>
    <cellStyle name="Normal 2 3 4" xfId="833"/>
    <cellStyle name="Normal 2 3 5" xfId="834"/>
    <cellStyle name="Normal 2 4" xfId="29"/>
    <cellStyle name="Normal 2 4 2" xfId="835"/>
    <cellStyle name="Normal 2 4 3" xfId="836"/>
    <cellStyle name="Normal 2 5" xfId="837"/>
    <cellStyle name="Normal 2 5 2" xfId="838"/>
    <cellStyle name="Normal 2 5 3" xfId="839"/>
    <cellStyle name="Normal 2 6" xfId="840"/>
    <cellStyle name="Normal 2 7" xfId="841"/>
    <cellStyle name="Normal 2 8" xfId="842"/>
    <cellStyle name="Normal 2 9" xfId="843"/>
    <cellStyle name="Normal 2_090806_update the common file" xfId="844"/>
    <cellStyle name="Normal 20" xfId="845"/>
    <cellStyle name="Normal 20 2" xfId="846"/>
    <cellStyle name="Normal 20 3" xfId="847"/>
    <cellStyle name="Normal 20 4" xfId="848"/>
    <cellStyle name="Normal 21" xfId="849"/>
    <cellStyle name="Normal 21 2" xfId="850"/>
    <cellStyle name="Normal 21 2 2" xfId="851"/>
    <cellStyle name="Normal 21 3" xfId="852"/>
    <cellStyle name="Normal 22" xfId="853"/>
    <cellStyle name="Normal 22 2" xfId="854"/>
    <cellStyle name="Normal 23" xfId="855"/>
    <cellStyle name="Normal 24" xfId="856"/>
    <cellStyle name="Normal 25" xfId="857"/>
    <cellStyle name="Normal 26" xfId="858"/>
    <cellStyle name="Normal 27" xfId="859"/>
    <cellStyle name="Normal 28" xfId="860"/>
    <cellStyle name="Normal 29" xfId="861"/>
    <cellStyle name="Normal 3" xfId="32"/>
    <cellStyle name="Normal 3 2" xfId="33"/>
    <cellStyle name="Normal 3 2 2" xfId="862"/>
    <cellStyle name="Normal 3 2 2 2" xfId="863"/>
    <cellStyle name="Normal 3 2 2 2 2" xfId="864"/>
    <cellStyle name="Normal 3 2 2 3" xfId="865"/>
    <cellStyle name="Normal 3 2 2 4" xfId="866"/>
    <cellStyle name="Normal 3 2 2 5" xfId="867"/>
    <cellStyle name="Normal 3 2 2_Abt Associates Vietnam CSR - Final USAID" xfId="868"/>
    <cellStyle name="Normal 3 2 3" xfId="869"/>
    <cellStyle name="Normal 3 2 4" xfId="870"/>
    <cellStyle name="Normal 3 2_Abt Associates Vietnam CSR - Final USAID" xfId="871"/>
    <cellStyle name="Normal 3 3" xfId="872"/>
    <cellStyle name="Normal 3 3 2" xfId="873"/>
    <cellStyle name="Normal 3 3 3" xfId="874"/>
    <cellStyle name="Normal 3 4" xfId="875"/>
    <cellStyle name="Normal 3 5" xfId="876"/>
    <cellStyle name="Normal 3 6" xfId="877"/>
    <cellStyle name="Normal 3 7" xfId="878"/>
    <cellStyle name="Normal 3_Abt Associates Armenia budget - FINAL Abt" xfId="879"/>
    <cellStyle name="Normal 30" xfId="880"/>
    <cellStyle name="Normal 31" xfId="881"/>
    <cellStyle name="Normal 32" xfId="882"/>
    <cellStyle name="Normal 33" xfId="883"/>
    <cellStyle name="Normal 34" xfId="1246"/>
    <cellStyle name="Normal 35" xfId="7"/>
    <cellStyle name="Normal 36" xfId="17"/>
    <cellStyle name="Normal 36 2" xfId="4"/>
    <cellStyle name="Normal 4" xfId="20"/>
    <cellStyle name="Normal 4 2" xfId="35"/>
    <cellStyle name="Normal 4 2 2" xfId="884"/>
    <cellStyle name="Normal 4 2 2 2" xfId="885"/>
    <cellStyle name="Normal 4 2 2 3" xfId="886"/>
    <cellStyle name="Normal 4 2 2 4" xfId="887"/>
    <cellStyle name="Normal 4 2 3" xfId="888"/>
    <cellStyle name="Normal 4 2 3 2" xfId="889"/>
    <cellStyle name="Normal 4 2 3 3" xfId="890"/>
    <cellStyle name="Normal 4 2 3 4" xfId="891"/>
    <cellStyle name="Normal 4 2 4" xfId="892"/>
    <cellStyle name="Normal 4 2 4 2" xfId="893"/>
    <cellStyle name="Normal 4 2 4 3" xfId="894"/>
    <cellStyle name="Normal 4 2 4 4" xfId="895"/>
    <cellStyle name="Normal 4 2 5" xfId="896"/>
    <cellStyle name="Normal 4 2 5 2" xfId="897"/>
    <cellStyle name="Normal 4 2 5 3" xfId="898"/>
    <cellStyle name="Normal 4 2 6" xfId="899"/>
    <cellStyle name="Normal 4 2 7" xfId="900"/>
    <cellStyle name="Normal 4 2_Abt Associates Armenia budget - FINAL Abt" xfId="901"/>
    <cellStyle name="Normal 4 3" xfId="36"/>
    <cellStyle name="Normal 4 3 2" xfId="902"/>
    <cellStyle name="Normal 4 4" xfId="34"/>
    <cellStyle name="Normal 4 4 2" xfId="903"/>
    <cellStyle name="Normal 4 4 3" xfId="904"/>
    <cellStyle name="Normal 4 5" xfId="905"/>
    <cellStyle name="Normal 4 6" xfId="906"/>
    <cellStyle name="Normal 4_Abt Associates Armenia budget - FINAL Abt" xfId="907"/>
    <cellStyle name="Normal 5" xfId="19"/>
    <cellStyle name="Normal 5 2" xfId="37"/>
    <cellStyle name="Normal 5 2 2" xfId="908"/>
    <cellStyle name="Normal 5 2 2 2" xfId="909"/>
    <cellStyle name="Normal 5 2 2 2 2" xfId="910"/>
    <cellStyle name="Normal 5 2 2 3" xfId="911"/>
    <cellStyle name="Normal 5 2 2 4" xfId="912"/>
    <cellStyle name="Normal 5 2 2 5" xfId="913"/>
    <cellStyle name="Normal 5 2 3" xfId="914"/>
    <cellStyle name="Normal 5 2 3 2" xfId="915"/>
    <cellStyle name="Normal 5 2 3 3" xfId="916"/>
    <cellStyle name="Normal 5 2 3 4" xfId="917"/>
    <cellStyle name="Normal 5 2 3 5" xfId="918"/>
    <cellStyle name="Normal 5 2 4" xfId="919"/>
    <cellStyle name="Normal 5 2 4 2" xfId="920"/>
    <cellStyle name="Normal 5 2 4 3" xfId="921"/>
    <cellStyle name="Normal 5 2 4 4" xfId="922"/>
    <cellStyle name="Normal 5 2 5" xfId="923"/>
    <cellStyle name="Normal 5 2 6" xfId="924"/>
    <cellStyle name="Normal 5 2 7" xfId="925"/>
    <cellStyle name="Normal 5 2 8" xfId="926"/>
    <cellStyle name="Normal 5 2_Abt Associates Armenia budget - FINAL Abt" xfId="927"/>
    <cellStyle name="Normal 5 3" xfId="44"/>
    <cellStyle name="Normal 5 3 2" xfId="928"/>
    <cellStyle name="Normal 5 3 3" xfId="929"/>
    <cellStyle name="Normal 5 4" xfId="45"/>
    <cellStyle name="Normal 5 4 2" xfId="930"/>
    <cellStyle name="Normal 5 5" xfId="931"/>
    <cellStyle name="Normal 5 6" xfId="932"/>
    <cellStyle name="Normal 5 7" xfId="933"/>
    <cellStyle name="Normal 5 8" xfId="934"/>
    <cellStyle name="Normal 5_Abt Associates Armenia budget - FINAL Abt" xfId="935"/>
    <cellStyle name="Normal 6" xfId="936"/>
    <cellStyle name="Normal 6 2" xfId="937"/>
    <cellStyle name="Normal 6 2 2" xfId="938"/>
    <cellStyle name="Normal 6 2 2 2" xfId="939"/>
    <cellStyle name="Normal 6 2 2 3" xfId="940"/>
    <cellStyle name="Normal 6 2 2 4" xfId="941"/>
    <cellStyle name="Normal 6 2 2 5" xfId="942"/>
    <cellStyle name="Normal 6 2 3" xfId="943"/>
    <cellStyle name="Normal 6 2 3 2" xfId="944"/>
    <cellStyle name="Normal 6 2 3 3" xfId="945"/>
    <cellStyle name="Normal 6 2 3 4" xfId="946"/>
    <cellStyle name="Normal 6 2 4" xfId="947"/>
    <cellStyle name="Normal 6 2 4 2" xfId="948"/>
    <cellStyle name="Normal 6 2 4 3" xfId="949"/>
    <cellStyle name="Normal 6 2 4 4" xfId="950"/>
    <cellStyle name="Normal 6 2 5" xfId="951"/>
    <cellStyle name="Normal 6 2 6" xfId="952"/>
    <cellStyle name="Normal 6 2 7" xfId="953"/>
    <cellStyle name="Normal 6 2 8" xfId="954"/>
    <cellStyle name="Normal 6 2_Abt Associates Armenia budget - FINAL Abt" xfId="955"/>
    <cellStyle name="Normal 6 3" xfId="956"/>
    <cellStyle name="Normal 6 4" xfId="957"/>
    <cellStyle name="Normal 6 5" xfId="958"/>
    <cellStyle name="Normal 6 5 2" xfId="959"/>
    <cellStyle name="Normal 6 6" xfId="960"/>
    <cellStyle name="Normal 6 7" xfId="961"/>
    <cellStyle name="Normal 6 8" xfId="962"/>
    <cellStyle name="Normal 6_Abt Associates Armenia budget - FINAL Abt" xfId="963"/>
    <cellStyle name="Normal 7" xfId="964"/>
    <cellStyle name="Normal 7 2" xfId="965"/>
    <cellStyle name="Normal 7 2 2" xfId="966"/>
    <cellStyle name="Normal 7 2 2 2" xfId="967"/>
    <cellStyle name="Normal 7 2 3" xfId="968"/>
    <cellStyle name="Normal 7 2 4" xfId="969"/>
    <cellStyle name="Normal 7 2 5" xfId="970"/>
    <cellStyle name="Normal 7 3" xfId="971"/>
    <cellStyle name="Normal 7 3 2" xfId="972"/>
    <cellStyle name="Normal 7 4" xfId="973"/>
    <cellStyle name="Normal 7 5" xfId="974"/>
    <cellStyle name="Normal 7 6" xfId="975"/>
    <cellStyle name="Normal 7 7" xfId="976"/>
    <cellStyle name="Normal 7_Abt Associates Armenia budget - FINAL Abt" xfId="977"/>
    <cellStyle name="Normal 8" xfId="978"/>
    <cellStyle name="Normal 8 2" xfId="979"/>
    <cellStyle name="Normal 8 2 2" xfId="980"/>
    <cellStyle name="Normal 8 2 3" xfId="981"/>
    <cellStyle name="Normal 8 2 4" xfId="982"/>
    <cellStyle name="Normal 8 2 5" xfId="983"/>
    <cellStyle name="Normal 8 3" xfId="984"/>
    <cellStyle name="Normal 8 3 2" xfId="985"/>
    <cellStyle name="Normal 8 4" xfId="986"/>
    <cellStyle name="Normal 8 5" xfId="987"/>
    <cellStyle name="Normal 8 6" xfId="988"/>
    <cellStyle name="Normal 8_Abt Associates Armenia budget - FINAL Abt" xfId="989"/>
    <cellStyle name="Normal 9" xfId="990"/>
    <cellStyle name="Normal 9 2" xfId="991"/>
    <cellStyle name="Normal 9 2 2" xfId="992"/>
    <cellStyle name="Normal 9 3" xfId="993"/>
    <cellStyle name="Normal 9 4" xfId="994"/>
    <cellStyle name="Normal 9 5" xfId="995"/>
    <cellStyle name="Normal 9_ARD Nicaragua Municipal Governance Program_July1" xfId="996"/>
    <cellStyle name="Normale_Bagomoyo Budget - Irish Aid" xfId="997"/>
    <cellStyle name="Nota" xfId="998"/>
    <cellStyle name="Nota 2" xfId="999"/>
    <cellStyle name="Notas" xfId="1000"/>
    <cellStyle name="Notas 2" xfId="1001"/>
    <cellStyle name="Notas 3" xfId="1002"/>
    <cellStyle name="Notas 4" xfId="1003"/>
    <cellStyle name="Note 2" xfId="1004"/>
    <cellStyle name="Note 2 2" xfId="1005"/>
    <cellStyle name="Note 2 2 2" xfId="1006"/>
    <cellStyle name="Note 2 2 3" xfId="1007"/>
    <cellStyle name="Note 2 3" xfId="1008"/>
    <cellStyle name="Note 2 4" xfId="1009"/>
    <cellStyle name="Note 2 5" xfId="1010"/>
    <cellStyle name="Note 2 6" xfId="1011"/>
    <cellStyle name="Note 2 7" xfId="1012"/>
    <cellStyle name="Note 3" xfId="1013"/>
    <cellStyle name="Note 3 2" xfId="1014"/>
    <cellStyle name="Note 3 3" xfId="1015"/>
    <cellStyle name="Note 4" xfId="1016"/>
    <cellStyle name="Note 4 2" xfId="1017"/>
    <cellStyle name="Note 5" xfId="1018"/>
    <cellStyle name="Note 6" xfId="1019"/>
    <cellStyle name="Option" xfId="1020"/>
    <cellStyle name="Option 2" xfId="1021"/>
    <cellStyle name="Output 2" xfId="1022"/>
    <cellStyle name="Output 2 2" xfId="1023"/>
    <cellStyle name="Percent 10" xfId="1024"/>
    <cellStyle name="Percent 11" xfId="1025"/>
    <cellStyle name="Percent 12" xfId="1026"/>
    <cellStyle name="Percent 13" xfId="1027"/>
    <cellStyle name="Percent 14" xfId="1028"/>
    <cellStyle name="Percent 15" xfId="9"/>
    <cellStyle name="Percent 16 2" xfId="6"/>
    <cellStyle name="Percent 2" xfId="11"/>
    <cellStyle name="Percent 2 10" xfId="43"/>
    <cellStyle name="Percent 2 2" xfId="38"/>
    <cellStyle name="Percent 2 2 2" xfId="47"/>
    <cellStyle name="Percent 2 2 3" xfId="1029"/>
    <cellStyle name="Percent 2 2 4" xfId="1030"/>
    <cellStyle name="Percent 2 2 5" xfId="1031"/>
    <cellStyle name="Percent 2 3" xfId="1032"/>
    <cellStyle name="Percent 2 3 2" xfId="1033"/>
    <cellStyle name="Percent 2 4" xfId="1034"/>
    <cellStyle name="Percent 2 4 2" xfId="1035"/>
    <cellStyle name="Percent 2 5" xfId="1036"/>
    <cellStyle name="Percent 2 6" xfId="1037"/>
    <cellStyle name="Percent 2 7" xfId="1038"/>
    <cellStyle name="Percent 2 8" xfId="1039"/>
    <cellStyle name="Percent 2 8 2" xfId="1040"/>
    <cellStyle name="Percent 2 9" xfId="1041"/>
    <cellStyle name="Percent 3" xfId="39"/>
    <cellStyle name="Percent 3 2" xfId="1042"/>
    <cellStyle name="Percent 3 2 2" xfId="1043"/>
    <cellStyle name="Percent 3 3" xfId="1044"/>
    <cellStyle name="Percent 3 4" xfId="1045"/>
    <cellStyle name="Percent 4" xfId="40"/>
    <cellStyle name="Percent 4 2" xfId="1046"/>
    <cellStyle name="Percent 4 2 2" xfId="1047"/>
    <cellStyle name="Percent 4 2 3" xfId="1048"/>
    <cellStyle name="Percent 4 2 4" xfId="1049"/>
    <cellStyle name="Percent 4 3" xfId="1050"/>
    <cellStyle name="Percent 4 4" xfId="1051"/>
    <cellStyle name="Percent 4 5" xfId="1052"/>
    <cellStyle name="Percent 5" xfId="41"/>
    <cellStyle name="Percent 5 2" xfId="1053"/>
    <cellStyle name="Percent 5 2 2" xfId="1054"/>
    <cellStyle name="Percent 5 3" xfId="1055"/>
    <cellStyle name="Percent 5 4" xfId="1056"/>
    <cellStyle name="Percent 6" xfId="1057"/>
    <cellStyle name="Percent 6 2" xfId="1058"/>
    <cellStyle name="Percent 6 3" xfId="1059"/>
    <cellStyle name="Percent 7" xfId="1060"/>
    <cellStyle name="Percent 7 2" xfId="1061"/>
    <cellStyle name="Percent 8" xfId="1062"/>
    <cellStyle name="Percent 8 2" xfId="1063"/>
    <cellStyle name="Percent 8 2 2" xfId="1064"/>
    <cellStyle name="Percent 8 3" xfId="1065"/>
    <cellStyle name="Percent 9" xfId="1066"/>
    <cellStyle name="Percent 9 2" xfId="1067"/>
    <cellStyle name="Porcentual 2" xfId="1068"/>
    <cellStyle name="Porcentual 2 2" xfId="1069"/>
    <cellStyle name="Porcentual 2 3" xfId="1070"/>
    <cellStyle name="Porcentual 2 4" xfId="1071"/>
    <cellStyle name="Porcentual 3" xfId="1072"/>
    <cellStyle name="Porcentual 3 2" xfId="1073"/>
    <cellStyle name="Porcentual 3 3" xfId="1074"/>
    <cellStyle name="Porcentual 3 4" xfId="1075"/>
    <cellStyle name="Porcentual 4" xfId="1076"/>
    <cellStyle name="Porcentual 4 2" xfId="1077"/>
    <cellStyle name="Porcentual 4 3" xfId="1078"/>
    <cellStyle name="Porcentual 4 4" xfId="1079"/>
    <cellStyle name="Porcentual 5" xfId="1080"/>
    <cellStyle name="Porcentual 5 2" xfId="1081"/>
    <cellStyle name="Porcentual 5 3" xfId="1082"/>
    <cellStyle name="Porcentual 5 4" xfId="1083"/>
    <cellStyle name="PSChar" xfId="1084"/>
    <cellStyle name="PSDec" xfId="1085"/>
    <cellStyle name="PSHeading" xfId="1086"/>
    <cellStyle name="PSHeading 2" xfId="1257"/>
    <cellStyle name="PSHeading 3" xfId="1252"/>
    <cellStyle name="R00A" xfId="1087"/>
    <cellStyle name="R00A 2" xfId="1088"/>
    <cellStyle name="R00B" xfId="1089"/>
    <cellStyle name="R00L" xfId="1090"/>
    <cellStyle name="R00L 2" xfId="1091"/>
    <cellStyle name="R01A" xfId="1092"/>
    <cellStyle name="R01A 2" xfId="1093"/>
    <cellStyle name="R01A_Sheet7" xfId="1094"/>
    <cellStyle name="R01B" xfId="1095"/>
    <cellStyle name="R01B 2" xfId="1096"/>
    <cellStyle name="R01H" xfId="1097"/>
    <cellStyle name="R01L" xfId="1098"/>
    <cellStyle name="R02A" xfId="1099"/>
    <cellStyle name="R02A 2" xfId="1100"/>
    <cellStyle name="R02A_Sheet7" xfId="1101"/>
    <cellStyle name="R02B" xfId="1102"/>
    <cellStyle name="R02B 2" xfId="1103"/>
    <cellStyle name="R02B 2 2" xfId="1104"/>
    <cellStyle name="R02B 3" xfId="1105"/>
    <cellStyle name="R02B 4" xfId="1106"/>
    <cellStyle name="R02B 5" xfId="1107"/>
    <cellStyle name="R02H" xfId="1108"/>
    <cellStyle name="R02L" xfId="1109"/>
    <cellStyle name="R03A" xfId="1110"/>
    <cellStyle name="R03A 2" xfId="1111"/>
    <cellStyle name="R03A_Sheet7" xfId="1112"/>
    <cellStyle name="R03B" xfId="1113"/>
    <cellStyle name="R03B 2" xfId="1114"/>
    <cellStyle name="R03B 2 2" xfId="1115"/>
    <cellStyle name="R03B 3" xfId="1116"/>
    <cellStyle name="R03B 4" xfId="1117"/>
    <cellStyle name="R03B 5" xfId="1118"/>
    <cellStyle name="R03H" xfId="1119"/>
    <cellStyle name="R03L" xfId="1120"/>
    <cellStyle name="R03L 2" xfId="1121"/>
    <cellStyle name="R03L_Sheet7" xfId="1122"/>
    <cellStyle name="R04A" xfId="1123"/>
    <cellStyle name="R04A 2" xfId="1124"/>
    <cellStyle name="R04B" xfId="1125"/>
    <cellStyle name="R04B 2" xfId="1126"/>
    <cellStyle name="R04B 2 2" xfId="1127"/>
    <cellStyle name="R04B 3" xfId="1128"/>
    <cellStyle name="R04B 4" xfId="1129"/>
    <cellStyle name="R04B 5" xfId="1130"/>
    <cellStyle name="R04H" xfId="1131"/>
    <cellStyle name="R04L" xfId="1132"/>
    <cellStyle name="R04L 2" xfId="1133"/>
    <cellStyle name="R04L 2 2" xfId="1134"/>
    <cellStyle name="R05A" xfId="1135"/>
    <cellStyle name="R05A 2" xfId="1136"/>
    <cellStyle name="R05B" xfId="1137"/>
    <cellStyle name="R05B 2" xfId="1138"/>
    <cellStyle name="R05B 2 2" xfId="1139"/>
    <cellStyle name="R05B 3" xfId="1140"/>
    <cellStyle name="R05B 4" xfId="1141"/>
    <cellStyle name="R05B 5" xfId="1142"/>
    <cellStyle name="R05H" xfId="1143"/>
    <cellStyle name="R05L" xfId="1144"/>
    <cellStyle name="R05L 2" xfId="1145"/>
    <cellStyle name="R06A" xfId="1146"/>
    <cellStyle name="R06B" xfId="1147"/>
    <cellStyle name="R06B 2" xfId="1148"/>
    <cellStyle name="R06B 2 2" xfId="1149"/>
    <cellStyle name="R06B 3" xfId="1150"/>
    <cellStyle name="R06B 4" xfId="1151"/>
    <cellStyle name="R06B 5" xfId="1152"/>
    <cellStyle name="R06H" xfId="1153"/>
    <cellStyle name="R06L" xfId="1154"/>
    <cellStyle name="R07A" xfId="1155"/>
    <cellStyle name="R07B" xfId="1156"/>
    <cellStyle name="R07B 2" xfId="1157"/>
    <cellStyle name="R07B 2 2" xfId="1158"/>
    <cellStyle name="R07B 3" xfId="1159"/>
    <cellStyle name="R07B 4" xfId="1160"/>
    <cellStyle name="R07B 5" xfId="1161"/>
    <cellStyle name="R07H" xfId="1162"/>
    <cellStyle name="R07L" xfId="1163"/>
    <cellStyle name="Salida" xfId="1164"/>
    <cellStyle name="Satisfaisant" xfId="1165"/>
    <cellStyle name="Satisfaisant 2" xfId="1166"/>
    <cellStyle name="Sortie" xfId="1167"/>
    <cellStyle name="Sortie 2" xfId="1168"/>
    <cellStyle name="Style 1" xfId="1169"/>
    <cellStyle name="STYLE1" xfId="1170"/>
    <cellStyle name="STYLE1 2" xfId="1171"/>
    <cellStyle name="STYLE1 3" xfId="1172"/>
    <cellStyle name="STYLE2" xfId="1173"/>
    <cellStyle name="STYLE3" xfId="1174"/>
    <cellStyle name="STYLE4" xfId="1175"/>
    <cellStyle name="STYLE5" xfId="1176"/>
    <cellStyle name="Testo avviso" xfId="1177"/>
    <cellStyle name="Testo descrittivo" xfId="1178"/>
    <cellStyle name="Texte explicatif" xfId="1179"/>
    <cellStyle name="Texte explicatif 2" xfId="1180"/>
    <cellStyle name="Texto de advertencia" xfId="1181"/>
    <cellStyle name="Texto explicativo" xfId="1182"/>
    <cellStyle name="Title 2" xfId="1183"/>
    <cellStyle name="Title 2 2" xfId="1184"/>
    <cellStyle name="Titolo" xfId="1185"/>
    <cellStyle name="Titolo 1" xfId="1186"/>
    <cellStyle name="Titolo 2" xfId="1187"/>
    <cellStyle name="Titolo 3" xfId="1188"/>
    <cellStyle name="Titolo 3 2" xfId="1258"/>
    <cellStyle name="Titolo 3 3" xfId="1251"/>
    <cellStyle name="Titolo 4" xfId="1189"/>
    <cellStyle name="Titre" xfId="1190"/>
    <cellStyle name="Titre 2" xfId="1191"/>
    <cellStyle name="Titre 1" xfId="1192"/>
    <cellStyle name="Titre 1 2" xfId="1193"/>
    <cellStyle name="Titre 2" xfId="1194"/>
    <cellStyle name="Titre 2 2" xfId="1195"/>
    <cellStyle name="Titre 3" xfId="1196"/>
    <cellStyle name="Titre 3 2" xfId="1197"/>
    <cellStyle name="Titre 3 2 2" xfId="1260"/>
    <cellStyle name="Titre 3 2 3" xfId="1249"/>
    <cellStyle name="Titre 3 3" xfId="1259"/>
    <cellStyle name="Titre 3 4" xfId="1250"/>
    <cellStyle name="Titre 4" xfId="1198"/>
    <cellStyle name="Titre 4 2" xfId="1199"/>
    <cellStyle name="Título" xfId="1200"/>
    <cellStyle name="Título 1" xfId="1201"/>
    <cellStyle name="Título 2" xfId="1202"/>
    <cellStyle name="Título 3" xfId="1203"/>
    <cellStyle name="Título 3 2" xfId="1261"/>
    <cellStyle name="Título 3 3" xfId="1248"/>
    <cellStyle name="Total 2" xfId="1204"/>
    <cellStyle name="Total 2 2" xfId="1205"/>
    <cellStyle name="Total 2 3" xfId="1206"/>
    <cellStyle name="Total 3" xfId="1207"/>
    <cellStyle name="Totale" xfId="1208"/>
    <cellStyle name="Unit" xfId="1209"/>
    <cellStyle name="Unit 2" xfId="1210"/>
    <cellStyle name="Unlocked" xfId="1211"/>
    <cellStyle name="Valore non valido" xfId="1212"/>
    <cellStyle name="Valore valido" xfId="1213"/>
    <cellStyle name="Vérification" xfId="1214"/>
    <cellStyle name="Vérification 2" xfId="1215"/>
    <cellStyle name="Warning Text 2" xfId="1216"/>
    <cellStyle name="Warning Text 2 2" xfId="1217"/>
    <cellStyle name="wraptext" xfId="1218"/>
    <cellStyle name="wraptext 2" xfId="1219"/>
    <cellStyle name="Обычный_Budget_final_25_02_02" xfId="1220"/>
    <cellStyle name="アクセント 1" xfId="1221"/>
    <cellStyle name="アクセント 2" xfId="1222"/>
    <cellStyle name="アクセント 3" xfId="1223"/>
    <cellStyle name="アクセント 4" xfId="1224"/>
    <cellStyle name="アクセント 5" xfId="1225"/>
    <cellStyle name="アクセント 6" xfId="1226"/>
    <cellStyle name="タイトル" xfId="1227"/>
    <cellStyle name="チェック セル" xfId="1228"/>
    <cellStyle name="どちらでもない" xfId="1229"/>
    <cellStyle name="メモ" xfId="1230"/>
    <cellStyle name="メモ 2" xfId="1231"/>
    <cellStyle name="リンク セル" xfId="1232"/>
    <cellStyle name="ปกติ_Budget_and_budget_note_template(1)" xfId="1233"/>
    <cellStyle name="入力" xfId="1234"/>
    <cellStyle name="出力" xfId="1235"/>
    <cellStyle name="悪い" xfId="1236"/>
    <cellStyle name="良い" xfId="1237"/>
    <cellStyle name="見出し 1" xfId="1238"/>
    <cellStyle name="見出し 2" xfId="1239"/>
    <cellStyle name="見出し 3" xfId="1240"/>
    <cellStyle name="見出し 3 2" xfId="1262"/>
    <cellStyle name="見出し 3 3" xfId="1263"/>
    <cellStyle name="見出し 4" xfId="1241"/>
    <cellStyle name="計算" xfId="1242"/>
    <cellStyle name="説明文" xfId="1243"/>
    <cellStyle name="警告文" xfId="1244"/>
    <cellStyle name="集計" xfId="1245"/>
  </cellStyles>
  <dxfs count="2">
    <dxf>
      <font>
        <color rgb="FF006100"/>
      </font>
      <fill>
        <patternFill>
          <bgColor rgb="FFC6EFCE"/>
        </patternFill>
      </fill>
    </dxf>
    <dxf>
      <font>
        <color rgb="FF9C0006"/>
      </font>
      <fill>
        <patternFill>
          <bgColor rgb="FFFFC7CE"/>
        </patternFill>
      </fill>
    </dxf>
  </dxfs>
  <tableStyles count="0" defaultTableStyle="TableStyleMedium9" defaultPivotStyle="PivotStyleLight16"/>
  <colors>
    <mruColors>
      <color rgb="FFCCFFCC"/>
      <color rgb="FFC0C0C0"/>
      <color rgb="FF8497B0"/>
      <color rgb="FFD6D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c-prd-fp-101\PDU%20Team\IEG\Uganda%20-%20Community%20Connector\2_Cost%20Proposal\Red%20Team\ANGOLA\PROJECT\LOP\AUG00L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prd-fp-101\PDU%20Team\ANGOLA\PROJECT\LOP\AUG00LO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c-prd-fp-100\PDU%20Team\B.%20Proposals\a.%20Submitted\i.%20GLOBAL\2017\Global-Teacher%20Exchg-ECA-2017\Budget\World%20Learning%20Line%20Item%20Budget,%20Teacher%20Exchange%20Program%202017.06.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OP Budg vs XP"/>
      <sheetName val="DETAIL"/>
      <sheetName val="Other Angola Projects"/>
      <sheetName val="FSR Backup--Updated Quarterly"/>
      <sheetName val="Not In Use HERE FORWARD------&gt;&gt;"/>
      <sheetName val="na"/>
      <sheetName val="Bdgt-vs-XP by Yr-INTERNAL USE"/>
      <sheetName val="FY2000 LOP--INTERNAL USE"/>
    </sheetNames>
    <sheetDataSet>
      <sheetData sheetId="0" refreshError="1"/>
      <sheetData sheetId="1"/>
      <sheetData sheetId="2"/>
      <sheetData sheetId="3"/>
      <sheetData sheetId="4" refreshError="1"/>
      <sheetData sheetId="5">
        <row r="12">
          <cell r="C12">
            <v>336243.09</v>
          </cell>
          <cell r="D12">
            <v>233466.5</v>
          </cell>
        </row>
        <row r="13">
          <cell r="C13">
            <v>26019.09</v>
          </cell>
          <cell r="D13">
            <v>18842.09</v>
          </cell>
        </row>
        <row r="14">
          <cell r="C14">
            <v>105100</v>
          </cell>
          <cell r="D14">
            <v>52921</v>
          </cell>
        </row>
        <row r="15">
          <cell r="C15">
            <v>90267</v>
          </cell>
          <cell r="D15">
            <v>86301.71</v>
          </cell>
        </row>
        <row r="16">
          <cell r="C16">
            <v>69569.13</v>
          </cell>
          <cell r="D16">
            <v>42265.15</v>
          </cell>
        </row>
      </sheetData>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OP Budg vs XP"/>
      <sheetName val="DETAIL"/>
      <sheetName val="Other Angola Projects"/>
      <sheetName val="FSR Backup--Updated Quarterly"/>
      <sheetName val="Not In Use HERE FORWARD------&gt;&gt;"/>
      <sheetName val="na"/>
      <sheetName val="Bdgt-vs-XP by Yr-INTERNAL USE"/>
      <sheetName val="FY2000 LOP--INTERNAL USE"/>
    </sheetNames>
    <sheetDataSet>
      <sheetData sheetId="0" refreshError="1"/>
      <sheetData sheetId="1"/>
      <sheetData sheetId="2"/>
      <sheetData sheetId="3"/>
      <sheetData sheetId="4" refreshError="1"/>
      <sheetData sheetId="5">
        <row r="12">
          <cell r="C12">
            <v>336243.09</v>
          </cell>
          <cell r="D12">
            <v>233466.5</v>
          </cell>
        </row>
        <row r="13">
          <cell r="C13">
            <v>26019.09</v>
          </cell>
          <cell r="D13">
            <v>18842.09</v>
          </cell>
        </row>
        <row r="14">
          <cell r="C14">
            <v>105100</v>
          </cell>
          <cell r="D14">
            <v>52921</v>
          </cell>
        </row>
        <row r="15">
          <cell r="C15">
            <v>90267</v>
          </cell>
          <cell r="D15">
            <v>86301.71</v>
          </cell>
        </row>
        <row r="16">
          <cell r="C16">
            <v>69569.13</v>
          </cell>
          <cell r="D16">
            <v>42265.15</v>
          </cell>
        </row>
      </sheetData>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ndard Summary"/>
      <sheetName val="DOS Summary"/>
      <sheetName val="Line-Item Budget A"/>
      <sheetName val="Line-Item Budget B"/>
      <sheetName val="Line-Item Budget C"/>
      <sheetName val="Line-Item Budget D"/>
      <sheetName val="Level of Effort"/>
      <sheetName val="Named"/>
      <sheetName val="Constants"/>
    </sheetNames>
    <sheetDataSet>
      <sheetData sheetId="0">
        <row r="7">
          <cell r="C7" t="str">
            <v>World Learning</v>
          </cell>
        </row>
      </sheetData>
      <sheetData sheetId="1"/>
      <sheetData sheetId="2"/>
      <sheetData sheetId="3"/>
      <sheetData sheetId="4"/>
      <sheetData sheetId="5"/>
      <sheetData sheetId="6"/>
      <sheetData sheetId="7">
        <row r="6">
          <cell r="I6" t="str">
            <v>The Fulbright Distinguished Awards in Teaching</v>
          </cell>
        </row>
        <row r="7">
          <cell r="I7" t="str">
            <v xml:space="preserve">Semester Research Program </v>
          </cell>
        </row>
        <row r="8">
          <cell r="M8">
            <v>2</v>
          </cell>
        </row>
        <row r="9">
          <cell r="F9">
            <v>10982.73</v>
          </cell>
          <cell r="M9">
            <v>33</v>
          </cell>
        </row>
        <row r="10">
          <cell r="F10">
            <v>4274.9812499999998</v>
          </cell>
          <cell r="M10">
            <v>4.5</v>
          </cell>
        </row>
        <row r="11">
          <cell r="F11">
            <v>5529.4012499999999</v>
          </cell>
          <cell r="M11">
            <v>3</v>
          </cell>
        </row>
        <row r="12">
          <cell r="F12">
            <v>6782.7862500000001</v>
          </cell>
        </row>
        <row r="13">
          <cell r="F13">
            <v>8200.1324999999997</v>
          </cell>
        </row>
        <row r="14">
          <cell r="F14">
            <v>4905.5550000000003</v>
          </cell>
        </row>
        <row r="15">
          <cell r="F15">
            <v>3881.2499999999995</v>
          </cell>
          <cell r="I15" t="str">
            <v xml:space="preserve">Short-Term Program </v>
          </cell>
        </row>
        <row r="16">
          <cell r="F16">
            <v>4847.0775000000003</v>
          </cell>
          <cell r="M16">
            <v>5</v>
          </cell>
        </row>
        <row r="17">
          <cell r="F17">
            <v>3450</v>
          </cell>
          <cell r="M17">
            <v>20</v>
          </cell>
        </row>
        <row r="18">
          <cell r="F18">
            <v>3920.9249999999997</v>
          </cell>
          <cell r="M18">
            <v>4</v>
          </cell>
        </row>
        <row r="19">
          <cell r="F19">
            <v>3548.1524999999997</v>
          </cell>
        </row>
        <row r="20">
          <cell r="F20">
            <v>3562.47</v>
          </cell>
          <cell r="I20" t="str">
            <v>Teachers for Global Classrooms</v>
          </cell>
        </row>
        <row r="21">
          <cell r="F21">
            <v>3548.1524999999997</v>
          </cell>
          <cell r="M21">
            <v>90</v>
          </cell>
        </row>
        <row r="22">
          <cell r="F22">
            <v>3533.835</v>
          </cell>
        </row>
        <row r="23">
          <cell r="F23">
            <v>3700</v>
          </cell>
          <cell r="M23">
            <v>2.5</v>
          </cell>
        </row>
        <row r="24">
          <cell r="F24">
            <v>6666.666666666667</v>
          </cell>
        </row>
        <row r="26">
          <cell r="I26" t="str">
            <v xml:space="preserve">Teachers of Critical Languages Program </v>
          </cell>
        </row>
        <row r="27">
          <cell r="F27">
            <v>5750</v>
          </cell>
          <cell r="M27">
            <v>14</v>
          </cell>
        </row>
        <row r="28">
          <cell r="F28">
            <v>5597.6249999999991</v>
          </cell>
          <cell r="M28">
            <v>8</v>
          </cell>
        </row>
        <row r="29">
          <cell r="F29">
            <v>6729.3112499999997</v>
          </cell>
        </row>
        <row r="30">
          <cell r="F30">
            <v>6353.9512499999992</v>
          </cell>
          <cell r="M30">
            <v>8</v>
          </cell>
        </row>
        <row r="33">
          <cell r="I33" t="str">
            <v xml:space="preserve">Teaching Excellence and Achievement Program &amp; Fulbright Distinguished Awards in Teaching Program </v>
          </cell>
        </row>
        <row r="35">
          <cell r="M35">
            <v>198</v>
          </cell>
        </row>
      </sheetData>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ecfr.gov/cgi-bin/retrieveECFR?gp=1&amp;SID=11bc02f059d60b385c07b4c3f6bb602a&amp;ty=HTML&amp;h=L&amp;r=PART&amp;n=pt2.1.600" TargetMode="External"/><Relationship Id="rId2" Type="http://schemas.openxmlformats.org/officeDocument/2006/relationships/hyperlink" Target="http://www.ecfr.gov/cgi-bin/text-idx?tpl=/ecfrbrowse/Title02/2cfr200_main_02.tpl" TargetMode="External"/><Relationship Id="rId1" Type="http://schemas.openxmlformats.org/officeDocument/2006/relationships/hyperlink" Target="http://www.gsa.gov/portal/category/100000"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ecfr.gov/cgi-bin/retrieveECFR?gp=1&amp;SID=11bc02f059d60b385c07b4c3f6bb602a&amp;ty=HTML&amp;h=L&amp;r=PART&amp;n=pt2.1.600" TargetMode="External"/><Relationship Id="rId2" Type="http://schemas.openxmlformats.org/officeDocument/2006/relationships/hyperlink" Target="http://www.ecfr.gov/cgi-bin/text-idx?tpl=/ecfrbrowse/Title02/2cfr200_main_02.tpl" TargetMode="External"/><Relationship Id="rId1" Type="http://schemas.openxmlformats.org/officeDocument/2006/relationships/hyperlink" Target="http://www.gsa.gov/portal/category/10000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319"/>
  <sheetViews>
    <sheetView workbookViewId="0">
      <selection sqref="A1:B1"/>
    </sheetView>
  </sheetViews>
  <sheetFormatPr defaultColWidth="9.140625" defaultRowHeight="15"/>
  <cols>
    <col min="1" max="1" width="3.7109375" style="65" customWidth="1"/>
    <col min="2" max="2" width="111.140625" style="56" customWidth="1"/>
    <col min="3" max="16384" width="9.140625" style="56"/>
  </cols>
  <sheetData>
    <row r="1" spans="1:16384" ht="18.75">
      <c r="A1" s="766" t="s">
        <v>83</v>
      </c>
      <c r="B1" s="766"/>
      <c r="C1" s="61"/>
      <c r="D1" s="61"/>
      <c r="E1" s="61"/>
      <c r="F1" s="61"/>
      <c r="G1" s="61"/>
      <c r="H1" s="61"/>
      <c r="I1" s="61"/>
      <c r="J1" s="61"/>
      <c r="K1" s="61"/>
    </row>
    <row r="2" spans="1:16384" ht="33" customHeight="1">
      <c r="A2" s="767" t="s">
        <v>34</v>
      </c>
      <c r="B2" s="767"/>
      <c r="C2" s="60"/>
      <c r="D2" s="60"/>
      <c r="E2" s="60"/>
      <c r="F2" s="60"/>
      <c r="G2" s="60"/>
      <c r="H2" s="60"/>
      <c r="I2" s="60"/>
      <c r="J2" s="60"/>
      <c r="K2" s="60"/>
      <c r="L2" s="765"/>
      <c r="M2" s="765"/>
      <c r="N2" s="765"/>
      <c r="O2" s="765"/>
      <c r="P2" s="765"/>
      <c r="Q2" s="765"/>
      <c r="R2" s="765"/>
      <c r="S2" s="765"/>
      <c r="T2" s="765"/>
      <c r="U2" s="765"/>
      <c r="V2" s="765"/>
      <c r="W2" s="765"/>
      <c r="X2" s="765"/>
      <c r="Y2" s="765"/>
      <c r="Z2" s="765"/>
      <c r="AA2" s="765"/>
      <c r="AB2" s="765"/>
      <c r="AC2" s="765"/>
      <c r="AD2" s="765"/>
      <c r="AE2" s="765"/>
      <c r="AF2" s="765"/>
      <c r="AG2" s="765"/>
      <c r="AH2" s="765"/>
      <c r="AI2" s="765"/>
      <c r="AJ2" s="765"/>
      <c r="AK2" s="765"/>
      <c r="AL2" s="765"/>
      <c r="AM2" s="765"/>
      <c r="AN2" s="765"/>
      <c r="AO2" s="765"/>
      <c r="AP2" s="765"/>
      <c r="AQ2" s="765"/>
      <c r="AR2" s="765"/>
      <c r="AS2" s="765"/>
      <c r="AT2" s="765"/>
      <c r="AU2" s="765"/>
      <c r="AV2" s="765"/>
      <c r="AW2" s="765"/>
      <c r="AX2" s="765"/>
      <c r="AY2" s="765"/>
      <c r="AZ2" s="765"/>
      <c r="BA2" s="765"/>
      <c r="BB2" s="765"/>
      <c r="BC2" s="765"/>
      <c r="BD2" s="765"/>
      <c r="BE2" s="765"/>
      <c r="BF2" s="765"/>
      <c r="BG2" s="765"/>
      <c r="BH2" s="765"/>
      <c r="BI2" s="765"/>
      <c r="BJ2" s="765"/>
      <c r="BK2" s="765"/>
      <c r="BL2" s="765"/>
      <c r="BM2" s="765"/>
      <c r="BN2" s="765"/>
      <c r="BO2" s="765"/>
      <c r="BP2" s="765"/>
      <c r="BQ2" s="765"/>
      <c r="BR2" s="765"/>
      <c r="BS2" s="765"/>
      <c r="BT2" s="765"/>
      <c r="BU2" s="765"/>
      <c r="BV2" s="765"/>
      <c r="BW2" s="765"/>
      <c r="BX2" s="765"/>
      <c r="BY2" s="765"/>
      <c r="BZ2" s="765"/>
      <c r="CA2" s="765"/>
      <c r="CB2" s="765"/>
      <c r="CC2" s="765"/>
      <c r="CD2" s="765"/>
      <c r="CE2" s="765"/>
      <c r="CF2" s="765"/>
      <c r="CG2" s="765"/>
      <c r="CH2" s="765"/>
      <c r="CI2" s="765"/>
      <c r="CJ2" s="765"/>
      <c r="CK2" s="765"/>
      <c r="CL2" s="765"/>
      <c r="CM2" s="765"/>
      <c r="CN2" s="765"/>
      <c r="CO2" s="765"/>
      <c r="CP2" s="765"/>
      <c r="CQ2" s="765"/>
      <c r="CR2" s="765"/>
      <c r="CS2" s="765"/>
      <c r="CT2" s="765"/>
      <c r="CU2" s="765"/>
      <c r="CV2" s="765"/>
      <c r="CW2" s="765"/>
      <c r="CX2" s="765"/>
      <c r="CY2" s="765"/>
      <c r="CZ2" s="765"/>
      <c r="DA2" s="765"/>
      <c r="DB2" s="765"/>
      <c r="DC2" s="765"/>
      <c r="DD2" s="765"/>
      <c r="DE2" s="765"/>
      <c r="DF2" s="765"/>
      <c r="DG2" s="765"/>
      <c r="DH2" s="765"/>
      <c r="DI2" s="765"/>
      <c r="DJ2" s="765"/>
      <c r="DK2" s="765"/>
      <c r="DL2" s="765"/>
      <c r="DM2" s="765"/>
      <c r="DN2" s="765"/>
      <c r="DO2" s="765"/>
      <c r="DP2" s="765"/>
      <c r="DQ2" s="765"/>
      <c r="DR2" s="765"/>
      <c r="DS2" s="765"/>
      <c r="DT2" s="765"/>
      <c r="DU2" s="765"/>
      <c r="DV2" s="765"/>
      <c r="DW2" s="765"/>
      <c r="DX2" s="765"/>
      <c r="DY2" s="765"/>
      <c r="DZ2" s="765"/>
      <c r="EA2" s="765"/>
      <c r="EB2" s="765"/>
      <c r="EC2" s="765"/>
      <c r="ED2" s="765"/>
      <c r="EE2" s="765"/>
      <c r="EF2" s="765"/>
      <c r="EG2" s="765"/>
      <c r="EH2" s="765"/>
      <c r="EI2" s="765"/>
      <c r="EJ2" s="765"/>
      <c r="EK2" s="765"/>
      <c r="EL2" s="765"/>
      <c r="EM2" s="765"/>
      <c r="EN2" s="765"/>
      <c r="EO2" s="765"/>
      <c r="EP2" s="765"/>
      <c r="EQ2" s="765"/>
      <c r="ER2" s="765"/>
      <c r="ES2" s="765"/>
      <c r="ET2" s="765"/>
      <c r="EU2" s="765"/>
      <c r="EV2" s="765"/>
      <c r="EW2" s="765"/>
      <c r="EX2" s="765"/>
      <c r="EY2" s="765"/>
      <c r="EZ2" s="765"/>
      <c r="FA2" s="765"/>
      <c r="FB2" s="765"/>
      <c r="FC2" s="765"/>
      <c r="FD2" s="765"/>
      <c r="FE2" s="765"/>
      <c r="FF2" s="765"/>
      <c r="FG2" s="765"/>
      <c r="FH2" s="765"/>
      <c r="FI2" s="765"/>
      <c r="FJ2" s="765"/>
      <c r="FK2" s="765"/>
      <c r="FL2" s="765"/>
      <c r="FM2" s="765"/>
      <c r="FN2" s="765"/>
      <c r="FO2" s="765"/>
      <c r="FP2" s="765"/>
      <c r="FQ2" s="765"/>
      <c r="FR2" s="765"/>
      <c r="FS2" s="765"/>
      <c r="FT2" s="765"/>
      <c r="FU2" s="765"/>
      <c r="FV2" s="765"/>
      <c r="FW2" s="765"/>
      <c r="FX2" s="765"/>
      <c r="FY2" s="765"/>
      <c r="FZ2" s="765"/>
      <c r="GA2" s="765"/>
      <c r="GB2" s="765"/>
      <c r="GC2" s="765"/>
      <c r="GD2" s="765"/>
      <c r="GE2" s="765"/>
      <c r="GF2" s="765"/>
      <c r="GG2" s="765"/>
      <c r="GH2" s="765"/>
      <c r="GI2" s="765"/>
      <c r="GJ2" s="765"/>
      <c r="GK2" s="765"/>
      <c r="GL2" s="765"/>
      <c r="GM2" s="765"/>
      <c r="GN2" s="765"/>
      <c r="GO2" s="765"/>
      <c r="GP2" s="765"/>
      <c r="GQ2" s="765"/>
      <c r="GR2" s="765"/>
      <c r="GS2" s="765"/>
      <c r="GT2" s="765"/>
      <c r="GU2" s="765"/>
      <c r="GV2" s="765"/>
      <c r="GW2" s="765"/>
      <c r="GX2" s="765"/>
      <c r="GY2" s="765"/>
      <c r="GZ2" s="765"/>
      <c r="HA2" s="765"/>
      <c r="HB2" s="765"/>
      <c r="HC2" s="765"/>
      <c r="HD2" s="765"/>
      <c r="HE2" s="765"/>
      <c r="HF2" s="765"/>
      <c r="HG2" s="765"/>
      <c r="HH2" s="765"/>
      <c r="HI2" s="765"/>
      <c r="HJ2" s="765"/>
      <c r="HK2" s="765"/>
      <c r="HL2" s="765"/>
      <c r="HM2" s="765"/>
      <c r="HN2" s="765"/>
      <c r="HO2" s="765"/>
      <c r="HP2" s="765"/>
      <c r="HQ2" s="765"/>
      <c r="HR2" s="765"/>
      <c r="HS2" s="765"/>
      <c r="HT2" s="765"/>
      <c r="HU2" s="765"/>
      <c r="HV2" s="765"/>
      <c r="HW2" s="765"/>
      <c r="HX2" s="765"/>
      <c r="HY2" s="765"/>
      <c r="HZ2" s="765"/>
      <c r="IA2" s="765"/>
      <c r="IB2" s="765"/>
      <c r="IC2" s="765"/>
      <c r="ID2" s="765"/>
      <c r="IE2" s="765"/>
      <c r="IF2" s="765"/>
      <c r="IG2" s="765"/>
      <c r="IH2" s="765"/>
      <c r="II2" s="765"/>
      <c r="IJ2" s="765"/>
      <c r="IK2" s="765"/>
      <c r="IL2" s="765"/>
      <c r="IM2" s="765"/>
      <c r="IN2" s="765"/>
      <c r="IO2" s="765"/>
      <c r="IP2" s="765"/>
      <c r="IQ2" s="765"/>
      <c r="IR2" s="765"/>
      <c r="IS2" s="765"/>
      <c r="IT2" s="765"/>
      <c r="IU2" s="765"/>
      <c r="IV2" s="765"/>
      <c r="IW2" s="765"/>
      <c r="IX2" s="765"/>
      <c r="IY2" s="765"/>
      <c r="IZ2" s="765"/>
      <c r="JA2" s="765"/>
      <c r="JB2" s="765"/>
      <c r="JC2" s="765"/>
      <c r="JD2" s="765"/>
      <c r="JE2" s="765"/>
      <c r="JF2" s="765"/>
      <c r="JG2" s="765"/>
      <c r="JH2" s="765"/>
      <c r="JI2" s="765"/>
      <c r="JJ2" s="765"/>
      <c r="JK2" s="765"/>
      <c r="JL2" s="765"/>
      <c r="JM2" s="765"/>
      <c r="JN2" s="765"/>
      <c r="JO2" s="765"/>
      <c r="JP2" s="765"/>
      <c r="JQ2" s="765"/>
      <c r="JR2" s="765"/>
      <c r="JS2" s="765"/>
      <c r="JT2" s="765"/>
      <c r="JU2" s="765"/>
      <c r="JV2" s="765"/>
      <c r="JW2" s="765"/>
      <c r="JX2" s="765"/>
      <c r="JY2" s="765"/>
      <c r="JZ2" s="765"/>
      <c r="KA2" s="765"/>
      <c r="KB2" s="765"/>
      <c r="KC2" s="765"/>
      <c r="KD2" s="765"/>
      <c r="KE2" s="765"/>
      <c r="KF2" s="765"/>
      <c r="KG2" s="765"/>
      <c r="KH2" s="765"/>
      <c r="KI2" s="765"/>
      <c r="KJ2" s="765"/>
      <c r="KK2" s="765"/>
      <c r="KL2" s="765"/>
      <c r="KM2" s="765"/>
      <c r="KN2" s="765"/>
      <c r="KO2" s="765"/>
      <c r="KP2" s="765"/>
      <c r="KQ2" s="765"/>
      <c r="KR2" s="765"/>
      <c r="KS2" s="765"/>
      <c r="KT2" s="765"/>
      <c r="KU2" s="765"/>
      <c r="KV2" s="765"/>
      <c r="KW2" s="765"/>
      <c r="KX2" s="765"/>
      <c r="KY2" s="765"/>
      <c r="KZ2" s="765"/>
      <c r="LA2" s="765"/>
      <c r="LB2" s="765"/>
      <c r="LC2" s="765"/>
      <c r="LD2" s="765"/>
      <c r="LE2" s="765"/>
      <c r="LF2" s="765"/>
      <c r="LG2" s="765"/>
      <c r="LH2" s="765"/>
      <c r="LI2" s="765"/>
      <c r="LJ2" s="765"/>
      <c r="LK2" s="765"/>
      <c r="LL2" s="765"/>
      <c r="LM2" s="765"/>
      <c r="LN2" s="765"/>
      <c r="LO2" s="765"/>
      <c r="LP2" s="765"/>
      <c r="LQ2" s="765"/>
      <c r="LR2" s="765"/>
      <c r="LS2" s="765"/>
      <c r="LT2" s="765"/>
      <c r="LU2" s="765"/>
      <c r="LV2" s="765"/>
      <c r="LW2" s="765"/>
      <c r="LX2" s="765"/>
      <c r="LY2" s="765"/>
      <c r="LZ2" s="765"/>
      <c r="MA2" s="765"/>
      <c r="MB2" s="765"/>
      <c r="MC2" s="765"/>
      <c r="MD2" s="765"/>
      <c r="ME2" s="765"/>
      <c r="MF2" s="765"/>
      <c r="MG2" s="765"/>
      <c r="MH2" s="765"/>
      <c r="MI2" s="765"/>
      <c r="MJ2" s="765"/>
      <c r="MK2" s="765"/>
      <c r="ML2" s="765"/>
      <c r="MM2" s="765"/>
      <c r="MN2" s="765"/>
      <c r="MO2" s="765"/>
      <c r="MP2" s="765"/>
      <c r="MQ2" s="765"/>
      <c r="MR2" s="765"/>
      <c r="MS2" s="765"/>
      <c r="MT2" s="765"/>
      <c r="MU2" s="765"/>
      <c r="MV2" s="765"/>
      <c r="MW2" s="765"/>
      <c r="MX2" s="765"/>
      <c r="MY2" s="765"/>
      <c r="MZ2" s="765"/>
      <c r="NA2" s="765"/>
      <c r="NB2" s="765"/>
      <c r="NC2" s="765"/>
      <c r="ND2" s="765"/>
      <c r="NE2" s="765"/>
      <c r="NF2" s="765"/>
      <c r="NG2" s="765"/>
      <c r="NH2" s="765"/>
      <c r="NI2" s="765"/>
      <c r="NJ2" s="765"/>
      <c r="NK2" s="765"/>
      <c r="NL2" s="765"/>
      <c r="NM2" s="765"/>
      <c r="NN2" s="765"/>
      <c r="NO2" s="765"/>
      <c r="NP2" s="765"/>
      <c r="NQ2" s="765"/>
      <c r="NR2" s="765"/>
      <c r="NS2" s="765"/>
      <c r="NT2" s="765"/>
      <c r="NU2" s="765"/>
      <c r="NV2" s="765"/>
      <c r="NW2" s="765"/>
      <c r="NX2" s="765"/>
      <c r="NY2" s="765"/>
      <c r="NZ2" s="765"/>
      <c r="OA2" s="765"/>
      <c r="OB2" s="765"/>
      <c r="OC2" s="765"/>
      <c r="OD2" s="765"/>
      <c r="OE2" s="765"/>
      <c r="OF2" s="765"/>
      <c r="OG2" s="765"/>
      <c r="OH2" s="765"/>
      <c r="OI2" s="765"/>
      <c r="OJ2" s="765"/>
      <c r="OK2" s="765"/>
      <c r="OL2" s="765"/>
      <c r="OM2" s="765"/>
      <c r="ON2" s="765"/>
      <c r="OO2" s="765"/>
      <c r="OP2" s="765"/>
      <c r="OQ2" s="765"/>
      <c r="OR2" s="765"/>
      <c r="OS2" s="765"/>
      <c r="OT2" s="765"/>
      <c r="OU2" s="765"/>
      <c r="OV2" s="765"/>
      <c r="OW2" s="765"/>
      <c r="OX2" s="765"/>
      <c r="OY2" s="765"/>
      <c r="OZ2" s="765"/>
      <c r="PA2" s="765"/>
      <c r="PB2" s="765"/>
      <c r="PC2" s="765"/>
      <c r="PD2" s="765"/>
      <c r="PE2" s="765"/>
      <c r="PF2" s="765"/>
      <c r="PG2" s="765"/>
      <c r="PH2" s="765"/>
      <c r="PI2" s="765"/>
      <c r="PJ2" s="765"/>
      <c r="PK2" s="765"/>
      <c r="PL2" s="765"/>
      <c r="PM2" s="765"/>
      <c r="PN2" s="765"/>
      <c r="PO2" s="765"/>
      <c r="PP2" s="765"/>
      <c r="PQ2" s="765"/>
      <c r="PR2" s="765"/>
      <c r="PS2" s="765"/>
      <c r="PT2" s="765"/>
      <c r="PU2" s="765"/>
      <c r="PV2" s="765"/>
      <c r="PW2" s="765"/>
      <c r="PX2" s="765"/>
      <c r="PY2" s="765"/>
      <c r="PZ2" s="765"/>
      <c r="QA2" s="765"/>
      <c r="QB2" s="765"/>
      <c r="QC2" s="765"/>
      <c r="QD2" s="765"/>
      <c r="QE2" s="765"/>
      <c r="QF2" s="765"/>
      <c r="QG2" s="765"/>
      <c r="QH2" s="765"/>
      <c r="QI2" s="765"/>
      <c r="QJ2" s="765"/>
      <c r="QK2" s="765"/>
      <c r="QL2" s="765"/>
      <c r="QM2" s="765"/>
      <c r="QN2" s="765"/>
      <c r="QO2" s="765"/>
      <c r="QP2" s="765"/>
      <c r="QQ2" s="765"/>
      <c r="QR2" s="765"/>
      <c r="QS2" s="765"/>
      <c r="QT2" s="765"/>
      <c r="QU2" s="765"/>
      <c r="QV2" s="765"/>
      <c r="QW2" s="765"/>
      <c r="QX2" s="765"/>
      <c r="QY2" s="765"/>
      <c r="QZ2" s="765"/>
      <c r="RA2" s="765"/>
      <c r="RB2" s="765"/>
      <c r="RC2" s="765"/>
      <c r="RD2" s="765"/>
      <c r="RE2" s="765"/>
      <c r="RF2" s="765"/>
      <c r="RG2" s="765"/>
      <c r="RH2" s="765"/>
      <c r="RI2" s="765"/>
      <c r="RJ2" s="765"/>
      <c r="RK2" s="765"/>
      <c r="RL2" s="765"/>
      <c r="RM2" s="765"/>
      <c r="RN2" s="765"/>
      <c r="RO2" s="765"/>
      <c r="RP2" s="765"/>
      <c r="RQ2" s="765"/>
      <c r="RR2" s="765"/>
      <c r="RS2" s="765"/>
      <c r="RT2" s="765"/>
      <c r="RU2" s="765"/>
      <c r="RV2" s="765"/>
      <c r="RW2" s="765"/>
      <c r="RX2" s="765"/>
      <c r="RY2" s="765"/>
      <c r="RZ2" s="765"/>
      <c r="SA2" s="765"/>
      <c r="SB2" s="765"/>
      <c r="SC2" s="765"/>
      <c r="SD2" s="765"/>
      <c r="SE2" s="765"/>
      <c r="SF2" s="765"/>
      <c r="SG2" s="765"/>
      <c r="SH2" s="765"/>
      <c r="SI2" s="765"/>
      <c r="SJ2" s="765"/>
      <c r="SK2" s="765"/>
      <c r="SL2" s="765"/>
      <c r="SM2" s="765"/>
      <c r="SN2" s="765"/>
      <c r="SO2" s="765"/>
      <c r="SP2" s="765"/>
      <c r="SQ2" s="765"/>
      <c r="SR2" s="765"/>
      <c r="SS2" s="765"/>
      <c r="ST2" s="765"/>
      <c r="SU2" s="765"/>
      <c r="SV2" s="765"/>
      <c r="SW2" s="765"/>
      <c r="SX2" s="765"/>
      <c r="SY2" s="765"/>
      <c r="SZ2" s="765"/>
      <c r="TA2" s="765"/>
      <c r="TB2" s="765"/>
      <c r="TC2" s="765"/>
      <c r="TD2" s="765"/>
      <c r="TE2" s="765"/>
      <c r="TF2" s="765"/>
      <c r="TG2" s="765"/>
      <c r="TH2" s="765"/>
      <c r="TI2" s="765"/>
      <c r="TJ2" s="765"/>
      <c r="TK2" s="765"/>
      <c r="TL2" s="765"/>
      <c r="TM2" s="765"/>
      <c r="TN2" s="765"/>
      <c r="TO2" s="765"/>
      <c r="TP2" s="765"/>
      <c r="TQ2" s="765"/>
      <c r="TR2" s="765"/>
      <c r="TS2" s="765"/>
      <c r="TT2" s="765"/>
      <c r="TU2" s="765"/>
      <c r="TV2" s="765"/>
      <c r="TW2" s="765"/>
      <c r="TX2" s="765"/>
      <c r="TY2" s="765"/>
      <c r="TZ2" s="765"/>
      <c r="UA2" s="765"/>
      <c r="UB2" s="765"/>
      <c r="UC2" s="765"/>
      <c r="UD2" s="765"/>
      <c r="UE2" s="765"/>
      <c r="UF2" s="765"/>
      <c r="UG2" s="765"/>
      <c r="UH2" s="765"/>
      <c r="UI2" s="765"/>
      <c r="UJ2" s="765"/>
      <c r="UK2" s="765"/>
      <c r="UL2" s="765"/>
      <c r="UM2" s="765"/>
      <c r="UN2" s="765"/>
      <c r="UO2" s="765"/>
      <c r="UP2" s="765"/>
      <c r="UQ2" s="765"/>
      <c r="UR2" s="765"/>
      <c r="US2" s="765"/>
      <c r="UT2" s="765"/>
      <c r="UU2" s="765"/>
      <c r="UV2" s="765"/>
      <c r="UW2" s="765"/>
      <c r="UX2" s="765"/>
      <c r="UY2" s="765"/>
      <c r="UZ2" s="765"/>
      <c r="VA2" s="765"/>
      <c r="VB2" s="765"/>
      <c r="VC2" s="765"/>
      <c r="VD2" s="765"/>
      <c r="VE2" s="765"/>
      <c r="VF2" s="765"/>
      <c r="VG2" s="765"/>
      <c r="VH2" s="765"/>
      <c r="VI2" s="765"/>
      <c r="VJ2" s="765"/>
      <c r="VK2" s="765"/>
      <c r="VL2" s="765"/>
      <c r="VM2" s="765"/>
      <c r="VN2" s="765"/>
      <c r="VO2" s="765"/>
      <c r="VP2" s="765"/>
      <c r="VQ2" s="765"/>
      <c r="VR2" s="765"/>
      <c r="VS2" s="765"/>
      <c r="VT2" s="765"/>
      <c r="VU2" s="765"/>
      <c r="VV2" s="765"/>
      <c r="VW2" s="765"/>
      <c r="VX2" s="765"/>
      <c r="VY2" s="765"/>
      <c r="VZ2" s="765"/>
      <c r="WA2" s="765"/>
      <c r="WB2" s="765"/>
      <c r="WC2" s="765"/>
      <c r="WD2" s="765"/>
      <c r="WE2" s="765"/>
      <c r="WF2" s="765"/>
      <c r="WG2" s="765"/>
      <c r="WH2" s="765"/>
      <c r="WI2" s="765"/>
      <c r="WJ2" s="765"/>
      <c r="WK2" s="765"/>
      <c r="WL2" s="765"/>
      <c r="WM2" s="765"/>
      <c r="WN2" s="765"/>
      <c r="WO2" s="765"/>
      <c r="WP2" s="765"/>
      <c r="WQ2" s="765"/>
      <c r="WR2" s="765"/>
      <c r="WS2" s="765"/>
      <c r="WT2" s="765"/>
      <c r="WU2" s="765"/>
      <c r="WV2" s="765"/>
      <c r="WW2" s="765"/>
      <c r="WX2" s="765"/>
      <c r="WY2" s="765"/>
      <c r="WZ2" s="765"/>
      <c r="XA2" s="765"/>
      <c r="XB2" s="765"/>
      <c r="XC2" s="765"/>
      <c r="XD2" s="765"/>
      <c r="XE2" s="765"/>
      <c r="XF2" s="765"/>
      <c r="XG2" s="765"/>
      <c r="XH2" s="765"/>
      <c r="XI2" s="765"/>
      <c r="XJ2" s="765"/>
      <c r="XK2" s="765"/>
      <c r="XL2" s="765"/>
      <c r="XM2" s="765"/>
      <c r="XN2" s="765"/>
      <c r="XO2" s="765"/>
      <c r="XP2" s="765"/>
      <c r="XQ2" s="765"/>
      <c r="XR2" s="765"/>
      <c r="XS2" s="765"/>
      <c r="XT2" s="765"/>
      <c r="XU2" s="765"/>
      <c r="XV2" s="765"/>
      <c r="XW2" s="765"/>
      <c r="XX2" s="765"/>
      <c r="XY2" s="765"/>
      <c r="XZ2" s="765"/>
      <c r="YA2" s="765"/>
      <c r="YB2" s="765"/>
      <c r="YC2" s="765"/>
      <c r="YD2" s="765"/>
      <c r="YE2" s="765"/>
      <c r="YF2" s="765"/>
      <c r="YG2" s="765"/>
      <c r="YH2" s="765"/>
      <c r="YI2" s="765"/>
      <c r="YJ2" s="765"/>
      <c r="YK2" s="765"/>
      <c r="YL2" s="765"/>
      <c r="YM2" s="765"/>
      <c r="YN2" s="765"/>
      <c r="YO2" s="765"/>
      <c r="YP2" s="765"/>
      <c r="YQ2" s="765"/>
      <c r="YR2" s="765"/>
      <c r="YS2" s="765"/>
      <c r="YT2" s="765"/>
      <c r="YU2" s="765"/>
      <c r="YV2" s="765"/>
      <c r="YW2" s="765"/>
      <c r="YX2" s="765"/>
      <c r="YY2" s="765"/>
      <c r="YZ2" s="765"/>
      <c r="ZA2" s="765"/>
      <c r="ZB2" s="765"/>
      <c r="ZC2" s="765"/>
      <c r="ZD2" s="765"/>
      <c r="ZE2" s="765"/>
      <c r="ZF2" s="765"/>
      <c r="ZG2" s="765"/>
      <c r="ZH2" s="765"/>
      <c r="ZI2" s="765"/>
      <c r="ZJ2" s="765"/>
      <c r="ZK2" s="765"/>
      <c r="ZL2" s="765"/>
      <c r="ZM2" s="765"/>
      <c r="ZN2" s="765"/>
      <c r="ZO2" s="765"/>
      <c r="ZP2" s="765"/>
      <c r="ZQ2" s="765"/>
      <c r="ZR2" s="765"/>
      <c r="ZS2" s="765"/>
      <c r="ZT2" s="765"/>
      <c r="ZU2" s="765"/>
      <c r="ZV2" s="765"/>
      <c r="ZW2" s="765"/>
      <c r="ZX2" s="765"/>
      <c r="ZY2" s="765"/>
      <c r="ZZ2" s="765"/>
      <c r="AAA2" s="765"/>
      <c r="AAB2" s="765"/>
      <c r="AAC2" s="765"/>
      <c r="AAD2" s="765"/>
      <c r="AAE2" s="765"/>
      <c r="AAF2" s="765"/>
      <c r="AAG2" s="765"/>
      <c r="AAH2" s="765"/>
      <c r="AAI2" s="765"/>
      <c r="AAJ2" s="765"/>
      <c r="AAK2" s="765"/>
      <c r="AAL2" s="765"/>
      <c r="AAM2" s="765"/>
      <c r="AAN2" s="765"/>
      <c r="AAO2" s="765"/>
      <c r="AAP2" s="765"/>
      <c r="AAQ2" s="765"/>
      <c r="AAR2" s="765"/>
      <c r="AAS2" s="765"/>
      <c r="AAT2" s="765"/>
      <c r="AAU2" s="765"/>
      <c r="AAV2" s="765"/>
      <c r="AAW2" s="765"/>
      <c r="AAX2" s="765"/>
      <c r="AAY2" s="765"/>
      <c r="AAZ2" s="765"/>
      <c r="ABA2" s="765"/>
      <c r="ABB2" s="765"/>
      <c r="ABC2" s="765"/>
      <c r="ABD2" s="765"/>
      <c r="ABE2" s="765"/>
      <c r="ABF2" s="765"/>
      <c r="ABG2" s="765"/>
      <c r="ABH2" s="765"/>
      <c r="ABI2" s="765"/>
      <c r="ABJ2" s="765"/>
      <c r="ABK2" s="765"/>
      <c r="ABL2" s="765"/>
      <c r="ABM2" s="765"/>
      <c r="ABN2" s="765"/>
      <c r="ABO2" s="765"/>
      <c r="ABP2" s="765"/>
      <c r="ABQ2" s="765"/>
      <c r="ABR2" s="765"/>
      <c r="ABS2" s="765"/>
      <c r="ABT2" s="765"/>
      <c r="ABU2" s="765"/>
      <c r="ABV2" s="765"/>
      <c r="ABW2" s="765"/>
      <c r="ABX2" s="765"/>
      <c r="ABY2" s="765"/>
      <c r="ABZ2" s="765"/>
      <c r="ACA2" s="765"/>
      <c r="ACB2" s="765"/>
      <c r="ACC2" s="765"/>
      <c r="ACD2" s="765"/>
      <c r="ACE2" s="765"/>
      <c r="ACF2" s="765"/>
      <c r="ACG2" s="765"/>
      <c r="ACH2" s="765"/>
      <c r="ACI2" s="765"/>
      <c r="ACJ2" s="765"/>
      <c r="ACK2" s="765"/>
      <c r="ACL2" s="765"/>
      <c r="ACM2" s="765"/>
      <c r="ACN2" s="765"/>
      <c r="ACO2" s="765"/>
      <c r="ACP2" s="765"/>
      <c r="ACQ2" s="765"/>
      <c r="ACR2" s="765"/>
      <c r="ACS2" s="765"/>
      <c r="ACT2" s="765"/>
      <c r="ACU2" s="765"/>
      <c r="ACV2" s="765"/>
      <c r="ACW2" s="765"/>
      <c r="ACX2" s="765"/>
      <c r="ACY2" s="765"/>
      <c r="ACZ2" s="765"/>
      <c r="ADA2" s="765"/>
      <c r="ADB2" s="765"/>
      <c r="ADC2" s="765"/>
      <c r="ADD2" s="765"/>
      <c r="ADE2" s="765"/>
      <c r="ADF2" s="765"/>
      <c r="ADG2" s="765"/>
      <c r="ADH2" s="765"/>
      <c r="ADI2" s="765"/>
      <c r="ADJ2" s="765"/>
      <c r="ADK2" s="765"/>
      <c r="ADL2" s="765"/>
      <c r="ADM2" s="765"/>
      <c r="ADN2" s="765"/>
      <c r="ADO2" s="765"/>
      <c r="ADP2" s="765"/>
      <c r="ADQ2" s="765"/>
      <c r="ADR2" s="765"/>
      <c r="ADS2" s="765"/>
      <c r="ADT2" s="765"/>
      <c r="ADU2" s="765"/>
      <c r="ADV2" s="765"/>
      <c r="ADW2" s="765"/>
      <c r="ADX2" s="765"/>
      <c r="ADY2" s="765"/>
      <c r="ADZ2" s="765"/>
      <c r="AEA2" s="765"/>
      <c r="AEB2" s="765"/>
      <c r="AEC2" s="765"/>
      <c r="AED2" s="765"/>
      <c r="AEE2" s="765"/>
      <c r="AEF2" s="765"/>
      <c r="AEG2" s="765"/>
      <c r="AEH2" s="765"/>
      <c r="AEI2" s="765"/>
      <c r="AEJ2" s="765"/>
      <c r="AEK2" s="765"/>
      <c r="AEL2" s="765"/>
      <c r="AEM2" s="765"/>
      <c r="AEN2" s="765"/>
      <c r="AEO2" s="765"/>
      <c r="AEP2" s="765"/>
      <c r="AEQ2" s="765"/>
      <c r="AER2" s="765"/>
      <c r="AES2" s="765"/>
      <c r="AET2" s="765"/>
      <c r="AEU2" s="765"/>
      <c r="AEV2" s="765"/>
      <c r="AEW2" s="765"/>
      <c r="AEX2" s="765"/>
      <c r="AEY2" s="765"/>
      <c r="AEZ2" s="765"/>
      <c r="AFA2" s="765"/>
      <c r="AFB2" s="765"/>
      <c r="AFC2" s="765"/>
      <c r="AFD2" s="765"/>
      <c r="AFE2" s="765"/>
      <c r="AFF2" s="765"/>
      <c r="AFG2" s="765"/>
      <c r="AFH2" s="765"/>
      <c r="AFI2" s="765"/>
      <c r="AFJ2" s="765"/>
      <c r="AFK2" s="765"/>
      <c r="AFL2" s="765"/>
      <c r="AFM2" s="765"/>
      <c r="AFN2" s="765"/>
      <c r="AFO2" s="765"/>
      <c r="AFP2" s="765"/>
      <c r="AFQ2" s="765"/>
      <c r="AFR2" s="765"/>
      <c r="AFS2" s="765"/>
      <c r="AFT2" s="765"/>
      <c r="AFU2" s="765"/>
      <c r="AFV2" s="765"/>
      <c r="AFW2" s="765"/>
      <c r="AFX2" s="765"/>
      <c r="AFY2" s="765"/>
      <c r="AFZ2" s="765"/>
      <c r="AGA2" s="765"/>
      <c r="AGB2" s="765"/>
      <c r="AGC2" s="765"/>
      <c r="AGD2" s="765"/>
      <c r="AGE2" s="765"/>
      <c r="AGF2" s="765"/>
      <c r="AGG2" s="765"/>
      <c r="AGH2" s="765"/>
      <c r="AGI2" s="765"/>
      <c r="AGJ2" s="765"/>
      <c r="AGK2" s="765"/>
      <c r="AGL2" s="765"/>
      <c r="AGM2" s="765"/>
      <c r="AGN2" s="765"/>
      <c r="AGO2" s="765"/>
      <c r="AGP2" s="765"/>
      <c r="AGQ2" s="765"/>
      <c r="AGR2" s="765"/>
      <c r="AGS2" s="765"/>
      <c r="AGT2" s="765"/>
      <c r="AGU2" s="765"/>
      <c r="AGV2" s="765"/>
      <c r="AGW2" s="765"/>
      <c r="AGX2" s="765"/>
      <c r="AGY2" s="765"/>
      <c r="AGZ2" s="765"/>
      <c r="AHA2" s="765"/>
      <c r="AHB2" s="765"/>
      <c r="AHC2" s="765"/>
      <c r="AHD2" s="765"/>
      <c r="AHE2" s="765"/>
      <c r="AHF2" s="765"/>
      <c r="AHG2" s="765"/>
      <c r="AHH2" s="765"/>
      <c r="AHI2" s="765"/>
      <c r="AHJ2" s="765"/>
      <c r="AHK2" s="765"/>
      <c r="AHL2" s="765"/>
      <c r="AHM2" s="765"/>
      <c r="AHN2" s="765"/>
      <c r="AHO2" s="765"/>
      <c r="AHP2" s="765"/>
      <c r="AHQ2" s="765"/>
      <c r="AHR2" s="765"/>
      <c r="AHS2" s="765"/>
      <c r="AHT2" s="765"/>
      <c r="AHU2" s="765"/>
      <c r="AHV2" s="765"/>
      <c r="AHW2" s="765"/>
      <c r="AHX2" s="765"/>
      <c r="AHY2" s="765"/>
      <c r="AHZ2" s="765"/>
      <c r="AIA2" s="765"/>
      <c r="AIB2" s="765"/>
      <c r="AIC2" s="765"/>
      <c r="AID2" s="765"/>
      <c r="AIE2" s="765"/>
      <c r="AIF2" s="765"/>
      <c r="AIG2" s="765"/>
      <c r="AIH2" s="765"/>
      <c r="AII2" s="765"/>
      <c r="AIJ2" s="765"/>
      <c r="AIK2" s="765"/>
      <c r="AIL2" s="765"/>
      <c r="AIM2" s="765"/>
      <c r="AIN2" s="765"/>
      <c r="AIO2" s="765"/>
      <c r="AIP2" s="765"/>
      <c r="AIQ2" s="765"/>
      <c r="AIR2" s="765"/>
      <c r="AIS2" s="765"/>
      <c r="AIT2" s="765"/>
      <c r="AIU2" s="765"/>
      <c r="AIV2" s="765"/>
      <c r="AIW2" s="765"/>
      <c r="AIX2" s="765"/>
      <c r="AIY2" s="765"/>
      <c r="AIZ2" s="765"/>
      <c r="AJA2" s="765"/>
      <c r="AJB2" s="765"/>
      <c r="AJC2" s="765"/>
      <c r="AJD2" s="765"/>
      <c r="AJE2" s="765"/>
      <c r="AJF2" s="765"/>
      <c r="AJG2" s="765"/>
      <c r="AJH2" s="765"/>
      <c r="AJI2" s="765"/>
      <c r="AJJ2" s="765"/>
      <c r="AJK2" s="765"/>
      <c r="AJL2" s="765"/>
      <c r="AJM2" s="765"/>
      <c r="AJN2" s="765"/>
      <c r="AJO2" s="765"/>
      <c r="AJP2" s="765"/>
      <c r="AJQ2" s="765"/>
      <c r="AJR2" s="765"/>
      <c r="AJS2" s="765"/>
      <c r="AJT2" s="765"/>
      <c r="AJU2" s="765"/>
      <c r="AJV2" s="765"/>
      <c r="AJW2" s="765"/>
      <c r="AJX2" s="765"/>
      <c r="AJY2" s="765"/>
      <c r="AJZ2" s="765"/>
      <c r="AKA2" s="765"/>
      <c r="AKB2" s="765"/>
      <c r="AKC2" s="765"/>
      <c r="AKD2" s="765"/>
      <c r="AKE2" s="765"/>
      <c r="AKF2" s="765"/>
      <c r="AKG2" s="765"/>
      <c r="AKH2" s="765"/>
      <c r="AKI2" s="765"/>
      <c r="AKJ2" s="765"/>
      <c r="AKK2" s="765"/>
      <c r="AKL2" s="765"/>
      <c r="AKM2" s="765"/>
      <c r="AKN2" s="765"/>
      <c r="AKO2" s="765"/>
      <c r="AKP2" s="765"/>
      <c r="AKQ2" s="765"/>
      <c r="AKR2" s="765"/>
      <c r="AKS2" s="765"/>
      <c r="AKT2" s="765"/>
      <c r="AKU2" s="765"/>
      <c r="AKV2" s="765"/>
      <c r="AKW2" s="765"/>
      <c r="AKX2" s="765"/>
      <c r="AKY2" s="765"/>
      <c r="AKZ2" s="765"/>
      <c r="ALA2" s="765"/>
      <c r="ALB2" s="765"/>
      <c r="ALC2" s="765"/>
      <c r="ALD2" s="765"/>
      <c r="ALE2" s="765"/>
      <c r="ALF2" s="765"/>
      <c r="ALG2" s="765"/>
      <c r="ALH2" s="765"/>
      <c r="ALI2" s="765"/>
      <c r="ALJ2" s="765"/>
      <c r="ALK2" s="765"/>
      <c r="ALL2" s="765"/>
      <c r="ALM2" s="765"/>
      <c r="ALN2" s="765"/>
      <c r="ALO2" s="765"/>
      <c r="ALP2" s="765"/>
      <c r="ALQ2" s="765"/>
      <c r="ALR2" s="765"/>
      <c r="ALS2" s="765"/>
      <c r="ALT2" s="765"/>
      <c r="ALU2" s="765"/>
      <c r="ALV2" s="765"/>
      <c r="ALW2" s="765"/>
      <c r="ALX2" s="765"/>
      <c r="ALY2" s="765"/>
      <c r="ALZ2" s="765"/>
      <c r="AMA2" s="765"/>
      <c r="AMB2" s="765"/>
      <c r="AMC2" s="765"/>
      <c r="AMD2" s="765"/>
      <c r="AME2" s="765"/>
      <c r="AMF2" s="765"/>
      <c r="AMG2" s="765"/>
      <c r="AMH2" s="765"/>
      <c r="AMI2" s="765"/>
      <c r="AMJ2" s="765"/>
      <c r="AMK2" s="765"/>
      <c r="AML2" s="765"/>
      <c r="AMM2" s="765"/>
      <c r="AMN2" s="765"/>
      <c r="AMO2" s="765"/>
      <c r="AMP2" s="765"/>
      <c r="AMQ2" s="765"/>
      <c r="AMR2" s="765"/>
      <c r="AMS2" s="765"/>
      <c r="AMT2" s="765"/>
      <c r="AMU2" s="765"/>
      <c r="AMV2" s="765"/>
      <c r="AMW2" s="765"/>
      <c r="AMX2" s="765"/>
      <c r="AMY2" s="765"/>
      <c r="AMZ2" s="765"/>
      <c r="ANA2" s="765"/>
      <c r="ANB2" s="765"/>
      <c r="ANC2" s="765"/>
      <c r="AND2" s="765"/>
      <c r="ANE2" s="765"/>
      <c r="ANF2" s="765"/>
      <c r="ANG2" s="765"/>
      <c r="ANH2" s="765"/>
      <c r="ANI2" s="765"/>
      <c r="ANJ2" s="765"/>
      <c r="ANK2" s="765"/>
      <c r="ANL2" s="765"/>
      <c r="ANM2" s="765"/>
      <c r="ANN2" s="765"/>
      <c r="ANO2" s="765"/>
      <c r="ANP2" s="765"/>
      <c r="ANQ2" s="765"/>
      <c r="ANR2" s="765"/>
      <c r="ANS2" s="765"/>
      <c r="ANT2" s="765"/>
      <c r="ANU2" s="765"/>
      <c r="ANV2" s="765"/>
      <c r="ANW2" s="765"/>
      <c r="ANX2" s="765"/>
      <c r="ANY2" s="765"/>
      <c r="ANZ2" s="765"/>
      <c r="AOA2" s="765"/>
      <c r="AOB2" s="765"/>
      <c r="AOC2" s="765"/>
      <c r="AOD2" s="765"/>
      <c r="AOE2" s="765"/>
      <c r="AOF2" s="765"/>
      <c r="AOG2" s="765"/>
      <c r="AOH2" s="765"/>
      <c r="AOI2" s="765"/>
      <c r="AOJ2" s="765"/>
      <c r="AOK2" s="765"/>
      <c r="AOL2" s="765"/>
      <c r="AOM2" s="765"/>
      <c r="AON2" s="765"/>
      <c r="AOO2" s="765"/>
      <c r="AOP2" s="765"/>
      <c r="AOQ2" s="765"/>
      <c r="AOR2" s="765"/>
      <c r="AOS2" s="765"/>
      <c r="AOT2" s="765"/>
      <c r="AOU2" s="765"/>
      <c r="AOV2" s="765"/>
      <c r="AOW2" s="765"/>
      <c r="AOX2" s="765"/>
      <c r="AOY2" s="765"/>
      <c r="AOZ2" s="765"/>
      <c r="APA2" s="765"/>
      <c r="APB2" s="765"/>
      <c r="APC2" s="765"/>
      <c r="APD2" s="765"/>
      <c r="APE2" s="765"/>
      <c r="APF2" s="765"/>
      <c r="APG2" s="765"/>
      <c r="APH2" s="765"/>
      <c r="API2" s="765"/>
      <c r="APJ2" s="765"/>
      <c r="APK2" s="765"/>
      <c r="APL2" s="765"/>
      <c r="APM2" s="765"/>
      <c r="APN2" s="765"/>
      <c r="APO2" s="765"/>
      <c r="APP2" s="765"/>
      <c r="APQ2" s="765"/>
      <c r="APR2" s="765"/>
      <c r="APS2" s="765"/>
      <c r="APT2" s="765"/>
      <c r="APU2" s="765"/>
      <c r="APV2" s="765"/>
      <c r="APW2" s="765"/>
      <c r="APX2" s="765"/>
      <c r="APY2" s="765"/>
      <c r="APZ2" s="765"/>
      <c r="AQA2" s="765"/>
      <c r="AQB2" s="765"/>
      <c r="AQC2" s="765"/>
      <c r="AQD2" s="765"/>
      <c r="AQE2" s="765"/>
      <c r="AQF2" s="765"/>
      <c r="AQG2" s="765"/>
      <c r="AQH2" s="765"/>
      <c r="AQI2" s="765"/>
      <c r="AQJ2" s="765"/>
      <c r="AQK2" s="765"/>
      <c r="AQL2" s="765"/>
      <c r="AQM2" s="765"/>
      <c r="AQN2" s="765"/>
      <c r="AQO2" s="765"/>
      <c r="AQP2" s="765"/>
      <c r="AQQ2" s="765"/>
      <c r="AQR2" s="765"/>
      <c r="AQS2" s="765"/>
      <c r="AQT2" s="765"/>
      <c r="AQU2" s="765"/>
      <c r="AQV2" s="765"/>
      <c r="AQW2" s="765"/>
      <c r="AQX2" s="765"/>
      <c r="AQY2" s="765"/>
      <c r="AQZ2" s="765"/>
      <c r="ARA2" s="765"/>
      <c r="ARB2" s="765"/>
      <c r="ARC2" s="765"/>
      <c r="ARD2" s="765"/>
      <c r="ARE2" s="765"/>
      <c r="ARF2" s="765"/>
      <c r="ARG2" s="765"/>
      <c r="ARH2" s="765"/>
      <c r="ARI2" s="765"/>
      <c r="ARJ2" s="765"/>
      <c r="ARK2" s="765"/>
      <c r="ARL2" s="765"/>
      <c r="ARM2" s="765"/>
      <c r="ARN2" s="765"/>
      <c r="ARO2" s="765"/>
      <c r="ARP2" s="765"/>
      <c r="ARQ2" s="765"/>
      <c r="ARR2" s="765"/>
      <c r="ARS2" s="765"/>
      <c r="ART2" s="765"/>
      <c r="ARU2" s="765"/>
      <c r="ARV2" s="765"/>
      <c r="ARW2" s="765"/>
      <c r="ARX2" s="765"/>
      <c r="ARY2" s="765"/>
      <c r="ARZ2" s="765"/>
      <c r="ASA2" s="765"/>
      <c r="ASB2" s="765"/>
      <c r="ASC2" s="765"/>
      <c r="ASD2" s="765"/>
      <c r="ASE2" s="765"/>
      <c r="ASF2" s="765"/>
      <c r="ASG2" s="765"/>
      <c r="ASH2" s="765"/>
      <c r="ASI2" s="765"/>
      <c r="ASJ2" s="765"/>
      <c r="ASK2" s="765"/>
      <c r="ASL2" s="765"/>
      <c r="ASM2" s="765"/>
      <c r="ASN2" s="765"/>
      <c r="ASO2" s="765"/>
      <c r="ASP2" s="765"/>
      <c r="ASQ2" s="765"/>
      <c r="ASR2" s="765"/>
      <c r="ASS2" s="765"/>
      <c r="AST2" s="765"/>
      <c r="ASU2" s="765"/>
      <c r="ASV2" s="765"/>
      <c r="ASW2" s="765"/>
      <c r="ASX2" s="765"/>
      <c r="ASY2" s="765"/>
      <c r="ASZ2" s="765"/>
      <c r="ATA2" s="765"/>
      <c r="ATB2" s="765"/>
      <c r="ATC2" s="765"/>
      <c r="ATD2" s="765"/>
      <c r="ATE2" s="765"/>
      <c r="ATF2" s="765"/>
      <c r="ATG2" s="765"/>
      <c r="ATH2" s="765"/>
      <c r="ATI2" s="765"/>
      <c r="ATJ2" s="765"/>
      <c r="ATK2" s="765"/>
      <c r="ATL2" s="765"/>
      <c r="ATM2" s="765"/>
      <c r="ATN2" s="765"/>
      <c r="ATO2" s="765"/>
      <c r="ATP2" s="765"/>
      <c r="ATQ2" s="765"/>
      <c r="ATR2" s="765"/>
      <c r="ATS2" s="765"/>
      <c r="ATT2" s="765"/>
      <c r="ATU2" s="765"/>
      <c r="ATV2" s="765"/>
      <c r="ATW2" s="765"/>
      <c r="ATX2" s="765"/>
      <c r="ATY2" s="765"/>
      <c r="ATZ2" s="765"/>
      <c r="AUA2" s="765"/>
      <c r="AUB2" s="765"/>
      <c r="AUC2" s="765"/>
      <c r="AUD2" s="765"/>
      <c r="AUE2" s="765"/>
      <c r="AUF2" s="765"/>
      <c r="AUG2" s="765"/>
      <c r="AUH2" s="765"/>
      <c r="AUI2" s="765"/>
      <c r="AUJ2" s="765"/>
      <c r="AUK2" s="765"/>
      <c r="AUL2" s="765"/>
      <c r="AUM2" s="765"/>
      <c r="AUN2" s="765"/>
      <c r="AUO2" s="765"/>
      <c r="AUP2" s="765"/>
      <c r="AUQ2" s="765"/>
      <c r="AUR2" s="765"/>
      <c r="AUS2" s="765"/>
      <c r="AUT2" s="765"/>
      <c r="AUU2" s="765"/>
      <c r="AUV2" s="765"/>
      <c r="AUW2" s="765"/>
      <c r="AUX2" s="765"/>
      <c r="AUY2" s="765"/>
      <c r="AUZ2" s="765"/>
      <c r="AVA2" s="765"/>
      <c r="AVB2" s="765"/>
      <c r="AVC2" s="765"/>
      <c r="AVD2" s="765"/>
      <c r="AVE2" s="765"/>
      <c r="AVF2" s="765"/>
      <c r="AVG2" s="765"/>
      <c r="AVH2" s="765"/>
      <c r="AVI2" s="765"/>
      <c r="AVJ2" s="765"/>
      <c r="AVK2" s="765"/>
      <c r="AVL2" s="765"/>
      <c r="AVM2" s="765"/>
      <c r="AVN2" s="765"/>
      <c r="AVO2" s="765"/>
      <c r="AVP2" s="765"/>
      <c r="AVQ2" s="765"/>
      <c r="AVR2" s="765"/>
      <c r="AVS2" s="765"/>
      <c r="AVT2" s="765"/>
      <c r="AVU2" s="765"/>
      <c r="AVV2" s="765"/>
      <c r="AVW2" s="765"/>
      <c r="AVX2" s="765"/>
      <c r="AVY2" s="765"/>
      <c r="AVZ2" s="765"/>
      <c r="AWA2" s="765"/>
      <c r="AWB2" s="765"/>
      <c r="AWC2" s="765"/>
      <c r="AWD2" s="765"/>
      <c r="AWE2" s="765"/>
      <c r="AWF2" s="765"/>
      <c r="AWG2" s="765"/>
      <c r="AWH2" s="765"/>
      <c r="AWI2" s="765"/>
      <c r="AWJ2" s="765"/>
      <c r="AWK2" s="765"/>
      <c r="AWL2" s="765"/>
      <c r="AWM2" s="765"/>
      <c r="AWN2" s="765"/>
      <c r="AWO2" s="765"/>
      <c r="AWP2" s="765"/>
      <c r="AWQ2" s="765"/>
      <c r="AWR2" s="765"/>
      <c r="AWS2" s="765"/>
      <c r="AWT2" s="765"/>
      <c r="AWU2" s="765"/>
      <c r="AWV2" s="765"/>
      <c r="AWW2" s="765"/>
      <c r="AWX2" s="765"/>
      <c r="AWY2" s="765"/>
      <c r="AWZ2" s="765"/>
      <c r="AXA2" s="765"/>
      <c r="AXB2" s="765"/>
      <c r="AXC2" s="765"/>
      <c r="AXD2" s="765"/>
      <c r="AXE2" s="765"/>
      <c r="AXF2" s="765"/>
      <c r="AXG2" s="765"/>
      <c r="AXH2" s="765"/>
      <c r="AXI2" s="765"/>
      <c r="AXJ2" s="765"/>
      <c r="AXK2" s="765"/>
      <c r="AXL2" s="765"/>
      <c r="AXM2" s="765"/>
      <c r="AXN2" s="765"/>
      <c r="AXO2" s="765"/>
      <c r="AXP2" s="765"/>
      <c r="AXQ2" s="765"/>
      <c r="AXR2" s="765"/>
      <c r="AXS2" s="765"/>
      <c r="AXT2" s="765"/>
      <c r="AXU2" s="765"/>
      <c r="AXV2" s="765"/>
      <c r="AXW2" s="765"/>
      <c r="AXX2" s="765"/>
      <c r="AXY2" s="765"/>
      <c r="AXZ2" s="765"/>
      <c r="AYA2" s="765"/>
      <c r="AYB2" s="765"/>
      <c r="AYC2" s="765"/>
      <c r="AYD2" s="765"/>
      <c r="AYE2" s="765"/>
      <c r="AYF2" s="765"/>
      <c r="AYG2" s="765"/>
      <c r="AYH2" s="765"/>
      <c r="AYI2" s="765"/>
      <c r="AYJ2" s="765"/>
      <c r="AYK2" s="765"/>
      <c r="AYL2" s="765"/>
      <c r="AYM2" s="765"/>
      <c r="AYN2" s="765"/>
      <c r="AYO2" s="765"/>
      <c r="AYP2" s="765"/>
      <c r="AYQ2" s="765"/>
      <c r="AYR2" s="765"/>
      <c r="AYS2" s="765"/>
      <c r="AYT2" s="765"/>
      <c r="AYU2" s="765"/>
      <c r="AYV2" s="765"/>
      <c r="AYW2" s="765"/>
      <c r="AYX2" s="765"/>
      <c r="AYY2" s="765"/>
      <c r="AYZ2" s="765"/>
      <c r="AZA2" s="765"/>
      <c r="AZB2" s="765"/>
      <c r="AZC2" s="765"/>
      <c r="AZD2" s="765"/>
      <c r="AZE2" s="765"/>
      <c r="AZF2" s="765"/>
      <c r="AZG2" s="765"/>
      <c r="AZH2" s="765"/>
      <c r="AZI2" s="765"/>
      <c r="AZJ2" s="765"/>
      <c r="AZK2" s="765"/>
      <c r="AZL2" s="765"/>
      <c r="AZM2" s="765"/>
      <c r="AZN2" s="765"/>
      <c r="AZO2" s="765"/>
      <c r="AZP2" s="765"/>
      <c r="AZQ2" s="765"/>
      <c r="AZR2" s="765"/>
      <c r="AZS2" s="765"/>
      <c r="AZT2" s="765"/>
      <c r="AZU2" s="765"/>
      <c r="AZV2" s="765"/>
      <c r="AZW2" s="765"/>
      <c r="AZX2" s="765"/>
      <c r="AZY2" s="765"/>
      <c r="AZZ2" s="765"/>
      <c r="BAA2" s="765"/>
      <c r="BAB2" s="765"/>
      <c r="BAC2" s="765"/>
      <c r="BAD2" s="765"/>
      <c r="BAE2" s="765"/>
      <c r="BAF2" s="765"/>
      <c r="BAG2" s="765"/>
      <c r="BAH2" s="765"/>
      <c r="BAI2" s="765"/>
      <c r="BAJ2" s="765"/>
      <c r="BAK2" s="765"/>
      <c r="BAL2" s="765"/>
      <c r="BAM2" s="765"/>
      <c r="BAN2" s="765"/>
      <c r="BAO2" s="765"/>
      <c r="BAP2" s="765"/>
      <c r="BAQ2" s="765"/>
      <c r="BAR2" s="765"/>
      <c r="BAS2" s="765"/>
      <c r="BAT2" s="765"/>
      <c r="BAU2" s="765"/>
      <c r="BAV2" s="765"/>
      <c r="BAW2" s="765"/>
      <c r="BAX2" s="765"/>
      <c r="BAY2" s="765"/>
      <c r="BAZ2" s="765"/>
      <c r="BBA2" s="765"/>
      <c r="BBB2" s="765"/>
      <c r="BBC2" s="765"/>
      <c r="BBD2" s="765"/>
      <c r="BBE2" s="765"/>
      <c r="BBF2" s="765"/>
      <c r="BBG2" s="765"/>
      <c r="BBH2" s="765"/>
      <c r="BBI2" s="765"/>
      <c r="BBJ2" s="765"/>
      <c r="BBK2" s="765"/>
      <c r="BBL2" s="765"/>
      <c r="BBM2" s="765"/>
      <c r="BBN2" s="765"/>
      <c r="BBO2" s="765"/>
      <c r="BBP2" s="765"/>
      <c r="BBQ2" s="765"/>
      <c r="BBR2" s="765"/>
      <c r="BBS2" s="765"/>
      <c r="BBT2" s="765"/>
      <c r="BBU2" s="765"/>
      <c r="BBV2" s="765"/>
      <c r="BBW2" s="765"/>
      <c r="BBX2" s="765"/>
      <c r="BBY2" s="765"/>
      <c r="BBZ2" s="765"/>
      <c r="BCA2" s="765"/>
      <c r="BCB2" s="765"/>
      <c r="BCC2" s="765"/>
      <c r="BCD2" s="765"/>
      <c r="BCE2" s="765"/>
      <c r="BCF2" s="765"/>
      <c r="BCG2" s="765"/>
      <c r="BCH2" s="765"/>
      <c r="BCI2" s="765"/>
      <c r="BCJ2" s="765"/>
      <c r="BCK2" s="765"/>
      <c r="BCL2" s="765"/>
      <c r="BCM2" s="765"/>
      <c r="BCN2" s="765"/>
      <c r="BCO2" s="765"/>
      <c r="BCP2" s="765"/>
      <c r="BCQ2" s="765"/>
      <c r="BCR2" s="765"/>
      <c r="BCS2" s="765"/>
      <c r="BCT2" s="765"/>
      <c r="BCU2" s="765"/>
      <c r="BCV2" s="765"/>
      <c r="BCW2" s="765"/>
      <c r="BCX2" s="765"/>
      <c r="BCY2" s="765"/>
      <c r="BCZ2" s="765"/>
      <c r="BDA2" s="765"/>
      <c r="BDB2" s="765"/>
      <c r="BDC2" s="765"/>
      <c r="BDD2" s="765"/>
      <c r="BDE2" s="765"/>
      <c r="BDF2" s="765"/>
      <c r="BDG2" s="765"/>
      <c r="BDH2" s="765"/>
      <c r="BDI2" s="765"/>
      <c r="BDJ2" s="765"/>
      <c r="BDK2" s="765"/>
      <c r="BDL2" s="765"/>
      <c r="BDM2" s="765"/>
      <c r="BDN2" s="765"/>
      <c r="BDO2" s="765"/>
      <c r="BDP2" s="765"/>
      <c r="BDQ2" s="765"/>
      <c r="BDR2" s="765"/>
      <c r="BDS2" s="765"/>
      <c r="BDT2" s="765"/>
      <c r="BDU2" s="765"/>
      <c r="BDV2" s="765"/>
      <c r="BDW2" s="765"/>
      <c r="BDX2" s="765"/>
      <c r="BDY2" s="765"/>
      <c r="BDZ2" s="765"/>
      <c r="BEA2" s="765"/>
      <c r="BEB2" s="765"/>
      <c r="BEC2" s="765"/>
      <c r="BED2" s="765"/>
      <c r="BEE2" s="765"/>
      <c r="BEF2" s="765"/>
      <c r="BEG2" s="765"/>
      <c r="BEH2" s="765"/>
      <c r="BEI2" s="765"/>
      <c r="BEJ2" s="765"/>
      <c r="BEK2" s="765"/>
      <c r="BEL2" s="765"/>
      <c r="BEM2" s="765"/>
      <c r="BEN2" s="765"/>
      <c r="BEO2" s="765"/>
      <c r="BEP2" s="765"/>
      <c r="BEQ2" s="765"/>
      <c r="BER2" s="765"/>
      <c r="BES2" s="765"/>
      <c r="BET2" s="765"/>
      <c r="BEU2" s="765"/>
      <c r="BEV2" s="765"/>
      <c r="BEW2" s="765"/>
      <c r="BEX2" s="765"/>
      <c r="BEY2" s="765"/>
      <c r="BEZ2" s="765"/>
      <c r="BFA2" s="765"/>
      <c r="BFB2" s="765"/>
      <c r="BFC2" s="765"/>
      <c r="BFD2" s="765"/>
      <c r="BFE2" s="765"/>
      <c r="BFF2" s="765"/>
      <c r="BFG2" s="765"/>
      <c r="BFH2" s="765"/>
      <c r="BFI2" s="765"/>
      <c r="BFJ2" s="765"/>
      <c r="BFK2" s="765"/>
      <c r="BFL2" s="765"/>
      <c r="BFM2" s="765"/>
      <c r="BFN2" s="765"/>
      <c r="BFO2" s="765"/>
      <c r="BFP2" s="765"/>
      <c r="BFQ2" s="765"/>
      <c r="BFR2" s="765"/>
      <c r="BFS2" s="765"/>
      <c r="BFT2" s="765"/>
      <c r="BFU2" s="765"/>
      <c r="BFV2" s="765"/>
      <c r="BFW2" s="765"/>
      <c r="BFX2" s="765"/>
      <c r="BFY2" s="765"/>
      <c r="BFZ2" s="765"/>
      <c r="BGA2" s="765"/>
      <c r="BGB2" s="765"/>
      <c r="BGC2" s="765"/>
      <c r="BGD2" s="765"/>
      <c r="BGE2" s="765"/>
      <c r="BGF2" s="765"/>
      <c r="BGG2" s="765"/>
      <c r="BGH2" s="765"/>
      <c r="BGI2" s="765"/>
      <c r="BGJ2" s="765"/>
      <c r="BGK2" s="765"/>
      <c r="BGL2" s="765"/>
      <c r="BGM2" s="765"/>
      <c r="BGN2" s="765"/>
      <c r="BGO2" s="765"/>
      <c r="BGP2" s="765"/>
      <c r="BGQ2" s="765"/>
      <c r="BGR2" s="765"/>
      <c r="BGS2" s="765"/>
      <c r="BGT2" s="765"/>
      <c r="BGU2" s="765"/>
      <c r="BGV2" s="765"/>
      <c r="BGW2" s="765"/>
      <c r="BGX2" s="765"/>
      <c r="BGY2" s="765"/>
      <c r="BGZ2" s="765"/>
      <c r="BHA2" s="765"/>
      <c r="BHB2" s="765"/>
      <c r="BHC2" s="765"/>
      <c r="BHD2" s="765"/>
      <c r="BHE2" s="765"/>
      <c r="BHF2" s="765"/>
      <c r="BHG2" s="765"/>
      <c r="BHH2" s="765"/>
      <c r="BHI2" s="765"/>
      <c r="BHJ2" s="765"/>
      <c r="BHK2" s="765"/>
      <c r="BHL2" s="765"/>
      <c r="BHM2" s="765"/>
      <c r="BHN2" s="765"/>
      <c r="BHO2" s="765"/>
      <c r="BHP2" s="765"/>
      <c r="BHQ2" s="765"/>
      <c r="BHR2" s="765"/>
      <c r="BHS2" s="765"/>
      <c r="BHT2" s="765"/>
      <c r="BHU2" s="765"/>
      <c r="BHV2" s="765"/>
      <c r="BHW2" s="765"/>
      <c r="BHX2" s="765"/>
      <c r="BHY2" s="765"/>
      <c r="BHZ2" s="765"/>
      <c r="BIA2" s="765"/>
      <c r="BIB2" s="765"/>
      <c r="BIC2" s="765"/>
      <c r="BID2" s="765"/>
      <c r="BIE2" s="765"/>
      <c r="BIF2" s="765"/>
      <c r="BIG2" s="765"/>
      <c r="BIH2" s="765"/>
      <c r="BII2" s="765"/>
      <c r="BIJ2" s="765"/>
      <c r="BIK2" s="765"/>
      <c r="BIL2" s="765"/>
      <c r="BIM2" s="765"/>
      <c r="BIN2" s="765"/>
      <c r="BIO2" s="765"/>
      <c r="BIP2" s="765"/>
      <c r="BIQ2" s="765"/>
      <c r="BIR2" s="765"/>
      <c r="BIS2" s="765"/>
      <c r="BIT2" s="765"/>
      <c r="BIU2" s="765"/>
      <c r="BIV2" s="765"/>
      <c r="BIW2" s="765"/>
      <c r="BIX2" s="765"/>
      <c r="BIY2" s="765"/>
      <c r="BIZ2" s="765"/>
      <c r="BJA2" s="765"/>
      <c r="BJB2" s="765"/>
      <c r="BJC2" s="765"/>
      <c r="BJD2" s="765"/>
      <c r="BJE2" s="765"/>
      <c r="BJF2" s="765"/>
      <c r="BJG2" s="765"/>
      <c r="BJH2" s="765"/>
      <c r="BJI2" s="765"/>
      <c r="BJJ2" s="765"/>
      <c r="BJK2" s="765"/>
      <c r="BJL2" s="765"/>
      <c r="BJM2" s="765"/>
      <c r="BJN2" s="765"/>
      <c r="BJO2" s="765"/>
      <c r="BJP2" s="765"/>
      <c r="BJQ2" s="765"/>
      <c r="BJR2" s="765"/>
      <c r="BJS2" s="765"/>
      <c r="BJT2" s="765"/>
      <c r="BJU2" s="765"/>
      <c r="BJV2" s="765"/>
      <c r="BJW2" s="765"/>
      <c r="BJX2" s="765"/>
      <c r="BJY2" s="765"/>
      <c r="BJZ2" s="765"/>
      <c r="BKA2" s="765"/>
      <c r="BKB2" s="765"/>
      <c r="BKC2" s="765"/>
      <c r="BKD2" s="765"/>
      <c r="BKE2" s="765"/>
      <c r="BKF2" s="765"/>
      <c r="BKG2" s="765"/>
      <c r="BKH2" s="765"/>
      <c r="BKI2" s="765"/>
      <c r="BKJ2" s="765"/>
      <c r="BKK2" s="765"/>
      <c r="BKL2" s="765"/>
      <c r="BKM2" s="765"/>
      <c r="BKN2" s="765"/>
      <c r="BKO2" s="765"/>
      <c r="BKP2" s="765"/>
      <c r="BKQ2" s="765"/>
      <c r="BKR2" s="765"/>
      <c r="BKS2" s="765"/>
      <c r="BKT2" s="765"/>
      <c r="BKU2" s="765"/>
      <c r="BKV2" s="765"/>
      <c r="BKW2" s="765"/>
      <c r="BKX2" s="765"/>
      <c r="BKY2" s="765"/>
      <c r="BKZ2" s="765"/>
      <c r="BLA2" s="765"/>
      <c r="BLB2" s="765"/>
      <c r="BLC2" s="765"/>
      <c r="BLD2" s="765"/>
      <c r="BLE2" s="765"/>
      <c r="BLF2" s="765"/>
      <c r="BLG2" s="765"/>
      <c r="BLH2" s="765"/>
      <c r="BLI2" s="765"/>
      <c r="BLJ2" s="765"/>
      <c r="BLK2" s="765"/>
      <c r="BLL2" s="765"/>
      <c r="BLM2" s="765"/>
      <c r="BLN2" s="765"/>
      <c r="BLO2" s="765"/>
      <c r="BLP2" s="765"/>
      <c r="BLQ2" s="765"/>
      <c r="BLR2" s="765"/>
      <c r="BLS2" s="765"/>
      <c r="BLT2" s="765"/>
      <c r="BLU2" s="765"/>
      <c r="BLV2" s="765"/>
      <c r="BLW2" s="765"/>
      <c r="BLX2" s="765"/>
      <c r="BLY2" s="765"/>
      <c r="BLZ2" s="765"/>
      <c r="BMA2" s="765"/>
      <c r="BMB2" s="765"/>
      <c r="BMC2" s="765"/>
      <c r="BMD2" s="765"/>
      <c r="BME2" s="765"/>
      <c r="BMF2" s="765"/>
      <c r="BMG2" s="765"/>
      <c r="BMH2" s="765"/>
      <c r="BMI2" s="765"/>
      <c r="BMJ2" s="765"/>
      <c r="BMK2" s="765"/>
      <c r="BML2" s="765"/>
      <c r="BMM2" s="765"/>
      <c r="BMN2" s="765"/>
      <c r="BMO2" s="765"/>
      <c r="BMP2" s="765"/>
      <c r="BMQ2" s="765"/>
      <c r="BMR2" s="765"/>
      <c r="BMS2" s="765"/>
      <c r="BMT2" s="765"/>
      <c r="BMU2" s="765"/>
      <c r="BMV2" s="765"/>
      <c r="BMW2" s="765"/>
      <c r="BMX2" s="765"/>
      <c r="BMY2" s="765"/>
      <c r="BMZ2" s="765"/>
      <c r="BNA2" s="765"/>
      <c r="BNB2" s="765"/>
      <c r="BNC2" s="765"/>
      <c r="BND2" s="765"/>
      <c r="BNE2" s="765"/>
      <c r="BNF2" s="765"/>
      <c r="BNG2" s="765"/>
      <c r="BNH2" s="765"/>
      <c r="BNI2" s="765"/>
      <c r="BNJ2" s="765"/>
      <c r="BNK2" s="765"/>
      <c r="BNL2" s="765"/>
      <c r="BNM2" s="765"/>
      <c r="BNN2" s="765"/>
      <c r="BNO2" s="765"/>
      <c r="BNP2" s="765"/>
      <c r="BNQ2" s="765"/>
      <c r="BNR2" s="765"/>
      <c r="BNS2" s="765"/>
      <c r="BNT2" s="765"/>
      <c r="BNU2" s="765"/>
      <c r="BNV2" s="765"/>
      <c r="BNW2" s="765"/>
      <c r="BNX2" s="765"/>
      <c r="BNY2" s="765"/>
      <c r="BNZ2" s="765"/>
      <c r="BOA2" s="765"/>
      <c r="BOB2" s="765"/>
      <c r="BOC2" s="765"/>
      <c r="BOD2" s="765"/>
      <c r="BOE2" s="765"/>
      <c r="BOF2" s="765"/>
      <c r="BOG2" s="765"/>
      <c r="BOH2" s="765"/>
      <c r="BOI2" s="765"/>
      <c r="BOJ2" s="765"/>
      <c r="BOK2" s="765"/>
      <c r="BOL2" s="765"/>
      <c r="BOM2" s="765"/>
      <c r="BON2" s="765"/>
      <c r="BOO2" s="765"/>
      <c r="BOP2" s="765"/>
      <c r="BOQ2" s="765"/>
      <c r="BOR2" s="765"/>
      <c r="BOS2" s="765"/>
      <c r="BOT2" s="765"/>
      <c r="BOU2" s="765"/>
      <c r="BOV2" s="765"/>
      <c r="BOW2" s="765"/>
      <c r="BOX2" s="765"/>
      <c r="BOY2" s="765"/>
      <c r="BOZ2" s="765"/>
      <c r="BPA2" s="765"/>
      <c r="BPB2" s="765"/>
      <c r="BPC2" s="765"/>
      <c r="BPD2" s="765"/>
      <c r="BPE2" s="765"/>
      <c r="BPF2" s="765"/>
      <c r="BPG2" s="765"/>
      <c r="BPH2" s="765"/>
      <c r="BPI2" s="765"/>
      <c r="BPJ2" s="765"/>
      <c r="BPK2" s="765"/>
      <c r="BPL2" s="765"/>
      <c r="BPM2" s="765"/>
      <c r="BPN2" s="765"/>
      <c r="BPO2" s="765"/>
      <c r="BPP2" s="765"/>
      <c r="BPQ2" s="765"/>
      <c r="BPR2" s="765"/>
      <c r="BPS2" s="765"/>
      <c r="BPT2" s="765"/>
      <c r="BPU2" s="765"/>
      <c r="BPV2" s="765"/>
      <c r="BPW2" s="765"/>
      <c r="BPX2" s="765"/>
      <c r="BPY2" s="765"/>
      <c r="BPZ2" s="765"/>
      <c r="BQA2" s="765"/>
      <c r="BQB2" s="765"/>
      <c r="BQC2" s="765"/>
      <c r="BQD2" s="765"/>
      <c r="BQE2" s="765"/>
      <c r="BQF2" s="765"/>
      <c r="BQG2" s="765"/>
      <c r="BQH2" s="765"/>
      <c r="BQI2" s="765"/>
      <c r="BQJ2" s="765"/>
      <c r="BQK2" s="765"/>
      <c r="BQL2" s="765"/>
      <c r="BQM2" s="765"/>
      <c r="BQN2" s="765"/>
      <c r="BQO2" s="765"/>
      <c r="BQP2" s="765"/>
      <c r="BQQ2" s="765"/>
      <c r="BQR2" s="765"/>
      <c r="BQS2" s="765"/>
      <c r="BQT2" s="765"/>
      <c r="BQU2" s="765"/>
      <c r="BQV2" s="765"/>
      <c r="BQW2" s="765"/>
      <c r="BQX2" s="765"/>
      <c r="BQY2" s="765"/>
      <c r="BQZ2" s="765"/>
      <c r="BRA2" s="765"/>
      <c r="BRB2" s="765"/>
      <c r="BRC2" s="765"/>
      <c r="BRD2" s="765"/>
      <c r="BRE2" s="765"/>
      <c r="BRF2" s="765"/>
      <c r="BRG2" s="765"/>
      <c r="BRH2" s="765"/>
      <c r="BRI2" s="765"/>
      <c r="BRJ2" s="765"/>
      <c r="BRK2" s="765"/>
      <c r="BRL2" s="765"/>
      <c r="BRM2" s="765"/>
      <c r="BRN2" s="765"/>
      <c r="BRO2" s="765"/>
      <c r="BRP2" s="765"/>
      <c r="BRQ2" s="765"/>
      <c r="BRR2" s="765"/>
      <c r="BRS2" s="765"/>
      <c r="BRT2" s="765"/>
      <c r="BRU2" s="765"/>
      <c r="BRV2" s="765"/>
      <c r="BRW2" s="765"/>
      <c r="BRX2" s="765"/>
      <c r="BRY2" s="765"/>
      <c r="BRZ2" s="765"/>
      <c r="BSA2" s="765"/>
      <c r="BSB2" s="765"/>
      <c r="BSC2" s="765"/>
      <c r="BSD2" s="765"/>
      <c r="BSE2" s="765"/>
      <c r="BSF2" s="765"/>
      <c r="BSG2" s="765"/>
      <c r="BSH2" s="765"/>
      <c r="BSI2" s="765"/>
      <c r="BSJ2" s="765"/>
      <c r="BSK2" s="765"/>
      <c r="BSL2" s="765"/>
      <c r="BSM2" s="765"/>
      <c r="BSN2" s="765"/>
      <c r="BSO2" s="765"/>
      <c r="BSP2" s="765"/>
      <c r="BSQ2" s="765"/>
      <c r="BSR2" s="765"/>
      <c r="BSS2" s="765"/>
      <c r="BST2" s="765"/>
      <c r="BSU2" s="765"/>
      <c r="BSV2" s="765"/>
      <c r="BSW2" s="765"/>
      <c r="BSX2" s="765"/>
      <c r="BSY2" s="765"/>
      <c r="BSZ2" s="765"/>
      <c r="BTA2" s="765"/>
      <c r="BTB2" s="765"/>
      <c r="BTC2" s="765"/>
      <c r="BTD2" s="765"/>
      <c r="BTE2" s="765"/>
      <c r="BTF2" s="765"/>
      <c r="BTG2" s="765"/>
      <c r="BTH2" s="765"/>
      <c r="BTI2" s="765"/>
      <c r="BTJ2" s="765"/>
      <c r="BTK2" s="765"/>
      <c r="BTL2" s="765"/>
      <c r="BTM2" s="765"/>
      <c r="BTN2" s="765"/>
      <c r="BTO2" s="765"/>
      <c r="BTP2" s="765"/>
      <c r="BTQ2" s="765"/>
      <c r="BTR2" s="765"/>
      <c r="BTS2" s="765"/>
      <c r="BTT2" s="765"/>
      <c r="BTU2" s="765"/>
      <c r="BTV2" s="765"/>
      <c r="BTW2" s="765"/>
      <c r="BTX2" s="765"/>
      <c r="BTY2" s="765"/>
      <c r="BTZ2" s="765"/>
      <c r="BUA2" s="765"/>
      <c r="BUB2" s="765"/>
      <c r="BUC2" s="765"/>
      <c r="BUD2" s="765"/>
      <c r="BUE2" s="765"/>
      <c r="BUF2" s="765"/>
      <c r="BUG2" s="765"/>
      <c r="BUH2" s="765"/>
      <c r="BUI2" s="765"/>
      <c r="BUJ2" s="765"/>
      <c r="BUK2" s="765"/>
      <c r="BUL2" s="765"/>
      <c r="BUM2" s="765"/>
      <c r="BUN2" s="765"/>
      <c r="BUO2" s="765"/>
      <c r="BUP2" s="765"/>
      <c r="BUQ2" s="765"/>
      <c r="BUR2" s="765"/>
      <c r="BUS2" s="765"/>
      <c r="BUT2" s="765"/>
      <c r="BUU2" s="765"/>
      <c r="BUV2" s="765"/>
      <c r="BUW2" s="765"/>
      <c r="BUX2" s="765"/>
      <c r="BUY2" s="765"/>
      <c r="BUZ2" s="765"/>
      <c r="BVA2" s="765"/>
      <c r="BVB2" s="765"/>
      <c r="BVC2" s="765"/>
      <c r="BVD2" s="765"/>
      <c r="BVE2" s="765"/>
      <c r="BVF2" s="765"/>
      <c r="BVG2" s="765"/>
      <c r="BVH2" s="765"/>
      <c r="BVI2" s="765"/>
      <c r="BVJ2" s="765"/>
      <c r="BVK2" s="765"/>
      <c r="BVL2" s="765"/>
      <c r="BVM2" s="765"/>
      <c r="BVN2" s="765"/>
      <c r="BVO2" s="765"/>
      <c r="BVP2" s="765"/>
      <c r="BVQ2" s="765"/>
      <c r="BVR2" s="765"/>
      <c r="BVS2" s="765"/>
      <c r="BVT2" s="765"/>
      <c r="BVU2" s="765"/>
      <c r="BVV2" s="765"/>
      <c r="BVW2" s="765"/>
      <c r="BVX2" s="765"/>
      <c r="BVY2" s="765"/>
      <c r="BVZ2" s="765"/>
      <c r="BWA2" s="765"/>
      <c r="BWB2" s="765"/>
      <c r="BWC2" s="765"/>
      <c r="BWD2" s="765"/>
      <c r="BWE2" s="765"/>
      <c r="BWF2" s="765"/>
      <c r="BWG2" s="765"/>
      <c r="BWH2" s="765"/>
      <c r="BWI2" s="765"/>
      <c r="BWJ2" s="765"/>
      <c r="BWK2" s="765"/>
      <c r="BWL2" s="765"/>
      <c r="BWM2" s="765"/>
      <c r="BWN2" s="765"/>
      <c r="BWO2" s="765"/>
      <c r="BWP2" s="765"/>
      <c r="BWQ2" s="765"/>
      <c r="BWR2" s="765"/>
      <c r="BWS2" s="765"/>
      <c r="BWT2" s="765"/>
      <c r="BWU2" s="765"/>
      <c r="BWV2" s="765"/>
      <c r="BWW2" s="765"/>
      <c r="BWX2" s="765"/>
      <c r="BWY2" s="765"/>
      <c r="BWZ2" s="765"/>
      <c r="BXA2" s="765"/>
      <c r="BXB2" s="765"/>
      <c r="BXC2" s="765"/>
      <c r="BXD2" s="765"/>
      <c r="BXE2" s="765"/>
      <c r="BXF2" s="765"/>
      <c r="BXG2" s="765"/>
      <c r="BXH2" s="765"/>
      <c r="BXI2" s="765"/>
      <c r="BXJ2" s="765"/>
      <c r="BXK2" s="765"/>
      <c r="BXL2" s="765"/>
      <c r="BXM2" s="765"/>
      <c r="BXN2" s="765"/>
      <c r="BXO2" s="765"/>
      <c r="BXP2" s="765"/>
      <c r="BXQ2" s="765"/>
      <c r="BXR2" s="765"/>
      <c r="BXS2" s="765"/>
      <c r="BXT2" s="765"/>
      <c r="BXU2" s="765"/>
      <c r="BXV2" s="765"/>
      <c r="BXW2" s="765"/>
      <c r="BXX2" s="765"/>
      <c r="BXY2" s="765"/>
      <c r="BXZ2" s="765"/>
      <c r="BYA2" s="765"/>
      <c r="BYB2" s="765"/>
      <c r="BYC2" s="765"/>
      <c r="BYD2" s="765"/>
      <c r="BYE2" s="765"/>
      <c r="BYF2" s="765"/>
      <c r="BYG2" s="765"/>
      <c r="BYH2" s="765"/>
      <c r="BYI2" s="765"/>
      <c r="BYJ2" s="765"/>
      <c r="BYK2" s="765"/>
      <c r="BYL2" s="765"/>
      <c r="BYM2" s="765"/>
      <c r="BYN2" s="765"/>
      <c r="BYO2" s="765"/>
      <c r="BYP2" s="765"/>
      <c r="BYQ2" s="765"/>
      <c r="BYR2" s="765"/>
      <c r="BYS2" s="765"/>
      <c r="BYT2" s="765"/>
      <c r="BYU2" s="765"/>
      <c r="BYV2" s="765"/>
      <c r="BYW2" s="765"/>
      <c r="BYX2" s="765"/>
      <c r="BYY2" s="765"/>
      <c r="BYZ2" s="765"/>
      <c r="BZA2" s="765"/>
      <c r="BZB2" s="765"/>
      <c r="BZC2" s="765"/>
      <c r="BZD2" s="765"/>
      <c r="BZE2" s="765"/>
      <c r="BZF2" s="765"/>
      <c r="BZG2" s="765"/>
      <c r="BZH2" s="765"/>
      <c r="BZI2" s="765"/>
      <c r="BZJ2" s="765"/>
      <c r="BZK2" s="765"/>
      <c r="BZL2" s="765"/>
      <c r="BZM2" s="765"/>
      <c r="BZN2" s="765"/>
      <c r="BZO2" s="765"/>
      <c r="BZP2" s="765"/>
      <c r="BZQ2" s="765"/>
      <c r="BZR2" s="765"/>
      <c r="BZS2" s="765"/>
      <c r="BZT2" s="765"/>
      <c r="BZU2" s="765"/>
      <c r="BZV2" s="765"/>
      <c r="BZW2" s="765"/>
      <c r="BZX2" s="765"/>
      <c r="BZY2" s="765"/>
      <c r="BZZ2" s="765"/>
      <c r="CAA2" s="765"/>
      <c r="CAB2" s="765"/>
      <c r="CAC2" s="765"/>
      <c r="CAD2" s="765"/>
      <c r="CAE2" s="765"/>
      <c r="CAF2" s="765"/>
      <c r="CAG2" s="765"/>
      <c r="CAH2" s="765"/>
      <c r="CAI2" s="765"/>
      <c r="CAJ2" s="765"/>
      <c r="CAK2" s="765"/>
      <c r="CAL2" s="765"/>
      <c r="CAM2" s="765"/>
      <c r="CAN2" s="765"/>
      <c r="CAO2" s="765"/>
      <c r="CAP2" s="765"/>
      <c r="CAQ2" s="765"/>
      <c r="CAR2" s="765"/>
      <c r="CAS2" s="765"/>
      <c r="CAT2" s="765"/>
      <c r="CAU2" s="765"/>
      <c r="CAV2" s="765"/>
      <c r="CAW2" s="765"/>
      <c r="CAX2" s="765"/>
      <c r="CAY2" s="765"/>
      <c r="CAZ2" s="765"/>
      <c r="CBA2" s="765"/>
      <c r="CBB2" s="765"/>
      <c r="CBC2" s="765"/>
      <c r="CBD2" s="765"/>
      <c r="CBE2" s="765"/>
      <c r="CBF2" s="765"/>
      <c r="CBG2" s="765"/>
      <c r="CBH2" s="765"/>
      <c r="CBI2" s="765"/>
      <c r="CBJ2" s="765"/>
      <c r="CBK2" s="765"/>
      <c r="CBL2" s="765"/>
      <c r="CBM2" s="765"/>
      <c r="CBN2" s="765"/>
      <c r="CBO2" s="765"/>
      <c r="CBP2" s="765"/>
      <c r="CBQ2" s="765"/>
      <c r="CBR2" s="765"/>
      <c r="CBS2" s="765"/>
      <c r="CBT2" s="765"/>
      <c r="CBU2" s="765"/>
      <c r="CBV2" s="765"/>
      <c r="CBW2" s="765"/>
      <c r="CBX2" s="765"/>
      <c r="CBY2" s="765"/>
      <c r="CBZ2" s="765"/>
      <c r="CCA2" s="765"/>
      <c r="CCB2" s="765"/>
      <c r="CCC2" s="765"/>
      <c r="CCD2" s="765"/>
      <c r="CCE2" s="765"/>
      <c r="CCF2" s="765"/>
      <c r="CCG2" s="765"/>
      <c r="CCH2" s="765"/>
      <c r="CCI2" s="765"/>
      <c r="CCJ2" s="765"/>
      <c r="CCK2" s="765"/>
      <c r="CCL2" s="765"/>
      <c r="CCM2" s="765"/>
      <c r="CCN2" s="765"/>
      <c r="CCO2" s="765"/>
      <c r="CCP2" s="765"/>
      <c r="CCQ2" s="765"/>
      <c r="CCR2" s="765"/>
      <c r="CCS2" s="765"/>
      <c r="CCT2" s="765"/>
      <c r="CCU2" s="765"/>
      <c r="CCV2" s="765"/>
      <c r="CCW2" s="765"/>
      <c r="CCX2" s="765"/>
      <c r="CCY2" s="765"/>
      <c r="CCZ2" s="765"/>
      <c r="CDA2" s="765"/>
      <c r="CDB2" s="765"/>
      <c r="CDC2" s="765"/>
      <c r="CDD2" s="765"/>
      <c r="CDE2" s="765"/>
      <c r="CDF2" s="765"/>
      <c r="CDG2" s="765"/>
      <c r="CDH2" s="765"/>
      <c r="CDI2" s="765"/>
      <c r="CDJ2" s="765"/>
      <c r="CDK2" s="765"/>
      <c r="CDL2" s="765"/>
      <c r="CDM2" s="765"/>
      <c r="CDN2" s="765"/>
      <c r="CDO2" s="765"/>
      <c r="CDP2" s="765"/>
      <c r="CDQ2" s="765"/>
      <c r="CDR2" s="765"/>
      <c r="CDS2" s="765"/>
      <c r="CDT2" s="765"/>
      <c r="CDU2" s="765"/>
      <c r="CDV2" s="765"/>
      <c r="CDW2" s="765"/>
      <c r="CDX2" s="765"/>
      <c r="CDY2" s="765"/>
      <c r="CDZ2" s="765"/>
      <c r="CEA2" s="765"/>
      <c r="CEB2" s="765"/>
      <c r="CEC2" s="765"/>
      <c r="CED2" s="765"/>
      <c r="CEE2" s="765"/>
      <c r="CEF2" s="765"/>
      <c r="CEG2" s="765"/>
      <c r="CEH2" s="765"/>
      <c r="CEI2" s="765"/>
      <c r="CEJ2" s="765"/>
      <c r="CEK2" s="765"/>
      <c r="CEL2" s="765"/>
      <c r="CEM2" s="765"/>
      <c r="CEN2" s="765"/>
      <c r="CEO2" s="765"/>
      <c r="CEP2" s="765"/>
      <c r="CEQ2" s="765"/>
      <c r="CER2" s="765"/>
      <c r="CES2" s="765"/>
      <c r="CET2" s="765"/>
      <c r="CEU2" s="765"/>
      <c r="CEV2" s="765"/>
      <c r="CEW2" s="765"/>
      <c r="CEX2" s="765"/>
      <c r="CEY2" s="765"/>
      <c r="CEZ2" s="765"/>
      <c r="CFA2" s="765"/>
      <c r="CFB2" s="765"/>
      <c r="CFC2" s="765"/>
      <c r="CFD2" s="765"/>
      <c r="CFE2" s="765"/>
      <c r="CFF2" s="765"/>
      <c r="CFG2" s="765"/>
      <c r="CFH2" s="765"/>
      <c r="CFI2" s="765"/>
      <c r="CFJ2" s="765"/>
      <c r="CFK2" s="765"/>
      <c r="CFL2" s="765"/>
      <c r="CFM2" s="765"/>
      <c r="CFN2" s="765"/>
      <c r="CFO2" s="765"/>
      <c r="CFP2" s="765"/>
      <c r="CFQ2" s="765"/>
      <c r="CFR2" s="765"/>
      <c r="CFS2" s="765"/>
      <c r="CFT2" s="765"/>
      <c r="CFU2" s="765"/>
      <c r="CFV2" s="765"/>
      <c r="CFW2" s="765"/>
      <c r="CFX2" s="765"/>
      <c r="CFY2" s="765"/>
      <c r="CFZ2" s="765"/>
      <c r="CGA2" s="765"/>
      <c r="CGB2" s="765"/>
      <c r="CGC2" s="765"/>
      <c r="CGD2" s="765"/>
      <c r="CGE2" s="765"/>
      <c r="CGF2" s="765"/>
      <c r="CGG2" s="765"/>
      <c r="CGH2" s="765"/>
      <c r="CGI2" s="765"/>
      <c r="CGJ2" s="765"/>
      <c r="CGK2" s="765"/>
      <c r="CGL2" s="765"/>
      <c r="CGM2" s="765"/>
      <c r="CGN2" s="765"/>
      <c r="CGO2" s="765"/>
      <c r="CGP2" s="765"/>
      <c r="CGQ2" s="765"/>
      <c r="CGR2" s="765"/>
      <c r="CGS2" s="765"/>
      <c r="CGT2" s="765"/>
      <c r="CGU2" s="765"/>
      <c r="CGV2" s="765"/>
      <c r="CGW2" s="765"/>
      <c r="CGX2" s="765"/>
      <c r="CGY2" s="765"/>
      <c r="CGZ2" s="765"/>
      <c r="CHA2" s="765"/>
      <c r="CHB2" s="765"/>
      <c r="CHC2" s="765"/>
      <c r="CHD2" s="765"/>
      <c r="CHE2" s="765"/>
      <c r="CHF2" s="765"/>
      <c r="CHG2" s="765"/>
      <c r="CHH2" s="765"/>
      <c r="CHI2" s="765"/>
      <c r="CHJ2" s="765"/>
      <c r="CHK2" s="765"/>
      <c r="CHL2" s="765"/>
      <c r="CHM2" s="765"/>
      <c r="CHN2" s="765"/>
      <c r="CHO2" s="765"/>
      <c r="CHP2" s="765"/>
      <c r="CHQ2" s="765"/>
      <c r="CHR2" s="765"/>
      <c r="CHS2" s="765"/>
      <c r="CHT2" s="765"/>
      <c r="CHU2" s="765"/>
      <c r="CHV2" s="765"/>
      <c r="CHW2" s="765"/>
      <c r="CHX2" s="765"/>
      <c r="CHY2" s="765"/>
      <c r="CHZ2" s="765"/>
      <c r="CIA2" s="765"/>
      <c r="CIB2" s="765"/>
      <c r="CIC2" s="765"/>
      <c r="CID2" s="765"/>
      <c r="CIE2" s="765"/>
      <c r="CIF2" s="765"/>
      <c r="CIG2" s="765"/>
      <c r="CIH2" s="765"/>
      <c r="CII2" s="765"/>
      <c r="CIJ2" s="765"/>
      <c r="CIK2" s="765"/>
      <c r="CIL2" s="765"/>
      <c r="CIM2" s="765"/>
      <c r="CIN2" s="765"/>
      <c r="CIO2" s="765"/>
      <c r="CIP2" s="765"/>
      <c r="CIQ2" s="765"/>
      <c r="CIR2" s="765"/>
      <c r="CIS2" s="765"/>
      <c r="CIT2" s="765"/>
      <c r="CIU2" s="765"/>
      <c r="CIV2" s="765"/>
      <c r="CIW2" s="765"/>
      <c r="CIX2" s="765"/>
      <c r="CIY2" s="765"/>
      <c r="CIZ2" s="765"/>
      <c r="CJA2" s="765"/>
      <c r="CJB2" s="765"/>
      <c r="CJC2" s="765"/>
      <c r="CJD2" s="765"/>
      <c r="CJE2" s="765"/>
      <c r="CJF2" s="765"/>
      <c r="CJG2" s="765"/>
      <c r="CJH2" s="765"/>
      <c r="CJI2" s="765"/>
      <c r="CJJ2" s="765"/>
      <c r="CJK2" s="765"/>
      <c r="CJL2" s="765"/>
      <c r="CJM2" s="765"/>
      <c r="CJN2" s="765"/>
      <c r="CJO2" s="765"/>
      <c r="CJP2" s="765"/>
      <c r="CJQ2" s="765"/>
      <c r="CJR2" s="765"/>
      <c r="CJS2" s="765"/>
      <c r="CJT2" s="765"/>
      <c r="CJU2" s="765"/>
      <c r="CJV2" s="765"/>
      <c r="CJW2" s="765"/>
      <c r="CJX2" s="765"/>
      <c r="CJY2" s="765"/>
      <c r="CJZ2" s="765"/>
      <c r="CKA2" s="765"/>
      <c r="CKB2" s="765"/>
      <c r="CKC2" s="765"/>
      <c r="CKD2" s="765"/>
      <c r="CKE2" s="765"/>
      <c r="CKF2" s="765"/>
      <c r="CKG2" s="765"/>
      <c r="CKH2" s="765"/>
      <c r="CKI2" s="765"/>
      <c r="CKJ2" s="765"/>
      <c r="CKK2" s="765"/>
      <c r="CKL2" s="765"/>
      <c r="CKM2" s="765"/>
      <c r="CKN2" s="765"/>
      <c r="CKO2" s="765"/>
      <c r="CKP2" s="765"/>
      <c r="CKQ2" s="765"/>
      <c r="CKR2" s="765"/>
      <c r="CKS2" s="765"/>
      <c r="CKT2" s="765"/>
      <c r="CKU2" s="765"/>
      <c r="CKV2" s="765"/>
      <c r="CKW2" s="765"/>
      <c r="CKX2" s="765"/>
      <c r="CKY2" s="765"/>
      <c r="CKZ2" s="765"/>
      <c r="CLA2" s="765"/>
      <c r="CLB2" s="765"/>
      <c r="CLC2" s="765"/>
      <c r="CLD2" s="765"/>
      <c r="CLE2" s="765"/>
      <c r="CLF2" s="765"/>
      <c r="CLG2" s="765"/>
      <c r="CLH2" s="765"/>
      <c r="CLI2" s="765"/>
      <c r="CLJ2" s="765"/>
      <c r="CLK2" s="765"/>
      <c r="CLL2" s="765"/>
      <c r="CLM2" s="765"/>
      <c r="CLN2" s="765"/>
      <c r="CLO2" s="765"/>
      <c r="CLP2" s="765"/>
      <c r="CLQ2" s="765"/>
      <c r="CLR2" s="765"/>
      <c r="CLS2" s="765"/>
      <c r="CLT2" s="765"/>
      <c r="CLU2" s="765"/>
      <c r="CLV2" s="765"/>
      <c r="CLW2" s="765"/>
      <c r="CLX2" s="765"/>
      <c r="CLY2" s="765"/>
      <c r="CLZ2" s="765"/>
      <c r="CMA2" s="765"/>
      <c r="CMB2" s="765"/>
      <c r="CMC2" s="765"/>
      <c r="CMD2" s="765"/>
      <c r="CME2" s="765"/>
      <c r="CMF2" s="765"/>
      <c r="CMG2" s="765"/>
      <c r="CMH2" s="765"/>
      <c r="CMI2" s="765"/>
      <c r="CMJ2" s="765"/>
      <c r="CMK2" s="765"/>
      <c r="CML2" s="765"/>
      <c r="CMM2" s="765"/>
      <c r="CMN2" s="765"/>
      <c r="CMO2" s="765"/>
      <c r="CMP2" s="765"/>
      <c r="CMQ2" s="765"/>
      <c r="CMR2" s="765"/>
      <c r="CMS2" s="765"/>
      <c r="CMT2" s="765"/>
      <c r="CMU2" s="765"/>
      <c r="CMV2" s="765"/>
      <c r="CMW2" s="765"/>
      <c r="CMX2" s="765"/>
      <c r="CMY2" s="765"/>
      <c r="CMZ2" s="765"/>
      <c r="CNA2" s="765"/>
      <c r="CNB2" s="765"/>
      <c r="CNC2" s="765"/>
      <c r="CND2" s="765"/>
      <c r="CNE2" s="765"/>
      <c r="CNF2" s="765"/>
      <c r="CNG2" s="765"/>
      <c r="CNH2" s="765"/>
      <c r="CNI2" s="765"/>
      <c r="CNJ2" s="765"/>
      <c r="CNK2" s="765"/>
      <c r="CNL2" s="765"/>
      <c r="CNM2" s="765"/>
      <c r="CNN2" s="765"/>
      <c r="CNO2" s="765"/>
      <c r="CNP2" s="765"/>
      <c r="CNQ2" s="765"/>
      <c r="CNR2" s="765"/>
      <c r="CNS2" s="765"/>
      <c r="CNT2" s="765"/>
      <c r="CNU2" s="765"/>
      <c r="CNV2" s="765"/>
      <c r="CNW2" s="765"/>
      <c r="CNX2" s="765"/>
      <c r="CNY2" s="765"/>
      <c r="CNZ2" s="765"/>
      <c r="COA2" s="765"/>
      <c r="COB2" s="765"/>
      <c r="COC2" s="765"/>
      <c r="COD2" s="765"/>
      <c r="COE2" s="765"/>
      <c r="COF2" s="765"/>
      <c r="COG2" s="765"/>
      <c r="COH2" s="765"/>
      <c r="COI2" s="765"/>
      <c r="COJ2" s="765"/>
      <c r="COK2" s="765"/>
      <c r="COL2" s="765"/>
      <c r="COM2" s="765"/>
      <c r="CON2" s="765"/>
      <c r="COO2" s="765"/>
      <c r="COP2" s="765"/>
      <c r="COQ2" s="765"/>
      <c r="COR2" s="765"/>
      <c r="COS2" s="765"/>
      <c r="COT2" s="765"/>
      <c r="COU2" s="765"/>
      <c r="COV2" s="765"/>
      <c r="COW2" s="765"/>
      <c r="COX2" s="765"/>
      <c r="COY2" s="765"/>
      <c r="COZ2" s="765"/>
      <c r="CPA2" s="765"/>
      <c r="CPB2" s="765"/>
      <c r="CPC2" s="765"/>
      <c r="CPD2" s="765"/>
      <c r="CPE2" s="765"/>
      <c r="CPF2" s="765"/>
      <c r="CPG2" s="765"/>
      <c r="CPH2" s="765"/>
      <c r="CPI2" s="765"/>
      <c r="CPJ2" s="765"/>
      <c r="CPK2" s="765"/>
      <c r="CPL2" s="765"/>
      <c r="CPM2" s="765"/>
      <c r="CPN2" s="765"/>
      <c r="CPO2" s="765"/>
      <c r="CPP2" s="765"/>
      <c r="CPQ2" s="765"/>
      <c r="CPR2" s="765"/>
      <c r="CPS2" s="765"/>
      <c r="CPT2" s="765"/>
      <c r="CPU2" s="765"/>
      <c r="CPV2" s="765"/>
      <c r="CPW2" s="765"/>
      <c r="CPX2" s="765"/>
      <c r="CPY2" s="765"/>
      <c r="CPZ2" s="765"/>
      <c r="CQA2" s="765"/>
      <c r="CQB2" s="765"/>
      <c r="CQC2" s="765"/>
      <c r="CQD2" s="765"/>
      <c r="CQE2" s="765"/>
      <c r="CQF2" s="765"/>
      <c r="CQG2" s="765"/>
      <c r="CQH2" s="765"/>
      <c r="CQI2" s="765"/>
      <c r="CQJ2" s="765"/>
      <c r="CQK2" s="765"/>
      <c r="CQL2" s="765"/>
      <c r="CQM2" s="765"/>
      <c r="CQN2" s="765"/>
      <c r="CQO2" s="765"/>
      <c r="CQP2" s="765"/>
      <c r="CQQ2" s="765"/>
      <c r="CQR2" s="765"/>
      <c r="CQS2" s="765"/>
      <c r="CQT2" s="765"/>
      <c r="CQU2" s="765"/>
      <c r="CQV2" s="765"/>
      <c r="CQW2" s="765"/>
      <c r="CQX2" s="765"/>
      <c r="CQY2" s="765"/>
      <c r="CQZ2" s="765"/>
      <c r="CRA2" s="765"/>
      <c r="CRB2" s="765"/>
      <c r="CRC2" s="765"/>
      <c r="CRD2" s="765"/>
      <c r="CRE2" s="765"/>
      <c r="CRF2" s="765"/>
      <c r="CRG2" s="765"/>
      <c r="CRH2" s="765"/>
      <c r="CRI2" s="765"/>
      <c r="CRJ2" s="765"/>
      <c r="CRK2" s="765"/>
      <c r="CRL2" s="765"/>
      <c r="CRM2" s="765"/>
      <c r="CRN2" s="765"/>
      <c r="CRO2" s="765"/>
      <c r="CRP2" s="765"/>
      <c r="CRQ2" s="765"/>
      <c r="CRR2" s="765"/>
      <c r="CRS2" s="765"/>
      <c r="CRT2" s="765"/>
      <c r="CRU2" s="765"/>
      <c r="CRV2" s="765"/>
      <c r="CRW2" s="765"/>
      <c r="CRX2" s="765"/>
      <c r="CRY2" s="765"/>
      <c r="CRZ2" s="765"/>
      <c r="CSA2" s="765"/>
      <c r="CSB2" s="765"/>
      <c r="CSC2" s="765"/>
      <c r="CSD2" s="765"/>
      <c r="CSE2" s="765"/>
      <c r="CSF2" s="765"/>
      <c r="CSG2" s="765"/>
      <c r="CSH2" s="765"/>
      <c r="CSI2" s="765"/>
      <c r="CSJ2" s="765"/>
      <c r="CSK2" s="765"/>
      <c r="CSL2" s="765"/>
      <c r="CSM2" s="765"/>
      <c r="CSN2" s="765"/>
      <c r="CSO2" s="765"/>
      <c r="CSP2" s="765"/>
      <c r="CSQ2" s="765"/>
      <c r="CSR2" s="765"/>
      <c r="CSS2" s="765"/>
      <c r="CST2" s="765"/>
      <c r="CSU2" s="765"/>
      <c r="CSV2" s="765"/>
      <c r="CSW2" s="765"/>
      <c r="CSX2" s="765"/>
      <c r="CSY2" s="765"/>
      <c r="CSZ2" s="765"/>
      <c r="CTA2" s="765"/>
      <c r="CTB2" s="765"/>
      <c r="CTC2" s="765"/>
      <c r="CTD2" s="765"/>
      <c r="CTE2" s="765"/>
      <c r="CTF2" s="765"/>
      <c r="CTG2" s="765"/>
      <c r="CTH2" s="765"/>
      <c r="CTI2" s="765"/>
      <c r="CTJ2" s="765"/>
      <c r="CTK2" s="765"/>
      <c r="CTL2" s="765"/>
      <c r="CTM2" s="765"/>
      <c r="CTN2" s="765"/>
      <c r="CTO2" s="765"/>
      <c r="CTP2" s="765"/>
      <c r="CTQ2" s="765"/>
      <c r="CTR2" s="765"/>
      <c r="CTS2" s="765"/>
      <c r="CTT2" s="765"/>
      <c r="CTU2" s="765"/>
      <c r="CTV2" s="765"/>
      <c r="CTW2" s="765"/>
      <c r="CTX2" s="765"/>
      <c r="CTY2" s="765"/>
      <c r="CTZ2" s="765"/>
      <c r="CUA2" s="765"/>
      <c r="CUB2" s="765"/>
      <c r="CUC2" s="765"/>
      <c r="CUD2" s="765"/>
      <c r="CUE2" s="765"/>
      <c r="CUF2" s="765"/>
      <c r="CUG2" s="765"/>
      <c r="CUH2" s="765"/>
      <c r="CUI2" s="765"/>
      <c r="CUJ2" s="765"/>
      <c r="CUK2" s="765"/>
      <c r="CUL2" s="765"/>
      <c r="CUM2" s="765"/>
      <c r="CUN2" s="765"/>
      <c r="CUO2" s="765"/>
      <c r="CUP2" s="765"/>
      <c r="CUQ2" s="765"/>
      <c r="CUR2" s="765"/>
      <c r="CUS2" s="765"/>
      <c r="CUT2" s="765"/>
      <c r="CUU2" s="765"/>
      <c r="CUV2" s="765"/>
      <c r="CUW2" s="765"/>
      <c r="CUX2" s="765"/>
      <c r="CUY2" s="765"/>
      <c r="CUZ2" s="765"/>
      <c r="CVA2" s="765"/>
      <c r="CVB2" s="765"/>
      <c r="CVC2" s="765"/>
      <c r="CVD2" s="765"/>
      <c r="CVE2" s="765"/>
      <c r="CVF2" s="765"/>
      <c r="CVG2" s="765"/>
      <c r="CVH2" s="765"/>
      <c r="CVI2" s="765"/>
      <c r="CVJ2" s="765"/>
      <c r="CVK2" s="765"/>
      <c r="CVL2" s="765"/>
      <c r="CVM2" s="765"/>
      <c r="CVN2" s="765"/>
      <c r="CVO2" s="765"/>
      <c r="CVP2" s="765"/>
      <c r="CVQ2" s="765"/>
      <c r="CVR2" s="765"/>
      <c r="CVS2" s="765"/>
      <c r="CVT2" s="765"/>
      <c r="CVU2" s="765"/>
      <c r="CVV2" s="765"/>
      <c r="CVW2" s="765"/>
      <c r="CVX2" s="765"/>
      <c r="CVY2" s="765"/>
      <c r="CVZ2" s="765"/>
      <c r="CWA2" s="765"/>
      <c r="CWB2" s="765"/>
      <c r="CWC2" s="765"/>
      <c r="CWD2" s="765"/>
      <c r="CWE2" s="765"/>
      <c r="CWF2" s="765"/>
      <c r="CWG2" s="765"/>
      <c r="CWH2" s="765"/>
      <c r="CWI2" s="765"/>
      <c r="CWJ2" s="765"/>
      <c r="CWK2" s="765"/>
      <c r="CWL2" s="765"/>
      <c r="CWM2" s="765"/>
      <c r="CWN2" s="765"/>
      <c r="CWO2" s="765"/>
      <c r="CWP2" s="765"/>
      <c r="CWQ2" s="765"/>
      <c r="CWR2" s="765"/>
      <c r="CWS2" s="765"/>
      <c r="CWT2" s="765"/>
      <c r="CWU2" s="765"/>
      <c r="CWV2" s="765"/>
      <c r="CWW2" s="765"/>
      <c r="CWX2" s="765"/>
      <c r="CWY2" s="765"/>
      <c r="CWZ2" s="765"/>
      <c r="CXA2" s="765"/>
      <c r="CXB2" s="765"/>
      <c r="CXC2" s="765"/>
      <c r="CXD2" s="765"/>
      <c r="CXE2" s="765"/>
      <c r="CXF2" s="765"/>
      <c r="CXG2" s="765"/>
      <c r="CXH2" s="765"/>
      <c r="CXI2" s="765"/>
      <c r="CXJ2" s="765"/>
      <c r="CXK2" s="765"/>
      <c r="CXL2" s="765"/>
      <c r="CXM2" s="765"/>
      <c r="CXN2" s="765"/>
      <c r="CXO2" s="765"/>
      <c r="CXP2" s="765"/>
      <c r="CXQ2" s="765"/>
      <c r="CXR2" s="765"/>
      <c r="CXS2" s="765"/>
      <c r="CXT2" s="765"/>
      <c r="CXU2" s="765"/>
      <c r="CXV2" s="765"/>
      <c r="CXW2" s="765"/>
      <c r="CXX2" s="765"/>
      <c r="CXY2" s="765"/>
      <c r="CXZ2" s="765"/>
      <c r="CYA2" s="765"/>
      <c r="CYB2" s="765"/>
      <c r="CYC2" s="765"/>
      <c r="CYD2" s="765"/>
      <c r="CYE2" s="765"/>
      <c r="CYF2" s="765"/>
      <c r="CYG2" s="765"/>
      <c r="CYH2" s="765"/>
      <c r="CYI2" s="765"/>
      <c r="CYJ2" s="765"/>
      <c r="CYK2" s="765"/>
      <c r="CYL2" s="765"/>
      <c r="CYM2" s="765"/>
      <c r="CYN2" s="765"/>
      <c r="CYO2" s="765"/>
      <c r="CYP2" s="765"/>
      <c r="CYQ2" s="765"/>
      <c r="CYR2" s="765"/>
      <c r="CYS2" s="765"/>
      <c r="CYT2" s="765"/>
      <c r="CYU2" s="765"/>
      <c r="CYV2" s="765"/>
      <c r="CYW2" s="765"/>
      <c r="CYX2" s="765"/>
      <c r="CYY2" s="765"/>
      <c r="CYZ2" s="765"/>
      <c r="CZA2" s="765"/>
      <c r="CZB2" s="765"/>
      <c r="CZC2" s="765"/>
      <c r="CZD2" s="765"/>
      <c r="CZE2" s="765"/>
      <c r="CZF2" s="765"/>
      <c r="CZG2" s="765"/>
      <c r="CZH2" s="765"/>
      <c r="CZI2" s="765"/>
      <c r="CZJ2" s="765"/>
      <c r="CZK2" s="765"/>
      <c r="CZL2" s="765"/>
      <c r="CZM2" s="765"/>
      <c r="CZN2" s="765"/>
      <c r="CZO2" s="765"/>
      <c r="CZP2" s="765"/>
      <c r="CZQ2" s="765"/>
      <c r="CZR2" s="765"/>
      <c r="CZS2" s="765"/>
      <c r="CZT2" s="765"/>
      <c r="CZU2" s="765"/>
      <c r="CZV2" s="765"/>
      <c r="CZW2" s="765"/>
      <c r="CZX2" s="765"/>
      <c r="CZY2" s="765"/>
      <c r="CZZ2" s="765"/>
      <c r="DAA2" s="765"/>
      <c r="DAB2" s="765"/>
      <c r="DAC2" s="765"/>
      <c r="DAD2" s="765"/>
      <c r="DAE2" s="765"/>
      <c r="DAF2" s="765"/>
      <c r="DAG2" s="765"/>
      <c r="DAH2" s="765"/>
      <c r="DAI2" s="765"/>
      <c r="DAJ2" s="765"/>
      <c r="DAK2" s="765"/>
      <c r="DAL2" s="765"/>
      <c r="DAM2" s="765"/>
      <c r="DAN2" s="765"/>
      <c r="DAO2" s="765"/>
      <c r="DAP2" s="765"/>
      <c r="DAQ2" s="765"/>
      <c r="DAR2" s="765"/>
      <c r="DAS2" s="765"/>
      <c r="DAT2" s="765"/>
      <c r="DAU2" s="765"/>
      <c r="DAV2" s="765"/>
      <c r="DAW2" s="765"/>
      <c r="DAX2" s="765"/>
      <c r="DAY2" s="765"/>
      <c r="DAZ2" s="765"/>
      <c r="DBA2" s="765"/>
      <c r="DBB2" s="765"/>
      <c r="DBC2" s="765"/>
      <c r="DBD2" s="765"/>
      <c r="DBE2" s="765"/>
      <c r="DBF2" s="765"/>
      <c r="DBG2" s="765"/>
      <c r="DBH2" s="765"/>
      <c r="DBI2" s="765"/>
      <c r="DBJ2" s="765"/>
      <c r="DBK2" s="765"/>
      <c r="DBL2" s="765"/>
      <c r="DBM2" s="765"/>
      <c r="DBN2" s="765"/>
      <c r="DBO2" s="765"/>
      <c r="DBP2" s="765"/>
      <c r="DBQ2" s="765"/>
      <c r="DBR2" s="765"/>
      <c r="DBS2" s="765"/>
      <c r="DBT2" s="765"/>
      <c r="DBU2" s="765"/>
      <c r="DBV2" s="765"/>
      <c r="DBW2" s="765"/>
      <c r="DBX2" s="765"/>
      <c r="DBY2" s="765"/>
      <c r="DBZ2" s="765"/>
      <c r="DCA2" s="765"/>
      <c r="DCB2" s="765"/>
      <c r="DCC2" s="765"/>
      <c r="DCD2" s="765"/>
      <c r="DCE2" s="765"/>
      <c r="DCF2" s="765"/>
      <c r="DCG2" s="765"/>
      <c r="DCH2" s="765"/>
      <c r="DCI2" s="765"/>
      <c r="DCJ2" s="765"/>
      <c r="DCK2" s="765"/>
      <c r="DCL2" s="765"/>
      <c r="DCM2" s="765"/>
      <c r="DCN2" s="765"/>
      <c r="DCO2" s="765"/>
      <c r="DCP2" s="765"/>
      <c r="DCQ2" s="765"/>
      <c r="DCR2" s="765"/>
      <c r="DCS2" s="765"/>
      <c r="DCT2" s="765"/>
      <c r="DCU2" s="765"/>
      <c r="DCV2" s="765"/>
      <c r="DCW2" s="765"/>
      <c r="DCX2" s="765"/>
      <c r="DCY2" s="765"/>
      <c r="DCZ2" s="765"/>
      <c r="DDA2" s="765"/>
      <c r="DDB2" s="765"/>
      <c r="DDC2" s="765"/>
      <c r="DDD2" s="765"/>
      <c r="DDE2" s="765"/>
      <c r="DDF2" s="765"/>
      <c r="DDG2" s="765"/>
      <c r="DDH2" s="765"/>
      <c r="DDI2" s="765"/>
      <c r="DDJ2" s="765"/>
      <c r="DDK2" s="765"/>
      <c r="DDL2" s="765"/>
      <c r="DDM2" s="765"/>
      <c r="DDN2" s="765"/>
      <c r="DDO2" s="765"/>
      <c r="DDP2" s="765"/>
      <c r="DDQ2" s="765"/>
      <c r="DDR2" s="765"/>
      <c r="DDS2" s="765"/>
      <c r="DDT2" s="765"/>
      <c r="DDU2" s="765"/>
      <c r="DDV2" s="765"/>
      <c r="DDW2" s="765"/>
      <c r="DDX2" s="765"/>
      <c r="DDY2" s="765"/>
      <c r="DDZ2" s="765"/>
      <c r="DEA2" s="765"/>
      <c r="DEB2" s="765"/>
      <c r="DEC2" s="765"/>
      <c r="DED2" s="765"/>
      <c r="DEE2" s="765"/>
      <c r="DEF2" s="765"/>
      <c r="DEG2" s="765"/>
      <c r="DEH2" s="765"/>
      <c r="DEI2" s="765"/>
      <c r="DEJ2" s="765"/>
      <c r="DEK2" s="765"/>
      <c r="DEL2" s="765"/>
      <c r="DEM2" s="765"/>
      <c r="DEN2" s="765"/>
      <c r="DEO2" s="765"/>
      <c r="DEP2" s="765"/>
      <c r="DEQ2" s="765"/>
      <c r="DER2" s="765"/>
      <c r="DES2" s="765"/>
      <c r="DET2" s="765"/>
      <c r="DEU2" s="765"/>
      <c r="DEV2" s="765"/>
      <c r="DEW2" s="765"/>
      <c r="DEX2" s="765"/>
      <c r="DEY2" s="765"/>
      <c r="DEZ2" s="765"/>
      <c r="DFA2" s="765"/>
      <c r="DFB2" s="765"/>
      <c r="DFC2" s="765"/>
      <c r="DFD2" s="765"/>
      <c r="DFE2" s="765"/>
      <c r="DFF2" s="765"/>
      <c r="DFG2" s="765"/>
      <c r="DFH2" s="765"/>
      <c r="DFI2" s="765"/>
      <c r="DFJ2" s="765"/>
      <c r="DFK2" s="765"/>
      <c r="DFL2" s="765"/>
      <c r="DFM2" s="765"/>
      <c r="DFN2" s="765"/>
      <c r="DFO2" s="765"/>
      <c r="DFP2" s="765"/>
      <c r="DFQ2" s="765"/>
      <c r="DFR2" s="765"/>
      <c r="DFS2" s="765"/>
      <c r="DFT2" s="765"/>
      <c r="DFU2" s="765"/>
      <c r="DFV2" s="765"/>
      <c r="DFW2" s="765"/>
      <c r="DFX2" s="765"/>
      <c r="DFY2" s="765"/>
      <c r="DFZ2" s="765"/>
      <c r="DGA2" s="765"/>
      <c r="DGB2" s="765"/>
      <c r="DGC2" s="765"/>
      <c r="DGD2" s="765"/>
      <c r="DGE2" s="765"/>
      <c r="DGF2" s="765"/>
      <c r="DGG2" s="765"/>
      <c r="DGH2" s="765"/>
      <c r="DGI2" s="765"/>
      <c r="DGJ2" s="765"/>
      <c r="DGK2" s="765"/>
      <c r="DGL2" s="765"/>
      <c r="DGM2" s="765"/>
      <c r="DGN2" s="765"/>
      <c r="DGO2" s="765"/>
      <c r="DGP2" s="765"/>
      <c r="DGQ2" s="765"/>
      <c r="DGR2" s="765"/>
      <c r="DGS2" s="765"/>
      <c r="DGT2" s="765"/>
      <c r="DGU2" s="765"/>
      <c r="DGV2" s="765"/>
      <c r="DGW2" s="765"/>
      <c r="DGX2" s="765"/>
      <c r="DGY2" s="765"/>
      <c r="DGZ2" s="765"/>
      <c r="DHA2" s="765"/>
      <c r="DHB2" s="765"/>
      <c r="DHC2" s="765"/>
      <c r="DHD2" s="765"/>
      <c r="DHE2" s="765"/>
      <c r="DHF2" s="765"/>
      <c r="DHG2" s="765"/>
      <c r="DHH2" s="765"/>
      <c r="DHI2" s="765"/>
      <c r="DHJ2" s="765"/>
      <c r="DHK2" s="765"/>
      <c r="DHL2" s="765"/>
      <c r="DHM2" s="765"/>
      <c r="DHN2" s="765"/>
      <c r="DHO2" s="765"/>
      <c r="DHP2" s="765"/>
      <c r="DHQ2" s="765"/>
      <c r="DHR2" s="765"/>
      <c r="DHS2" s="765"/>
      <c r="DHT2" s="765"/>
      <c r="DHU2" s="765"/>
      <c r="DHV2" s="765"/>
      <c r="DHW2" s="765"/>
      <c r="DHX2" s="765"/>
      <c r="DHY2" s="765"/>
      <c r="DHZ2" s="765"/>
      <c r="DIA2" s="765"/>
      <c r="DIB2" s="765"/>
      <c r="DIC2" s="765"/>
      <c r="DID2" s="765"/>
      <c r="DIE2" s="765"/>
      <c r="DIF2" s="765"/>
      <c r="DIG2" s="765"/>
      <c r="DIH2" s="765"/>
      <c r="DII2" s="765"/>
      <c r="DIJ2" s="765"/>
      <c r="DIK2" s="765"/>
      <c r="DIL2" s="765"/>
      <c r="DIM2" s="765"/>
      <c r="DIN2" s="765"/>
      <c r="DIO2" s="765"/>
      <c r="DIP2" s="765"/>
      <c r="DIQ2" s="765"/>
      <c r="DIR2" s="765"/>
      <c r="DIS2" s="765"/>
      <c r="DIT2" s="765"/>
      <c r="DIU2" s="765"/>
      <c r="DIV2" s="765"/>
      <c r="DIW2" s="765"/>
      <c r="DIX2" s="765"/>
      <c r="DIY2" s="765"/>
      <c r="DIZ2" s="765"/>
      <c r="DJA2" s="765"/>
      <c r="DJB2" s="765"/>
      <c r="DJC2" s="765"/>
      <c r="DJD2" s="765"/>
      <c r="DJE2" s="765"/>
      <c r="DJF2" s="765"/>
      <c r="DJG2" s="765"/>
      <c r="DJH2" s="765"/>
      <c r="DJI2" s="765"/>
      <c r="DJJ2" s="765"/>
      <c r="DJK2" s="765"/>
      <c r="DJL2" s="765"/>
      <c r="DJM2" s="765"/>
      <c r="DJN2" s="765"/>
      <c r="DJO2" s="765"/>
      <c r="DJP2" s="765"/>
      <c r="DJQ2" s="765"/>
      <c r="DJR2" s="765"/>
      <c r="DJS2" s="765"/>
      <c r="DJT2" s="765"/>
      <c r="DJU2" s="765"/>
      <c r="DJV2" s="765"/>
      <c r="DJW2" s="765"/>
      <c r="DJX2" s="765"/>
      <c r="DJY2" s="765"/>
      <c r="DJZ2" s="765"/>
      <c r="DKA2" s="765"/>
      <c r="DKB2" s="765"/>
      <c r="DKC2" s="765"/>
      <c r="DKD2" s="765"/>
      <c r="DKE2" s="765"/>
      <c r="DKF2" s="765"/>
      <c r="DKG2" s="765"/>
      <c r="DKH2" s="765"/>
      <c r="DKI2" s="765"/>
      <c r="DKJ2" s="765"/>
      <c r="DKK2" s="765"/>
      <c r="DKL2" s="765"/>
      <c r="DKM2" s="765"/>
      <c r="DKN2" s="765"/>
      <c r="DKO2" s="765"/>
      <c r="DKP2" s="765"/>
      <c r="DKQ2" s="765"/>
      <c r="DKR2" s="765"/>
      <c r="DKS2" s="765"/>
      <c r="DKT2" s="765"/>
      <c r="DKU2" s="765"/>
      <c r="DKV2" s="765"/>
      <c r="DKW2" s="765"/>
      <c r="DKX2" s="765"/>
      <c r="DKY2" s="765"/>
      <c r="DKZ2" s="765"/>
      <c r="DLA2" s="765"/>
      <c r="DLB2" s="765"/>
      <c r="DLC2" s="765"/>
      <c r="DLD2" s="765"/>
      <c r="DLE2" s="765"/>
      <c r="DLF2" s="765"/>
      <c r="DLG2" s="765"/>
      <c r="DLH2" s="765"/>
      <c r="DLI2" s="765"/>
      <c r="DLJ2" s="765"/>
      <c r="DLK2" s="765"/>
      <c r="DLL2" s="765"/>
      <c r="DLM2" s="765"/>
      <c r="DLN2" s="765"/>
      <c r="DLO2" s="765"/>
      <c r="DLP2" s="765"/>
      <c r="DLQ2" s="765"/>
      <c r="DLR2" s="765"/>
      <c r="DLS2" s="765"/>
      <c r="DLT2" s="765"/>
      <c r="DLU2" s="765"/>
      <c r="DLV2" s="765"/>
      <c r="DLW2" s="765"/>
      <c r="DLX2" s="765"/>
      <c r="DLY2" s="765"/>
      <c r="DLZ2" s="765"/>
      <c r="DMA2" s="765"/>
      <c r="DMB2" s="765"/>
      <c r="DMC2" s="765"/>
      <c r="DMD2" s="765"/>
      <c r="DME2" s="765"/>
      <c r="DMF2" s="765"/>
      <c r="DMG2" s="765"/>
      <c r="DMH2" s="765"/>
      <c r="DMI2" s="765"/>
      <c r="DMJ2" s="765"/>
      <c r="DMK2" s="765"/>
      <c r="DML2" s="765"/>
      <c r="DMM2" s="765"/>
      <c r="DMN2" s="765"/>
      <c r="DMO2" s="765"/>
      <c r="DMP2" s="765"/>
      <c r="DMQ2" s="765"/>
      <c r="DMR2" s="765"/>
      <c r="DMS2" s="765"/>
      <c r="DMT2" s="765"/>
      <c r="DMU2" s="765"/>
      <c r="DMV2" s="765"/>
      <c r="DMW2" s="765"/>
      <c r="DMX2" s="765"/>
      <c r="DMY2" s="765"/>
      <c r="DMZ2" s="765"/>
      <c r="DNA2" s="765"/>
      <c r="DNB2" s="765"/>
      <c r="DNC2" s="765"/>
      <c r="DND2" s="765"/>
      <c r="DNE2" s="765"/>
      <c r="DNF2" s="765"/>
      <c r="DNG2" s="765"/>
      <c r="DNH2" s="765"/>
      <c r="DNI2" s="765"/>
      <c r="DNJ2" s="765"/>
      <c r="DNK2" s="765"/>
      <c r="DNL2" s="765"/>
      <c r="DNM2" s="765"/>
      <c r="DNN2" s="765"/>
      <c r="DNO2" s="765"/>
      <c r="DNP2" s="765"/>
      <c r="DNQ2" s="765"/>
      <c r="DNR2" s="765"/>
      <c r="DNS2" s="765"/>
      <c r="DNT2" s="765"/>
      <c r="DNU2" s="765"/>
      <c r="DNV2" s="765"/>
      <c r="DNW2" s="765"/>
      <c r="DNX2" s="765"/>
      <c r="DNY2" s="765"/>
      <c r="DNZ2" s="765"/>
      <c r="DOA2" s="765"/>
      <c r="DOB2" s="765"/>
      <c r="DOC2" s="765"/>
      <c r="DOD2" s="765"/>
      <c r="DOE2" s="765"/>
      <c r="DOF2" s="765"/>
      <c r="DOG2" s="765"/>
      <c r="DOH2" s="765"/>
      <c r="DOI2" s="765"/>
      <c r="DOJ2" s="765"/>
      <c r="DOK2" s="765"/>
      <c r="DOL2" s="765"/>
      <c r="DOM2" s="765"/>
      <c r="DON2" s="765"/>
      <c r="DOO2" s="765"/>
      <c r="DOP2" s="765"/>
      <c r="DOQ2" s="765"/>
      <c r="DOR2" s="765"/>
      <c r="DOS2" s="765"/>
      <c r="DOT2" s="765"/>
      <c r="DOU2" s="765"/>
      <c r="DOV2" s="765"/>
      <c r="DOW2" s="765"/>
      <c r="DOX2" s="765"/>
      <c r="DOY2" s="765"/>
      <c r="DOZ2" s="765"/>
      <c r="DPA2" s="765"/>
      <c r="DPB2" s="765"/>
      <c r="DPC2" s="765"/>
      <c r="DPD2" s="765"/>
      <c r="DPE2" s="765"/>
      <c r="DPF2" s="765"/>
      <c r="DPG2" s="765"/>
      <c r="DPH2" s="765"/>
      <c r="DPI2" s="765"/>
      <c r="DPJ2" s="765"/>
      <c r="DPK2" s="765"/>
      <c r="DPL2" s="765"/>
      <c r="DPM2" s="765"/>
      <c r="DPN2" s="765"/>
      <c r="DPO2" s="765"/>
      <c r="DPP2" s="765"/>
      <c r="DPQ2" s="765"/>
      <c r="DPR2" s="765"/>
      <c r="DPS2" s="765"/>
      <c r="DPT2" s="765"/>
      <c r="DPU2" s="765"/>
      <c r="DPV2" s="765"/>
      <c r="DPW2" s="765"/>
      <c r="DPX2" s="765"/>
      <c r="DPY2" s="765"/>
      <c r="DPZ2" s="765"/>
      <c r="DQA2" s="765"/>
      <c r="DQB2" s="765"/>
      <c r="DQC2" s="765"/>
      <c r="DQD2" s="765"/>
      <c r="DQE2" s="765"/>
      <c r="DQF2" s="765"/>
      <c r="DQG2" s="765"/>
      <c r="DQH2" s="765"/>
      <c r="DQI2" s="765"/>
      <c r="DQJ2" s="765"/>
      <c r="DQK2" s="765"/>
      <c r="DQL2" s="765"/>
      <c r="DQM2" s="765"/>
      <c r="DQN2" s="765"/>
      <c r="DQO2" s="765"/>
      <c r="DQP2" s="765"/>
      <c r="DQQ2" s="765"/>
      <c r="DQR2" s="765"/>
      <c r="DQS2" s="765"/>
      <c r="DQT2" s="765"/>
      <c r="DQU2" s="765"/>
      <c r="DQV2" s="765"/>
      <c r="DQW2" s="765"/>
      <c r="DQX2" s="765"/>
      <c r="DQY2" s="765"/>
      <c r="DQZ2" s="765"/>
      <c r="DRA2" s="765"/>
      <c r="DRB2" s="765"/>
      <c r="DRC2" s="765"/>
      <c r="DRD2" s="765"/>
      <c r="DRE2" s="765"/>
      <c r="DRF2" s="765"/>
      <c r="DRG2" s="765"/>
      <c r="DRH2" s="765"/>
      <c r="DRI2" s="765"/>
      <c r="DRJ2" s="765"/>
      <c r="DRK2" s="765"/>
      <c r="DRL2" s="765"/>
      <c r="DRM2" s="765"/>
      <c r="DRN2" s="765"/>
      <c r="DRO2" s="765"/>
      <c r="DRP2" s="765"/>
      <c r="DRQ2" s="765"/>
      <c r="DRR2" s="765"/>
      <c r="DRS2" s="765"/>
      <c r="DRT2" s="765"/>
      <c r="DRU2" s="765"/>
      <c r="DRV2" s="765"/>
      <c r="DRW2" s="765"/>
      <c r="DRX2" s="765"/>
      <c r="DRY2" s="765"/>
      <c r="DRZ2" s="765"/>
      <c r="DSA2" s="765"/>
      <c r="DSB2" s="765"/>
      <c r="DSC2" s="765"/>
      <c r="DSD2" s="765"/>
      <c r="DSE2" s="765"/>
      <c r="DSF2" s="765"/>
      <c r="DSG2" s="765"/>
      <c r="DSH2" s="765"/>
      <c r="DSI2" s="765"/>
      <c r="DSJ2" s="765"/>
      <c r="DSK2" s="765"/>
      <c r="DSL2" s="765"/>
      <c r="DSM2" s="765"/>
      <c r="DSN2" s="765"/>
      <c r="DSO2" s="765"/>
      <c r="DSP2" s="765"/>
      <c r="DSQ2" s="765"/>
      <c r="DSR2" s="765"/>
      <c r="DSS2" s="765"/>
      <c r="DST2" s="765"/>
      <c r="DSU2" s="765"/>
      <c r="DSV2" s="765"/>
      <c r="DSW2" s="765"/>
      <c r="DSX2" s="765"/>
      <c r="DSY2" s="765"/>
      <c r="DSZ2" s="765"/>
      <c r="DTA2" s="765"/>
      <c r="DTB2" s="765"/>
      <c r="DTC2" s="765"/>
      <c r="DTD2" s="765"/>
      <c r="DTE2" s="765"/>
      <c r="DTF2" s="765"/>
      <c r="DTG2" s="765"/>
      <c r="DTH2" s="765"/>
      <c r="DTI2" s="765"/>
      <c r="DTJ2" s="765"/>
      <c r="DTK2" s="765"/>
      <c r="DTL2" s="765"/>
      <c r="DTM2" s="765"/>
      <c r="DTN2" s="765"/>
      <c r="DTO2" s="765"/>
      <c r="DTP2" s="765"/>
      <c r="DTQ2" s="765"/>
      <c r="DTR2" s="765"/>
      <c r="DTS2" s="765"/>
      <c r="DTT2" s="765"/>
      <c r="DTU2" s="765"/>
      <c r="DTV2" s="765"/>
      <c r="DTW2" s="765"/>
      <c r="DTX2" s="765"/>
      <c r="DTY2" s="765"/>
      <c r="DTZ2" s="765"/>
      <c r="DUA2" s="765"/>
      <c r="DUB2" s="765"/>
      <c r="DUC2" s="765"/>
      <c r="DUD2" s="765"/>
      <c r="DUE2" s="765"/>
      <c r="DUF2" s="765"/>
      <c r="DUG2" s="765"/>
      <c r="DUH2" s="765"/>
      <c r="DUI2" s="765"/>
      <c r="DUJ2" s="765"/>
      <c r="DUK2" s="765"/>
      <c r="DUL2" s="765"/>
      <c r="DUM2" s="765"/>
      <c r="DUN2" s="765"/>
      <c r="DUO2" s="765"/>
      <c r="DUP2" s="765"/>
      <c r="DUQ2" s="765"/>
      <c r="DUR2" s="765"/>
      <c r="DUS2" s="765"/>
      <c r="DUT2" s="765"/>
      <c r="DUU2" s="765"/>
      <c r="DUV2" s="765"/>
      <c r="DUW2" s="765"/>
      <c r="DUX2" s="765"/>
      <c r="DUY2" s="765"/>
      <c r="DUZ2" s="765"/>
      <c r="DVA2" s="765"/>
      <c r="DVB2" s="765"/>
      <c r="DVC2" s="765"/>
      <c r="DVD2" s="765"/>
      <c r="DVE2" s="765"/>
      <c r="DVF2" s="765"/>
      <c r="DVG2" s="765"/>
      <c r="DVH2" s="765"/>
      <c r="DVI2" s="765"/>
      <c r="DVJ2" s="765"/>
      <c r="DVK2" s="765"/>
      <c r="DVL2" s="765"/>
      <c r="DVM2" s="765"/>
      <c r="DVN2" s="765"/>
      <c r="DVO2" s="765"/>
      <c r="DVP2" s="765"/>
      <c r="DVQ2" s="765"/>
      <c r="DVR2" s="765"/>
      <c r="DVS2" s="765"/>
      <c r="DVT2" s="765"/>
      <c r="DVU2" s="765"/>
      <c r="DVV2" s="765"/>
      <c r="DVW2" s="765"/>
      <c r="DVX2" s="765"/>
      <c r="DVY2" s="765"/>
      <c r="DVZ2" s="765"/>
      <c r="DWA2" s="765"/>
      <c r="DWB2" s="765"/>
      <c r="DWC2" s="765"/>
      <c r="DWD2" s="765"/>
      <c r="DWE2" s="765"/>
      <c r="DWF2" s="765"/>
      <c r="DWG2" s="765"/>
      <c r="DWH2" s="765"/>
      <c r="DWI2" s="765"/>
      <c r="DWJ2" s="765"/>
      <c r="DWK2" s="765"/>
      <c r="DWL2" s="765"/>
      <c r="DWM2" s="765"/>
      <c r="DWN2" s="765"/>
      <c r="DWO2" s="765"/>
      <c r="DWP2" s="765"/>
      <c r="DWQ2" s="765"/>
      <c r="DWR2" s="765"/>
      <c r="DWS2" s="765"/>
      <c r="DWT2" s="765"/>
      <c r="DWU2" s="765"/>
      <c r="DWV2" s="765"/>
      <c r="DWW2" s="765"/>
      <c r="DWX2" s="765"/>
      <c r="DWY2" s="765"/>
      <c r="DWZ2" s="765"/>
      <c r="DXA2" s="765"/>
      <c r="DXB2" s="765"/>
      <c r="DXC2" s="765"/>
      <c r="DXD2" s="765"/>
      <c r="DXE2" s="765"/>
      <c r="DXF2" s="765"/>
      <c r="DXG2" s="765"/>
      <c r="DXH2" s="765"/>
      <c r="DXI2" s="765"/>
      <c r="DXJ2" s="765"/>
      <c r="DXK2" s="765"/>
      <c r="DXL2" s="765"/>
      <c r="DXM2" s="765"/>
      <c r="DXN2" s="765"/>
      <c r="DXO2" s="765"/>
      <c r="DXP2" s="765"/>
      <c r="DXQ2" s="765"/>
      <c r="DXR2" s="765"/>
      <c r="DXS2" s="765"/>
      <c r="DXT2" s="765"/>
      <c r="DXU2" s="765"/>
      <c r="DXV2" s="765"/>
      <c r="DXW2" s="765"/>
      <c r="DXX2" s="765"/>
      <c r="DXY2" s="765"/>
      <c r="DXZ2" s="765"/>
      <c r="DYA2" s="765"/>
      <c r="DYB2" s="765"/>
      <c r="DYC2" s="765"/>
      <c r="DYD2" s="765"/>
      <c r="DYE2" s="765"/>
      <c r="DYF2" s="765"/>
      <c r="DYG2" s="765"/>
      <c r="DYH2" s="765"/>
      <c r="DYI2" s="765"/>
      <c r="DYJ2" s="765"/>
      <c r="DYK2" s="765"/>
      <c r="DYL2" s="765"/>
      <c r="DYM2" s="765"/>
      <c r="DYN2" s="765"/>
      <c r="DYO2" s="765"/>
      <c r="DYP2" s="765"/>
      <c r="DYQ2" s="765"/>
      <c r="DYR2" s="765"/>
      <c r="DYS2" s="765"/>
      <c r="DYT2" s="765"/>
      <c r="DYU2" s="765"/>
      <c r="DYV2" s="765"/>
      <c r="DYW2" s="765"/>
      <c r="DYX2" s="765"/>
      <c r="DYY2" s="765"/>
      <c r="DYZ2" s="765"/>
      <c r="DZA2" s="765"/>
      <c r="DZB2" s="765"/>
      <c r="DZC2" s="765"/>
      <c r="DZD2" s="765"/>
      <c r="DZE2" s="765"/>
      <c r="DZF2" s="765"/>
      <c r="DZG2" s="765"/>
      <c r="DZH2" s="765"/>
      <c r="DZI2" s="765"/>
      <c r="DZJ2" s="765"/>
      <c r="DZK2" s="765"/>
      <c r="DZL2" s="765"/>
      <c r="DZM2" s="765"/>
      <c r="DZN2" s="765"/>
      <c r="DZO2" s="765"/>
      <c r="DZP2" s="765"/>
      <c r="DZQ2" s="765"/>
      <c r="DZR2" s="765"/>
      <c r="DZS2" s="765"/>
      <c r="DZT2" s="765"/>
      <c r="DZU2" s="765"/>
      <c r="DZV2" s="765"/>
      <c r="DZW2" s="765"/>
      <c r="DZX2" s="765"/>
      <c r="DZY2" s="765"/>
      <c r="DZZ2" s="765"/>
      <c r="EAA2" s="765"/>
      <c r="EAB2" s="765"/>
      <c r="EAC2" s="765"/>
      <c r="EAD2" s="765"/>
      <c r="EAE2" s="765"/>
      <c r="EAF2" s="765"/>
      <c r="EAG2" s="765"/>
      <c r="EAH2" s="765"/>
      <c r="EAI2" s="765"/>
      <c r="EAJ2" s="765"/>
      <c r="EAK2" s="765"/>
      <c r="EAL2" s="765"/>
      <c r="EAM2" s="765"/>
      <c r="EAN2" s="765"/>
      <c r="EAO2" s="765"/>
      <c r="EAP2" s="765"/>
      <c r="EAQ2" s="765"/>
      <c r="EAR2" s="765"/>
      <c r="EAS2" s="765"/>
      <c r="EAT2" s="765"/>
      <c r="EAU2" s="765"/>
      <c r="EAV2" s="765"/>
      <c r="EAW2" s="765"/>
      <c r="EAX2" s="765"/>
      <c r="EAY2" s="765"/>
      <c r="EAZ2" s="765"/>
      <c r="EBA2" s="765"/>
      <c r="EBB2" s="765"/>
      <c r="EBC2" s="765"/>
      <c r="EBD2" s="765"/>
      <c r="EBE2" s="765"/>
      <c r="EBF2" s="765"/>
      <c r="EBG2" s="765"/>
      <c r="EBH2" s="765"/>
      <c r="EBI2" s="765"/>
      <c r="EBJ2" s="765"/>
      <c r="EBK2" s="765"/>
      <c r="EBL2" s="765"/>
      <c r="EBM2" s="765"/>
      <c r="EBN2" s="765"/>
      <c r="EBO2" s="765"/>
      <c r="EBP2" s="765"/>
      <c r="EBQ2" s="765"/>
      <c r="EBR2" s="765"/>
      <c r="EBS2" s="765"/>
      <c r="EBT2" s="765"/>
      <c r="EBU2" s="765"/>
      <c r="EBV2" s="765"/>
      <c r="EBW2" s="765"/>
      <c r="EBX2" s="765"/>
      <c r="EBY2" s="765"/>
      <c r="EBZ2" s="765"/>
      <c r="ECA2" s="765"/>
      <c r="ECB2" s="765"/>
      <c r="ECC2" s="765"/>
      <c r="ECD2" s="765"/>
      <c r="ECE2" s="765"/>
      <c r="ECF2" s="765"/>
      <c r="ECG2" s="765"/>
      <c r="ECH2" s="765"/>
      <c r="ECI2" s="765"/>
      <c r="ECJ2" s="765"/>
      <c r="ECK2" s="765"/>
      <c r="ECL2" s="765"/>
      <c r="ECM2" s="765"/>
      <c r="ECN2" s="765"/>
      <c r="ECO2" s="765"/>
      <c r="ECP2" s="765"/>
      <c r="ECQ2" s="765"/>
      <c r="ECR2" s="765"/>
      <c r="ECS2" s="765"/>
      <c r="ECT2" s="765"/>
      <c r="ECU2" s="765"/>
      <c r="ECV2" s="765"/>
      <c r="ECW2" s="765"/>
      <c r="ECX2" s="765"/>
      <c r="ECY2" s="765"/>
      <c r="ECZ2" s="765"/>
      <c r="EDA2" s="765"/>
      <c r="EDB2" s="765"/>
      <c r="EDC2" s="765"/>
      <c r="EDD2" s="765"/>
      <c r="EDE2" s="765"/>
      <c r="EDF2" s="765"/>
      <c r="EDG2" s="765"/>
      <c r="EDH2" s="765"/>
      <c r="EDI2" s="765"/>
      <c r="EDJ2" s="765"/>
      <c r="EDK2" s="765"/>
      <c r="EDL2" s="765"/>
      <c r="EDM2" s="765"/>
      <c r="EDN2" s="765"/>
      <c r="EDO2" s="765"/>
      <c r="EDP2" s="765"/>
      <c r="EDQ2" s="765"/>
      <c r="EDR2" s="765"/>
      <c r="EDS2" s="765"/>
      <c r="EDT2" s="765"/>
      <c r="EDU2" s="765"/>
      <c r="EDV2" s="765"/>
      <c r="EDW2" s="765"/>
      <c r="EDX2" s="765"/>
      <c r="EDY2" s="765"/>
      <c r="EDZ2" s="765"/>
      <c r="EEA2" s="765"/>
      <c r="EEB2" s="765"/>
      <c r="EEC2" s="765"/>
      <c r="EED2" s="765"/>
      <c r="EEE2" s="765"/>
      <c r="EEF2" s="765"/>
      <c r="EEG2" s="765"/>
      <c r="EEH2" s="765"/>
      <c r="EEI2" s="765"/>
      <c r="EEJ2" s="765"/>
      <c r="EEK2" s="765"/>
      <c r="EEL2" s="765"/>
      <c r="EEM2" s="765"/>
      <c r="EEN2" s="765"/>
      <c r="EEO2" s="765"/>
      <c r="EEP2" s="765"/>
      <c r="EEQ2" s="765"/>
      <c r="EER2" s="765"/>
      <c r="EES2" s="765"/>
      <c r="EET2" s="765"/>
      <c r="EEU2" s="765"/>
      <c r="EEV2" s="765"/>
      <c r="EEW2" s="765"/>
      <c r="EEX2" s="765"/>
      <c r="EEY2" s="765"/>
      <c r="EEZ2" s="765"/>
      <c r="EFA2" s="765"/>
      <c r="EFB2" s="765"/>
      <c r="EFC2" s="765"/>
      <c r="EFD2" s="765"/>
      <c r="EFE2" s="765"/>
      <c r="EFF2" s="765"/>
      <c r="EFG2" s="765"/>
      <c r="EFH2" s="765"/>
      <c r="EFI2" s="765"/>
      <c r="EFJ2" s="765"/>
      <c r="EFK2" s="765"/>
      <c r="EFL2" s="765"/>
      <c r="EFM2" s="765"/>
      <c r="EFN2" s="765"/>
      <c r="EFO2" s="765"/>
      <c r="EFP2" s="765"/>
      <c r="EFQ2" s="765"/>
      <c r="EFR2" s="765"/>
      <c r="EFS2" s="765"/>
      <c r="EFT2" s="765"/>
      <c r="EFU2" s="765"/>
      <c r="EFV2" s="765"/>
      <c r="EFW2" s="765"/>
      <c r="EFX2" s="765"/>
      <c r="EFY2" s="765"/>
      <c r="EFZ2" s="765"/>
      <c r="EGA2" s="765"/>
      <c r="EGB2" s="765"/>
      <c r="EGC2" s="765"/>
      <c r="EGD2" s="765"/>
      <c r="EGE2" s="765"/>
      <c r="EGF2" s="765"/>
      <c r="EGG2" s="765"/>
      <c r="EGH2" s="765"/>
      <c r="EGI2" s="765"/>
      <c r="EGJ2" s="765"/>
      <c r="EGK2" s="765"/>
      <c r="EGL2" s="765"/>
      <c r="EGM2" s="765"/>
      <c r="EGN2" s="765"/>
      <c r="EGO2" s="765"/>
      <c r="EGP2" s="765"/>
      <c r="EGQ2" s="765"/>
      <c r="EGR2" s="765"/>
      <c r="EGS2" s="765"/>
      <c r="EGT2" s="765"/>
      <c r="EGU2" s="765"/>
      <c r="EGV2" s="765"/>
      <c r="EGW2" s="765"/>
      <c r="EGX2" s="765"/>
      <c r="EGY2" s="765"/>
      <c r="EGZ2" s="765"/>
      <c r="EHA2" s="765"/>
      <c r="EHB2" s="765"/>
      <c r="EHC2" s="765"/>
      <c r="EHD2" s="765"/>
      <c r="EHE2" s="765"/>
      <c r="EHF2" s="765"/>
      <c r="EHG2" s="765"/>
      <c r="EHH2" s="765"/>
      <c r="EHI2" s="765"/>
      <c r="EHJ2" s="765"/>
      <c r="EHK2" s="765"/>
      <c r="EHL2" s="765"/>
      <c r="EHM2" s="765"/>
      <c r="EHN2" s="765"/>
      <c r="EHO2" s="765"/>
      <c r="EHP2" s="765"/>
      <c r="EHQ2" s="765"/>
      <c r="EHR2" s="765"/>
      <c r="EHS2" s="765"/>
      <c r="EHT2" s="765"/>
      <c r="EHU2" s="765"/>
      <c r="EHV2" s="765"/>
      <c r="EHW2" s="765"/>
      <c r="EHX2" s="765"/>
      <c r="EHY2" s="765"/>
      <c r="EHZ2" s="765"/>
      <c r="EIA2" s="765"/>
      <c r="EIB2" s="765"/>
      <c r="EIC2" s="765"/>
      <c r="EID2" s="765"/>
      <c r="EIE2" s="765"/>
      <c r="EIF2" s="765"/>
      <c r="EIG2" s="765"/>
      <c r="EIH2" s="765"/>
      <c r="EII2" s="765"/>
      <c r="EIJ2" s="765"/>
      <c r="EIK2" s="765"/>
      <c r="EIL2" s="765"/>
      <c r="EIM2" s="765"/>
      <c r="EIN2" s="765"/>
      <c r="EIO2" s="765"/>
      <c r="EIP2" s="765"/>
      <c r="EIQ2" s="765"/>
      <c r="EIR2" s="765"/>
      <c r="EIS2" s="765"/>
      <c r="EIT2" s="765"/>
      <c r="EIU2" s="765"/>
      <c r="EIV2" s="765"/>
      <c r="EIW2" s="765"/>
      <c r="EIX2" s="765"/>
      <c r="EIY2" s="765"/>
      <c r="EIZ2" s="765"/>
      <c r="EJA2" s="765"/>
      <c r="EJB2" s="765"/>
      <c r="EJC2" s="765"/>
      <c r="EJD2" s="765"/>
      <c r="EJE2" s="765"/>
      <c r="EJF2" s="765"/>
      <c r="EJG2" s="765"/>
      <c r="EJH2" s="765"/>
      <c r="EJI2" s="765"/>
      <c r="EJJ2" s="765"/>
      <c r="EJK2" s="765"/>
      <c r="EJL2" s="765"/>
      <c r="EJM2" s="765"/>
      <c r="EJN2" s="765"/>
      <c r="EJO2" s="765"/>
      <c r="EJP2" s="765"/>
      <c r="EJQ2" s="765"/>
      <c r="EJR2" s="765"/>
      <c r="EJS2" s="765"/>
      <c r="EJT2" s="765"/>
      <c r="EJU2" s="765"/>
      <c r="EJV2" s="765"/>
      <c r="EJW2" s="765"/>
      <c r="EJX2" s="765"/>
      <c r="EJY2" s="765"/>
      <c r="EJZ2" s="765"/>
      <c r="EKA2" s="765"/>
      <c r="EKB2" s="765"/>
      <c r="EKC2" s="765"/>
      <c r="EKD2" s="765"/>
      <c r="EKE2" s="765"/>
      <c r="EKF2" s="765"/>
      <c r="EKG2" s="765"/>
      <c r="EKH2" s="765"/>
      <c r="EKI2" s="765"/>
      <c r="EKJ2" s="765"/>
      <c r="EKK2" s="765"/>
      <c r="EKL2" s="765"/>
      <c r="EKM2" s="765"/>
      <c r="EKN2" s="765"/>
      <c r="EKO2" s="765"/>
      <c r="EKP2" s="765"/>
      <c r="EKQ2" s="765"/>
      <c r="EKR2" s="765"/>
      <c r="EKS2" s="765"/>
      <c r="EKT2" s="765"/>
      <c r="EKU2" s="765"/>
      <c r="EKV2" s="765"/>
      <c r="EKW2" s="765"/>
      <c r="EKX2" s="765"/>
      <c r="EKY2" s="765"/>
      <c r="EKZ2" s="765"/>
      <c r="ELA2" s="765"/>
      <c r="ELB2" s="765"/>
      <c r="ELC2" s="765"/>
      <c r="ELD2" s="765"/>
      <c r="ELE2" s="765"/>
      <c r="ELF2" s="765"/>
      <c r="ELG2" s="765"/>
      <c r="ELH2" s="765"/>
      <c r="ELI2" s="765"/>
      <c r="ELJ2" s="765"/>
      <c r="ELK2" s="765"/>
      <c r="ELL2" s="765"/>
      <c r="ELM2" s="765"/>
      <c r="ELN2" s="765"/>
      <c r="ELO2" s="765"/>
      <c r="ELP2" s="765"/>
      <c r="ELQ2" s="765"/>
      <c r="ELR2" s="765"/>
      <c r="ELS2" s="765"/>
      <c r="ELT2" s="765"/>
      <c r="ELU2" s="765"/>
      <c r="ELV2" s="765"/>
      <c r="ELW2" s="765"/>
      <c r="ELX2" s="765"/>
      <c r="ELY2" s="765"/>
      <c r="ELZ2" s="765"/>
      <c r="EMA2" s="765"/>
      <c r="EMB2" s="765"/>
      <c r="EMC2" s="765"/>
      <c r="EMD2" s="765"/>
      <c r="EME2" s="765"/>
      <c r="EMF2" s="765"/>
      <c r="EMG2" s="765"/>
      <c r="EMH2" s="765"/>
      <c r="EMI2" s="765"/>
      <c r="EMJ2" s="765"/>
      <c r="EMK2" s="765"/>
      <c r="EML2" s="765"/>
      <c r="EMM2" s="765"/>
      <c r="EMN2" s="765"/>
      <c r="EMO2" s="765"/>
      <c r="EMP2" s="765"/>
      <c r="EMQ2" s="765"/>
      <c r="EMR2" s="765"/>
      <c r="EMS2" s="765"/>
      <c r="EMT2" s="765"/>
      <c r="EMU2" s="765"/>
      <c r="EMV2" s="765"/>
      <c r="EMW2" s="765"/>
      <c r="EMX2" s="765"/>
      <c r="EMY2" s="765"/>
      <c r="EMZ2" s="765"/>
      <c r="ENA2" s="765"/>
      <c r="ENB2" s="765"/>
      <c r="ENC2" s="765"/>
      <c r="END2" s="765"/>
      <c r="ENE2" s="765"/>
      <c r="ENF2" s="765"/>
      <c r="ENG2" s="765"/>
      <c r="ENH2" s="765"/>
      <c r="ENI2" s="765"/>
      <c r="ENJ2" s="765"/>
      <c r="ENK2" s="765"/>
      <c r="ENL2" s="765"/>
      <c r="ENM2" s="765"/>
      <c r="ENN2" s="765"/>
      <c r="ENO2" s="765"/>
      <c r="ENP2" s="765"/>
      <c r="ENQ2" s="765"/>
      <c r="ENR2" s="765"/>
      <c r="ENS2" s="765"/>
      <c r="ENT2" s="765"/>
      <c r="ENU2" s="765"/>
      <c r="ENV2" s="765"/>
      <c r="ENW2" s="765"/>
      <c r="ENX2" s="765"/>
      <c r="ENY2" s="765"/>
      <c r="ENZ2" s="765"/>
      <c r="EOA2" s="765"/>
      <c r="EOB2" s="765"/>
      <c r="EOC2" s="765"/>
      <c r="EOD2" s="765"/>
      <c r="EOE2" s="765"/>
      <c r="EOF2" s="765"/>
      <c r="EOG2" s="765"/>
      <c r="EOH2" s="765"/>
      <c r="EOI2" s="765"/>
      <c r="EOJ2" s="765"/>
      <c r="EOK2" s="765"/>
      <c r="EOL2" s="765"/>
      <c r="EOM2" s="765"/>
      <c r="EON2" s="765"/>
      <c r="EOO2" s="765"/>
      <c r="EOP2" s="765"/>
      <c r="EOQ2" s="765"/>
      <c r="EOR2" s="765"/>
      <c r="EOS2" s="765"/>
      <c r="EOT2" s="765"/>
      <c r="EOU2" s="765"/>
      <c r="EOV2" s="765"/>
      <c r="EOW2" s="765"/>
      <c r="EOX2" s="765"/>
      <c r="EOY2" s="765"/>
      <c r="EOZ2" s="765"/>
      <c r="EPA2" s="765"/>
      <c r="EPB2" s="765"/>
      <c r="EPC2" s="765"/>
      <c r="EPD2" s="765"/>
      <c r="EPE2" s="765"/>
      <c r="EPF2" s="765"/>
      <c r="EPG2" s="765"/>
      <c r="EPH2" s="765"/>
      <c r="EPI2" s="765"/>
      <c r="EPJ2" s="765"/>
      <c r="EPK2" s="765"/>
      <c r="EPL2" s="765"/>
      <c r="EPM2" s="765"/>
      <c r="EPN2" s="765"/>
      <c r="EPO2" s="765"/>
      <c r="EPP2" s="765"/>
      <c r="EPQ2" s="765"/>
      <c r="EPR2" s="765"/>
      <c r="EPS2" s="765"/>
      <c r="EPT2" s="765"/>
      <c r="EPU2" s="765"/>
      <c r="EPV2" s="765"/>
      <c r="EPW2" s="765"/>
      <c r="EPX2" s="765"/>
      <c r="EPY2" s="765"/>
      <c r="EPZ2" s="765"/>
      <c r="EQA2" s="765"/>
      <c r="EQB2" s="765"/>
      <c r="EQC2" s="765"/>
      <c r="EQD2" s="765"/>
      <c r="EQE2" s="765"/>
      <c r="EQF2" s="765"/>
      <c r="EQG2" s="765"/>
      <c r="EQH2" s="765"/>
      <c r="EQI2" s="765"/>
      <c r="EQJ2" s="765"/>
      <c r="EQK2" s="765"/>
      <c r="EQL2" s="765"/>
      <c r="EQM2" s="765"/>
      <c r="EQN2" s="765"/>
      <c r="EQO2" s="765"/>
      <c r="EQP2" s="765"/>
      <c r="EQQ2" s="765"/>
      <c r="EQR2" s="765"/>
      <c r="EQS2" s="765"/>
      <c r="EQT2" s="765"/>
      <c r="EQU2" s="765"/>
      <c r="EQV2" s="765"/>
      <c r="EQW2" s="765"/>
      <c r="EQX2" s="765"/>
      <c r="EQY2" s="765"/>
      <c r="EQZ2" s="765"/>
      <c r="ERA2" s="765"/>
      <c r="ERB2" s="765"/>
      <c r="ERC2" s="765"/>
      <c r="ERD2" s="765"/>
      <c r="ERE2" s="765"/>
      <c r="ERF2" s="765"/>
      <c r="ERG2" s="765"/>
      <c r="ERH2" s="765"/>
      <c r="ERI2" s="765"/>
      <c r="ERJ2" s="765"/>
      <c r="ERK2" s="765"/>
      <c r="ERL2" s="765"/>
      <c r="ERM2" s="765"/>
      <c r="ERN2" s="765"/>
      <c r="ERO2" s="765"/>
      <c r="ERP2" s="765"/>
      <c r="ERQ2" s="765"/>
      <c r="ERR2" s="765"/>
      <c r="ERS2" s="765"/>
      <c r="ERT2" s="765"/>
      <c r="ERU2" s="765"/>
      <c r="ERV2" s="765"/>
      <c r="ERW2" s="765"/>
      <c r="ERX2" s="765"/>
      <c r="ERY2" s="765"/>
      <c r="ERZ2" s="765"/>
      <c r="ESA2" s="765"/>
      <c r="ESB2" s="765"/>
      <c r="ESC2" s="765"/>
      <c r="ESD2" s="765"/>
      <c r="ESE2" s="765"/>
      <c r="ESF2" s="765"/>
      <c r="ESG2" s="765"/>
      <c r="ESH2" s="765"/>
      <c r="ESI2" s="765"/>
      <c r="ESJ2" s="765"/>
      <c r="ESK2" s="765"/>
      <c r="ESL2" s="765"/>
      <c r="ESM2" s="765"/>
      <c r="ESN2" s="765"/>
      <c r="ESO2" s="765"/>
      <c r="ESP2" s="765"/>
      <c r="ESQ2" s="765"/>
      <c r="ESR2" s="765"/>
      <c r="ESS2" s="765"/>
      <c r="EST2" s="765"/>
      <c r="ESU2" s="765"/>
      <c r="ESV2" s="765"/>
      <c r="ESW2" s="765"/>
      <c r="ESX2" s="765"/>
      <c r="ESY2" s="765"/>
      <c r="ESZ2" s="765"/>
      <c r="ETA2" s="765"/>
      <c r="ETB2" s="765"/>
      <c r="ETC2" s="765"/>
      <c r="ETD2" s="765"/>
      <c r="ETE2" s="765"/>
      <c r="ETF2" s="765"/>
      <c r="ETG2" s="765"/>
      <c r="ETH2" s="765"/>
      <c r="ETI2" s="765"/>
      <c r="ETJ2" s="765"/>
      <c r="ETK2" s="765"/>
      <c r="ETL2" s="765"/>
      <c r="ETM2" s="765"/>
      <c r="ETN2" s="765"/>
      <c r="ETO2" s="765"/>
      <c r="ETP2" s="765"/>
      <c r="ETQ2" s="765"/>
      <c r="ETR2" s="765"/>
      <c r="ETS2" s="765"/>
      <c r="ETT2" s="765"/>
      <c r="ETU2" s="765"/>
      <c r="ETV2" s="765"/>
      <c r="ETW2" s="765"/>
      <c r="ETX2" s="765"/>
      <c r="ETY2" s="765"/>
      <c r="ETZ2" s="765"/>
      <c r="EUA2" s="765"/>
      <c r="EUB2" s="765"/>
      <c r="EUC2" s="765"/>
      <c r="EUD2" s="765"/>
      <c r="EUE2" s="765"/>
      <c r="EUF2" s="765"/>
      <c r="EUG2" s="765"/>
      <c r="EUH2" s="765"/>
      <c r="EUI2" s="765"/>
      <c r="EUJ2" s="765"/>
      <c r="EUK2" s="765"/>
      <c r="EUL2" s="765"/>
      <c r="EUM2" s="765"/>
      <c r="EUN2" s="765"/>
      <c r="EUO2" s="765"/>
      <c r="EUP2" s="765"/>
      <c r="EUQ2" s="765"/>
      <c r="EUR2" s="765"/>
      <c r="EUS2" s="765"/>
      <c r="EUT2" s="765"/>
      <c r="EUU2" s="765"/>
      <c r="EUV2" s="765"/>
      <c r="EUW2" s="765"/>
      <c r="EUX2" s="765"/>
      <c r="EUY2" s="765"/>
      <c r="EUZ2" s="765"/>
      <c r="EVA2" s="765"/>
      <c r="EVB2" s="765"/>
      <c r="EVC2" s="765"/>
      <c r="EVD2" s="765"/>
      <c r="EVE2" s="765"/>
      <c r="EVF2" s="765"/>
      <c r="EVG2" s="765"/>
      <c r="EVH2" s="765"/>
      <c r="EVI2" s="765"/>
      <c r="EVJ2" s="765"/>
      <c r="EVK2" s="765"/>
      <c r="EVL2" s="765"/>
      <c r="EVM2" s="765"/>
      <c r="EVN2" s="765"/>
      <c r="EVO2" s="765"/>
      <c r="EVP2" s="765"/>
      <c r="EVQ2" s="765"/>
      <c r="EVR2" s="765"/>
      <c r="EVS2" s="765"/>
      <c r="EVT2" s="765"/>
      <c r="EVU2" s="765"/>
      <c r="EVV2" s="765"/>
      <c r="EVW2" s="765"/>
      <c r="EVX2" s="765"/>
      <c r="EVY2" s="765"/>
      <c r="EVZ2" s="765"/>
      <c r="EWA2" s="765"/>
      <c r="EWB2" s="765"/>
      <c r="EWC2" s="765"/>
      <c r="EWD2" s="765"/>
      <c r="EWE2" s="765"/>
      <c r="EWF2" s="765"/>
      <c r="EWG2" s="765"/>
      <c r="EWH2" s="765"/>
      <c r="EWI2" s="765"/>
      <c r="EWJ2" s="765"/>
      <c r="EWK2" s="765"/>
      <c r="EWL2" s="765"/>
      <c r="EWM2" s="765"/>
      <c r="EWN2" s="765"/>
      <c r="EWO2" s="765"/>
      <c r="EWP2" s="765"/>
      <c r="EWQ2" s="765"/>
      <c r="EWR2" s="765"/>
      <c r="EWS2" s="765"/>
      <c r="EWT2" s="765"/>
      <c r="EWU2" s="765"/>
      <c r="EWV2" s="765"/>
      <c r="EWW2" s="765"/>
      <c r="EWX2" s="765"/>
      <c r="EWY2" s="765"/>
      <c r="EWZ2" s="765"/>
      <c r="EXA2" s="765"/>
      <c r="EXB2" s="765"/>
      <c r="EXC2" s="765"/>
      <c r="EXD2" s="765"/>
      <c r="EXE2" s="765"/>
      <c r="EXF2" s="765"/>
      <c r="EXG2" s="765"/>
      <c r="EXH2" s="765"/>
      <c r="EXI2" s="765"/>
      <c r="EXJ2" s="765"/>
      <c r="EXK2" s="765"/>
      <c r="EXL2" s="765"/>
      <c r="EXM2" s="765"/>
      <c r="EXN2" s="765"/>
      <c r="EXO2" s="765"/>
      <c r="EXP2" s="765"/>
      <c r="EXQ2" s="765"/>
      <c r="EXR2" s="765"/>
      <c r="EXS2" s="765"/>
      <c r="EXT2" s="765"/>
      <c r="EXU2" s="765"/>
      <c r="EXV2" s="765"/>
      <c r="EXW2" s="765"/>
      <c r="EXX2" s="765"/>
      <c r="EXY2" s="765"/>
      <c r="EXZ2" s="765"/>
      <c r="EYA2" s="765"/>
      <c r="EYB2" s="765"/>
      <c r="EYC2" s="765"/>
      <c r="EYD2" s="765"/>
      <c r="EYE2" s="765"/>
      <c r="EYF2" s="765"/>
      <c r="EYG2" s="765"/>
      <c r="EYH2" s="765"/>
      <c r="EYI2" s="765"/>
      <c r="EYJ2" s="765"/>
      <c r="EYK2" s="765"/>
      <c r="EYL2" s="765"/>
      <c r="EYM2" s="765"/>
      <c r="EYN2" s="765"/>
      <c r="EYO2" s="765"/>
      <c r="EYP2" s="765"/>
      <c r="EYQ2" s="765"/>
      <c r="EYR2" s="765"/>
      <c r="EYS2" s="765"/>
      <c r="EYT2" s="765"/>
      <c r="EYU2" s="765"/>
      <c r="EYV2" s="765"/>
      <c r="EYW2" s="765"/>
      <c r="EYX2" s="765"/>
      <c r="EYY2" s="765"/>
      <c r="EYZ2" s="765"/>
      <c r="EZA2" s="765"/>
      <c r="EZB2" s="765"/>
      <c r="EZC2" s="765"/>
      <c r="EZD2" s="765"/>
      <c r="EZE2" s="765"/>
      <c r="EZF2" s="765"/>
      <c r="EZG2" s="765"/>
      <c r="EZH2" s="765"/>
      <c r="EZI2" s="765"/>
      <c r="EZJ2" s="765"/>
      <c r="EZK2" s="765"/>
      <c r="EZL2" s="765"/>
      <c r="EZM2" s="765"/>
      <c r="EZN2" s="765"/>
      <c r="EZO2" s="765"/>
      <c r="EZP2" s="765"/>
      <c r="EZQ2" s="765"/>
      <c r="EZR2" s="765"/>
      <c r="EZS2" s="765"/>
      <c r="EZT2" s="765"/>
      <c r="EZU2" s="765"/>
      <c r="EZV2" s="765"/>
      <c r="EZW2" s="765"/>
      <c r="EZX2" s="765"/>
      <c r="EZY2" s="765"/>
      <c r="EZZ2" s="765"/>
      <c r="FAA2" s="765"/>
      <c r="FAB2" s="765"/>
      <c r="FAC2" s="765"/>
      <c r="FAD2" s="765"/>
      <c r="FAE2" s="765"/>
      <c r="FAF2" s="765"/>
      <c r="FAG2" s="765"/>
      <c r="FAH2" s="765"/>
      <c r="FAI2" s="765"/>
      <c r="FAJ2" s="765"/>
      <c r="FAK2" s="765"/>
      <c r="FAL2" s="765"/>
      <c r="FAM2" s="765"/>
      <c r="FAN2" s="765"/>
      <c r="FAO2" s="765"/>
      <c r="FAP2" s="765"/>
      <c r="FAQ2" s="765"/>
      <c r="FAR2" s="765"/>
      <c r="FAS2" s="765"/>
      <c r="FAT2" s="765"/>
      <c r="FAU2" s="765"/>
      <c r="FAV2" s="765"/>
      <c r="FAW2" s="765"/>
      <c r="FAX2" s="765"/>
      <c r="FAY2" s="765"/>
      <c r="FAZ2" s="765"/>
      <c r="FBA2" s="765"/>
      <c r="FBB2" s="765"/>
      <c r="FBC2" s="765"/>
      <c r="FBD2" s="765"/>
      <c r="FBE2" s="765"/>
      <c r="FBF2" s="765"/>
      <c r="FBG2" s="765"/>
      <c r="FBH2" s="765"/>
      <c r="FBI2" s="765"/>
      <c r="FBJ2" s="765"/>
      <c r="FBK2" s="765"/>
      <c r="FBL2" s="765"/>
      <c r="FBM2" s="765"/>
      <c r="FBN2" s="765"/>
      <c r="FBO2" s="765"/>
      <c r="FBP2" s="765"/>
      <c r="FBQ2" s="765"/>
      <c r="FBR2" s="765"/>
      <c r="FBS2" s="765"/>
      <c r="FBT2" s="765"/>
      <c r="FBU2" s="765"/>
      <c r="FBV2" s="765"/>
      <c r="FBW2" s="765"/>
      <c r="FBX2" s="765"/>
      <c r="FBY2" s="765"/>
      <c r="FBZ2" s="765"/>
      <c r="FCA2" s="765"/>
      <c r="FCB2" s="765"/>
      <c r="FCC2" s="765"/>
      <c r="FCD2" s="765"/>
      <c r="FCE2" s="765"/>
      <c r="FCF2" s="765"/>
      <c r="FCG2" s="765"/>
      <c r="FCH2" s="765"/>
      <c r="FCI2" s="765"/>
      <c r="FCJ2" s="765"/>
      <c r="FCK2" s="765"/>
      <c r="FCL2" s="765"/>
      <c r="FCM2" s="765"/>
      <c r="FCN2" s="765"/>
      <c r="FCO2" s="765"/>
      <c r="FCP2" s="765"/>
      <c r="FCQ2" s="765"/>
      <c r="FCR2" s="765"/>
      <c r="FCS2" s="765"/>
      <c r="FCT2" s="765"/>
      <c r="FCU2" s="765"/>
      <c r="FCV2" s="765"/>
      <c r="FCW2" s="765"/>
      <c r="FCX2" s="765"/>
      <c r="FCY2" s="765"/>
      <c r="FCZ2" s="765"/>
      <c r="FDA2" s="765"/>
      <c r="FDB2" s="765"/>
      <c r="FDC2" s="765"/>
      <c r="FDD2" s="765"/>
      <c r="FDE2" s="765"/>
      <c r="FDF2" s="765"/>
      <c r="FDG2" s="765"/>
      <c r="FDH2" s="765"/>
      <c r="FDI2" s="765"/>
      <c r="FDJ2" s="765"/>
      <c r="FDK2" s="765"/>
      <c r="FDL2" s="765"/>
      <c r="FDM2" s="765"/>
      <c r="FDN2" s="765"/>
      <c r="FDO2" s="765"/>
      <c r="FDP2" s="765"/>
      <c r="FDQ2" s="765"/>
      <c r="FDR2" s="765"/>
      <c r="FDS2" s="765"/>
      <c r="FDT2" s="765"/>
      <c r="FDU2" s="765"/>
      <c r="FDV2" s="765"/>
      <c r="FDW2" s="765"/>
      <c r="FDX2" s="765"/>
      <c r="FDY2" s="765"/>
      <c r="FDZ2" s="765"/>
      <c r="FEA2" s="765"/>
      <c r="FEB2" s="765"/>
      <c r="FEC2" s="765"/>
      <c r="FED2" s="765"/>
      <c r="FEE2" s="765"/>
      <c r="FEF2" s="765"/>
      <c r="FEG2" s="765"/>
      <c r="FEH2" s="765"/>
      <c r="FEI2" s="765"/>
      <c r="FEJ2" s="765"/>
      <c r="FEK2" s="765"/>
      <c r="FEL2" s="765"/>
      <c r="FEM2" s="765"/>
      <c r="FEN2" s="765"/>
      <c r="FEO2" s="765"/>
      <c r="FEP2" s="765"/>
      <c r="FEQ2" s="765"/>
      <c r="FER2" s="765"/>
      <c r="FES2" s="765"/>
      <c r="FET2" s="765"/>
      <c r="FEU2" s="765"/>
      <c r="FEV2" s="765"/>
      <c r="FEW2" s="765"/>
      <c r="FEX2" s="765"/>
      <c r="FEY2" s="765"/>
      <c r="FEZ2" s="765"/>
      <c r="FFA2" s="765"/>
      <c r="FFB2" s="765"/>
      <c r="FFC2" s="765"/>
      <c r="FFD2" s="765"/>
      <c r="FFE2" s="765"/>
      <c r="FFF2" s="765"/>
      <c r="FFG2" s="765"/>
      <c r="FFH2" s="765"/>
      <c r="FFI2" s="765"/>
      <c r="FFJ2" s="765"/>
      <c r="FFK2" s="765"/>
      <c r="FFL2" s="765"/>
      <c r="FFM2" s="765"/>
      <c r="FFN2" s="765"/>
      <c r="FFO2" s="765"/>
      <c r="FFP2" s="765"/>
      <c r="FFQ2" s="765"/>
      <c r="FFR2" s="765"/>
      <c r="FFS2" s="765"/>
      <c r="FFT2" s="765"/>
      <c r="FFU2" s="765"/>
      <c r="FFV2" s="765"/>
      <c r="FFW2" s="765"/>
      <c r="FFX2" s="765"/>
      <c r="FFY2" s="765"/>
      <c r="FFZ2" s="765"/>
      <c r="FGA2" s="765"/>
      <c r="FGB2" s="765"/>
      <c r="FGC2" s="765"/>
      <c r="FGD2" s="765"/>
      <c r="FGE2" s="765"/>
      <c r="FGF2" s="765"/>
      <c r="FGG2" s="765"/>
      <c r="FGH2" s="765"/>
      <c r="FGI2" s="765"/>
      <c r="FGJ2" s="765"/>
      <c r="FGK2" s="765"/>
      <c r="FGL2" s="765"/>
      <c r="FGM2" s="765"/>
      <c r="FGN2" s="765"/>
      <c r="FGO2" s="765"/>
      <c r="FGP2" s="765"/>
      <c r="FGQ2" s="765"/>
      <c r="FGR2" s="765"/>
      <c r="FGS2" s="765"/>
      <c r="FGT2" s="765"/>
      <c r="FGU2" s="765"/>
      <c r="FGV2" s="765"/>
      <c r="FGW2" s="765"/>
      <c r="FGX2" s="765"/>
      <c r="FGY2" s="765"/>
      <c r="FGZ2" s="765"/>
      <c r="FHA2" s="765"/>
      <c r="FHB2" s="765"/>
      <c r="FHC2" s="765"/>
      <c r="FHD2" s="765"/>
      <c r="FHE2" s="765"/>
      <c r="FHF2" s="765"/>
      <c r="FHG2" s="765"/>
      <c r="FHH2" s="765"/>
      <c r="FHI2" s="765"/>
      <c r="FHJ2" s="765"/>
      <c r="FHK2" s="765"/>
      <c r="FHL2" s="765"/>
      <c r="FHM2" s="765"/>
      <c r="FHN2" s="765"/>
      <c r="FHO2" s="765"/>
      <c r="FHP2" s="765"/>
      <c r="FHQ2" s="765"/>
      <c r="FHR2" s="765"/>
      <c r="FHS2" s="765"/>
      <c r="FHT2" s="765"/>
      <c r="FHU2" s="765"/>
      <c r="FHV2" s="765"/>
      <c r="FHW2" s="765"/>
      <c r="FHX2" s="765"/>
      <c r="FHY2" s="765"/>
      <c r="FHZ2" s="765"/>
      <c r="FIA2" s="765"/>
      <c r="FIB2" s="765"/>
      <c r="FIC2" s="765"/>
      <c r="FID2" s="765"/>
      <c r="FIE2" s="765"/>
      <c r="FIF2" s="765"/>
      <c r="FIG2" s="765"/>
      <c r="FIH2" s="765"/>
      <c r="FII2" s="765"/>
      <c r="FIJ2" s="765"/>
      <c r="FIK2" s="765"/>
      <c r="FIL2" s="765"/>
      <c r="FIM2" s="765"/>
      <c r="FIN2" s="765"/>
      <c r="FIO2" s="765"/>
      <c r="FIP2" s="765"/>
      <c r="FIQ2" s="765"/>
      <c r="FIR2" s="765"/>
      <c r="FIS2" s="765"/>
      <c r="FIT2" s="765"/>
      <c r="FIU2" s="765"/>
      <c r="FIV2" s="765"/>
      <c r="FIW2" s="765"/>
      <c r="FIX2" s="765"/>
      <c r="FIY2" s="765"/>
      <c r="FIZ2" s="765"/>
      <c r="FJA2" s="765"/>
      <c r="FJB2" s="765"/>
      <c r="FJC2" s="765"/>
      <c r="FJD2" s="765"/>
      <c r="FJE2" s="765"/>
      <c r="FJF2" s="765"/>
      <c r="FJG2" s="765"/>
      <c r="FJH2" s="765"/>
      <c r="FJI2" s="765"/>
      <c r="FJJ2" s="765"/>
      <c r="FJK2" s="765"/>
      <c r="FJL2" s="765"/>
      <c r="FJM2" s="765"/>
      <c r="FJN2" s="765"/>
      <c r="FJO2" s="765"/>
      <c r="FJP2" s="765"/>
      <c r="FJQ2" s="765"/>
      <c r="FJR2" s="765"/>
      <c r="FJS2" s="765"/>
      <c r="FJT2" s="765"/>
      <c r="FJU2" s="765"/>
      <c r="FJV2" s="765"/>
      <c r="FJW2" s="765"/>
      <c r="FJX2" s="765"/>
      <c r="FJY2" s="765"/>
      <c r="FJZ2" s="765"/>
      <c r="FKA2" s="765"/>
      <c r="FKB2" s="765"/>
      <c r="FKC2" s="765"/>
      <c r="FKD2" s="765"/>
      <c r="FKE2" s="765"/>
      <c r="FKF2" s="765"/>
      <c r="FKG2" s="765"/>
      <c r="FKH2" s="765"/>
      <c r="FKI2" s="765"/>
      <c r="FKJ2" s="765"/>
      <c r="FKK2" s="765"/>
      <c r="FKL2" s="765"/>
      <c r="FKM2" s="765"/>
      <c r="FKN2" s="765"/>
      <c r="FKO2" s="765"/>
      <c r="FKP2" s="765"/>
      <c r="FKQ2" s="765"/>
      <c r="FKR2" s="765"/>
      <c r="FKS2" s="765"/>
      <c r="FKT2" s="765"/>
      <c r="FKU2" s="765"/>
      <c r="FKV2" s="765"/>
      <c r="FKW2" s="765"/>
      <c r="FKX2" s="765"/>
      <c r="FKY2" s="765"/>
      <c r="FKZ2" s="765"/>
      <c r="FLA2" s="765"/>
      <c r="FLB2" s="765"/>
      <c r="FLC2" s="765"/>
      <c r="FLD2" s="765"/>
      <c r="FLE2" s="765"/>
      <c r="FLF2" s="765"/>
      <c r="FLG2" s="765"/>
      <c r="FLH2" s="765"/>
      <c r="FLI2" s="765"/>
      <c r="FLJ2" s="765"/>
      <c r="FLK2" s="765"/>
      <c r="FLL2" s="765"/>
      <c r="FLM2" s="765"/>
      <c r="FLN2" s="765"/>
      <c r="FLO2" s="765"/>
      <c r="FLP2" s="765"/>
      <c r="FLQ2" s="765"/>
      <c r="FLR2" s="765"/>
      <c r="FLS2" s="765"/>
      <c r="FLT2" s="765"/>
      <c r="FLU2" s="765"/>
      <c r="FLV2" s="765"/>
      <c r="FLW2" s="765"/>
      <c r="FLX2" s="765"/>
      <c r="FLY2" s="765"/>
      <c r="FLZ2" s="765"/>
      <c r="FMA2" s="765"/>
      <c r="FMB2" s="765"/>
      <c r="FMC2" s="765"/>
      <c r="FMD2" s="765"/>
      <c r="FME2" s="765"/>
      <c r="FMF2" s="765"/>
      <c r="FMG2" s="765"/>
      <c r="FMH2" s="765"/>
      <c r="FMI2" s="765"/>
      <c r="FMJ2" s="765"/>
      <c r="FMK2" s="765"/>
      <c r="FML2" s="765"/>
      <c r="FMM2" s="765"/>
      <c r="FMN2" s="765"/>
      <c r="FMO2" s="765"/>
      <c r="FMP2" s="765"/>
      <c r="FMQ2" s="765"/>
      <c r="FMR2" s="765"/>
      <c r="FMS2" s="765"/>
      <c r="FMT2" s="765"/>
      <c r="FMU2" s="765"/>
      <c r="FMV2" s="765"/>
      <c r="FMW2" s="765"/>
      <c r="FMX2" s="765"/>
      <c r="FMY2" s="765"/>
      <c r="FMZ2" s="765"/>
      <c r="FNA2" s="765"/>
      <c r="FNB2" s="765"/>
      <c r="FNC2" s="765"/>
      <c r="FND2" s="765"/>
      <c r="FNE2" s="765"/>
      <c r="FNF2" s="765"/>
      <c r="FNG2" s="765"/>
      <c r="FNH2" s="765"/>
      <c r="FNI2" s="765"/>
      <c r="FNJ2" s="765"/>
      <c r="FNK2" s="765"/>
      <c r="FNL2" s="765"/>
      <c r="FNM2" s="765"/>
      <c r="FNN2" s="765"/>
      <c r="FNO2" s="765"/>
      <c r="FNP2" s="765"/>
      <c r="FNQ2" s="765"/>
      <c r="FNR2" s="765"/>
      <c r="FNS2" s="765"/>
      <c r="FNT2" s="765"/>
      <c r="FNU2" s="765"/>
      <c r="FNV2" s="765"/>
      <c r="FNW2" s="765"/>
      <c r="FNX2" s="765"/>
      <c r="FNY2" s="765"/>
      <c r="FNZ2" s="765"/>
      <c r="FOA2" s="765"/>
      <c r="FOB2" s="765"/>
      <c r="FOC2" s="765"/>
      <c r="FOD2" s="765"/>
      <c r="FOE2" s="765"/>
      <c r="FOF2" s="765"/>
      <c r="FOG2" s="765"/>
      <c r="FOH2" s="765"/>
      <c r="FOI2" s="765"/>
      <c r="FOJ2" s="765"/>
      <c r="FOK2" s="765"/>
      <c r="FOL2" s="765"/>
      <c r="FOM2" s="765"/>
      <c r="FON2" s="765"/>
      <c r="FOO2" s="765"/>
      <c r="FOP2" s="765"/>
      <c r="FOQ2" s="765"/>
      <c r="FOR2" s="765"/>
      <c r="FOS2" s="765"/>
      <c r="FOT2" s="765"/>
      <c r="FOU2" s="765"/>
      <c r="FOV2" s="765"/>
      <c r="FOW2" s="765"/>
      <c r="FOX2" s="765"/>
      <c r="FOY2" s="765"/>
      <c r="FOZ2" s="765"/>
      <c r="FPA2" s="765"/>
      <c r="FPB2" s="765"/>
      <c r="FPC2" s="765"/>
      <c r="FPD2" s="765"/>
      <c r="FPE2" s="765"/>
      <c r="FPF2" s="765"/>
      <c r="FPG2" s="765"/>
      <c r="FPH2" s="765"/>
      <c r="FPI2" s="765"/>
      <c r="FPJ2" s="765"/>
      <c r="FPK2" s="765"/>
      <c r="FPL2" s="765"/>
      <c r="FPM2" s="765"/>
      <c r="FPN2" s="765"/>
      <c r="FPO2" s="765"/>
      <c r="FPP2" s="765"/>
      <c r="FPQ2" s="765"/>
      <c r="FPR2" s="765"/>
      <c r="FPS2" s="765"/>
      <c r="FPT2" s="765"/>
      <c r="FPU2" s="765"/>
      <c r="FPV2" s="765"/>
      <c r="FPW2" s="765"/>
      <c r="FPX2" s="765"/>
      <c r="FPY2" s="765"/>
      <c r="FPZ2" s="765"/>
      <c r="FQA2" s="765"/>
      <c r="FQB2" s="765"/>
      <c r="FQC2" s="765"/>
      <c r="FQD2" s="765"/>
      <c r="FQE2" s="765"/>
      <c r="FQF2" s="765"/>
      <c r="FQG2" s="765"/>
      <c r="FQH2" s="765"/>
      <c r="FQI2" s="765"/>
      <c r="FQJ2" s="765"/>
      <c r="FQK2" s="765"/>
      <c r="FQL2" s="765"/>
      <c r="FQM2" s="765"/>
      <c r="FQN2" s="765"/>
      <c r="FQO2" s="765"/>
      <c r="FQP2" s="765"/>
      <c r="FQQ2" s="765"/>
      <c r="FQR2" s="765"/>
      <c r="FQS2" s="765"/>
      <c r="FQT2" s="765"/>
      <c r="FQU2" s="765"/>
      <c r="FQV2" s="765"/>
      <c r="FQW2" s="765"/>
      <c r="FQX2" s="765"/>
      <c r="FQY2" s="765"/>
      <c r="FQZ2" s="765"/>
      <c r="FRA2" s="765"/>
      <c r="FRB2" s="765"/>
      <c r="FRC2" s="765"/>
      <c r="FRD2" s="765"/>
      <c r="FRE2" s="765"/>
      <c r="FRF2" s="765"/>
      <c r="FRG2" s="765"/>
      <c r="FRH2" s="765"/>
      <c r="FRI2" s="765"/>
      <c r="FRJ2" s="765"/>
      <c r="FRK2" s="765"/>
      <c r="FRL2" s="765"/>
      <c r="FRM2" s="765"/>
      <c r="FRN2" s="765"/>
      <c r="FRO2" s="765"/>
      <c r="FRP2" s="765"/>
      <c r="FRQ2" s="765"/>
      <c r="FRR2" s="765"/>
      <c r="FRS2" s="765"/>
      <c r="FRT2" s="765"/>
      <c r="FRU2" s="765"/>
      <c r="FRV2" s="765"/>
      <c r="FRW2" s="765"/>
      <c r="FRX2" s="765"/>
      <c r="FRY2" s="765"/>
      <c r="FRZ2" s="765"/>
      <c r="FSA2" s="765"/>
      <c r="FSB2" s="765"/>
      <c r="FSC2" s="765"/>
      <c r="FSD2" s="765"/>
      <c r="FSE2" s="765"/>
      <c r="FSF2" s="765"/>
      <c r="FSG2" s="765"/>
      <c r="FSH2" s="765"/>
      <c r="FSI2" s="765"/>
      <c r="FSJ2" s="765"/>
      <c r="FSK2" s="765"/>
      <c r="FSL2" s="765"/>
      <c r="FSM2" s="765"/>
      <c r="FSN2" s="765"/>
      <c r="FSO2" s="765"/>
      <c r="FSP2" s="765"/>
      <c r="FSQ2" s="765"/>
      <c r="FSR2" s="765"/>
      <c r="FSS2" s="765"/>
      <c r="FST2" s="765"/>
      <c r="FSU2" s="765"/>
      <c r="FSV2" s="765"/>
      <c r="FSW2" s="765"/>
      <c r="FSX2" s="765"/>
      <c r="FSY2" s="765"/>
      <c r="FSZ2" s="765"/>
      <c r="FTA2" s="765"/>
      <c r="FTB2" s="765"/>
      <c r="FTC2" s="765"/>
      <c r="FTD2" s="765"/>
      <c r="FTE2" s="765"/>
      <c r="FTF2" s="765"/>
      <c r="FTG2" s="765"/>
      <c r="FTH2" s="765"/>
      <c r="FTI2" s="765"/>
      <c r="FTJ2" s="765"/>
      <c r="FTK2" s="765"/>
      <c r="FTL2" s="765"/>
      <c r="FTM2" s="765"/>
      <c r="FTN2" s="765"/>
      <c r="FTO2" s="765"/>
      <c r="FTP2" s="765"/>
      <c r="FTQ2" s="765"/>
      <c r="FTR2" s="765"/>
      <c r="FTS2" s="765"/>
      <c r="FTT2" s="765"/>
      <c r="FTU2" s="765"/>
      <c r="FTV2" s="765"/>
      <c r="FTW2" s="765"/>
      <c r="FTX2" s="765"/>
      <c r="FTY2" s="765"/>
      <c r="FTZ2" s="765"/>
      <c r="FUA2" s="765"/>
      <c r="FUB2" s="765"/>
      <c r="FUC2" s="765"/>
      <c r="FUD2" s="765"/>
      <c r="FUE2" s="765"/>
      <c r="FUF2" s="765"/>
      <c r="FUG2" s="765"/>
      <c r="FUH2" s="765"/>
      <c r="FUI2" s="765"/>
      <c r="FUJ2" s="765"/>
      <c r="FUK2" s="765"/>
      <c r="FUL2" s="765"/>
      <c r="FUM2" s="765"/>
      <c r="FUN2" s="765"/>
      <c r="FUO2" s="765"/>
      <c r="FUP2" s="765"/>
      <c r="FUQ2" s="765"/>
      <c r="FUR2" s="765"/>
      <c r="FUS2" s="765"/>
      <c r="FUT2" s="765"/>
      <c r="FUU2" s="765"/>
      <c r="FUV2" s="765"/>
      <c r="FUW2" s="765"/>
      <c r="FUX2" s="765"/>
      <c r="FUY2" s="765"/>
      <c r="FUZ2" s="765"/>
      <c r="FVA2" s="765"/>
      <c r="FVB2" s="765"/>
      <c r="FVC2" s="765"/>
      <c r="FVD2" s="765"/>
      <c r="FVE2" s="765"/>
      <c r="FVF2" s="765"/>
      <c r="FVG2" s="765"/>
      <c r="FVH2" s="765"/>
      <c r="FVI2" s="765"/>
      <c r="FVJ2" s="765"/>
      <c r="FVK2" s="765"/>
      <c r="FVL2" s="765"/>
      <c r="FVM2" s="765"/>
      <c r="FVN2" s="765"/>
      <c r="FVO2" s="765"/>
      <c r="FVP2" s="765"/>
      <c r="FVQ2" s="765"/>
      <c r="FVR2" s="765"/>
      <c r="FVS2" s="765"/>
      <c r="FVT2" s="765"/>
      <c r="FVU2" s="765"/>
      <c r="FVV2" s="765"/>
      <c r="FVW2" s="765"/>
      <c r="FVX2" s="765"/>
      <c r="FVY2" s="765"/>
      <c r="FVZ2" s="765"/>
      <c r="FWA2" s="765"/>
      <c r="FWB2" s="765"/>
      <c r="FWC2" s="765"/>
      <c r="FWD2" s="765"/>
      <c r="FWE2" s="765"/>
      <c r="FWF2" s="765"/>
      <c r="FWG2" s="765"/>
      <c r="FWH2" s="765"/>
      <c r="FWI2" s="765"/>
      <c r="FWJ2" s="765"/>
      <c r="FWK2" s="765"/>
      <c r="FWL2" s="765"/>
      <c r="FWM2" s="765"/>
      <c r="FWN2" s="765"/>
      <c r="FWO2" s="765"/>
      <c r="FWP2" s="765"/>
      <c r="FWQ2" s="765"/>
      <c r="FWR2" s="765"/>
      <c r="FWS2" s="765"/>
      <c r="FWT2" s="765"/>
      <c r="FWU2" s="765"/>
      <c r="FWV2" s="765"/>
      <c r="FWW2" s="765"/>
      <c r="FWX2" s="765"/>
      <c r="FWY2" s="765"/>
      <c r="FWZ2" s="765"/>
      <c r="FXA2" s="765"/>
      <c r="FXB2" s="765"/>
      <c r="FXC2" s="765"/>
      <c r="FXD2" s="765"/>
      <c r="FXE2" s="765"/>
      <c r="FXF2" s="765"/>
      <c r="FXG2" s="765"/>
      <c r="FXH2" s="765"/>
      <c r="FXI2" s="765"/>
      <c r="FXJ2" s="765"/>
      <c r="FXK2" s="765"/>
      <c r="FXL2" s="765"/>
      <c r="FXM2" s="765"/>
      <c r="FXN2" s="765"/>
      <c r="FXO2" s="765"/>
      <c r="FXP2" s="765"/>
      <c r="FXQ2" s="765"/>
      <c r="FXR2" s="765"/>
      <c r="FXS2" s="765"/>
      <c r="FXT2" s="765"/>
      <c r="FXU2" s="765"/>
      <c r="FXV2" s="765"/>
      <c r="FXW2" s="765"/>
      <c r="FXX2" s="765"/>
      <c r="FXY2" s="765"/>
      <c r="FXZ2" s="765"/>
      <c r="FYA2" s="765"/>
      <c r="FYB2" s="765"/>
      <c r="FYC2" s="765"/>
      <c r="FYD2" s="765"/>
      <c r="FYE2" s="765"/>
      <c r="FYF2" s="765"/>
      <c r="FYG2" s="765"/>
      <c r="FYH2" s="765"/>
      <c r="FYI2" s="765"/>
      <c r="FYJ2" s="765"/>
      <c r="FYK2" s="765"/>
      <c r="FYL2" s="765"/>
      <c r="FYM2" s="765"/>
      <c r="FYN2" s="765"/>
      <c r="FYO2" s="765"/>
      <c r="FYP2" s="765"/>
      <c r="FYQ2" s="765"/>
      <c r="FYR2" s="765"/>
      <c r="FYS2" s="765"/>
      <c r="FYT2" s="765"/>
      <c r="FYU2" s="765"/>
      <c r="FYV2" s="765"/>
      <c r="FYW2" s="765"/>
      <c r="FYX2" s="765"/>
      <c r="FYY2" s="765"/>
      <c r="FYZ2" s="765"/>
      <c r="FZA2" s="765"/>
      <c r="FZB2" s="765"/>
      <c r="FZC2" s="765"/>
      <c r="FZD2" s="765"/>
      <c r="FZE2" s="765"/>
      <c r="FZF2" s="765"/>
      <c r="FZG2" s="765"/>
      <c r="FZH2" s="765"/>
      <c r="FZI2" s="765"/>
      <c r="FZJ2" s="765"/>
      <c r="FZK2" s="765"/>
      <c r="FZL2" s="765"/>
      <c r="FZM2" s="765"/>
      <c r="FZN2" s="765"/>
      <c r="FZO2" s="765"/>
      <c r="FZP2" s="765"/>
      <c r="FZQ2" s="765"/>
      <c r="FZR2" s="765"/>
      <c r="FZS2" s="765"/>
      <c r="FZT2" s="765"/>
      <c r="FZU2" s="765"/>
      <c r="FZV2" s="765"/>
      <c r="FZW2" s="765"/>
      <c r="FZX2" s="765"/>
      <c r="FZY2" s="765"/>
      <c r="FZZ2" s="765"/>
      <c r="GAA2" s="765"/>
      <c r="GAB2" s="765"/>
      <c r="GAC2" s="765"/>
      <c r="GAD2" s="765"/>
      <c r="GAE2" s="765"/>
      <c r="GAF2" s="765"/>
      <c r="GAG2" s="765"/>
      <c r="GAH2" s="765"/>
      <c r="GAI2" s="765"/>
      <c r="GAJ2" s="765"/>
      <c r="GAK2" s="765"/>
      <c r="GAL2" s="765"/>
      <c r="GAM2" s="765"/>
      <c r="GAN2" s="765"/>
      <c r="GAO2" s="765"/>
      <c r="GAP2" s="765"/>
      <c r="GAQ2" s="765"/>
      <c r="GAR2" s="765"/>
      <c r="GAS2" s="765"/>
      <c r="GAT2" s="765"/>
      <c r="GAU2" s="765"/>
      <c r="GAV2" s="765"/>
      <c r="GAW2" s="765"/>
      <c r="GAX2" s="765"/>
      <c r="GAY2" s="765"/>
      <c r="GAZ2" s="765"/>
      <c r="GBA2" s="765"/>
      <c r="GBB2" s="765"/>
      <c r="GBC2" s="765"/>
      <c r="GBD2" s="765"/>
      <c r="GBE2" s="765"/>
      <c r="GBF2" s="765"/>
      <c r="GBG2" s="765"/>
      <c r="GBH2" s="765"/>
      <c r="GBI2" s="765"/>
      <c r="GBJ2" s="765"/>
      <c r="GBK2" s="765"/>
      <c r="GBL2" s="765"/>
      <c r="GBM2" s="765"/>
      <c r="GBN2" s="765"/>
      <c r="GBO2" s="765"/>
      <c r="GBP2" s="765"/>
      <c r="GBQ2" s="765"/>
      <c r="GBR2" s="765"/>
      <c r="GBS2" s="765"/>
      <c r="GBT2" s="765"/>
      <c r="GBU2" s="765"/>
      <c r="GBV2" s="765"/>
      <c r="GBW2" s="765"/>
      <c r="GBX2" s="765"/>
      <c r="GBY2" s="765"/>
      <c r="GBZ2" s="765"/>
      <c r="GCA2" s="765"/>
      <c r="GCB2" s="765"/>
      <c r="GCC2" s="765"/>
      <c r="GCD2" s="765"/>
      <c r="GCE2" s="765"/>
      <c r="GCF2" s="765"/>
      <c r="GCG2" s="765"/>
      <c r="GCH2" s="765"/>
      <c r="GCI2" s="765"/>
      <c r="GCJ2" s="765"/>
      <c r="GCK2" s="765"/>
      <c r="GCL2" s="765"/>
      <c r="GCM2" s="765"/>
      <c r="GCN2" s="765"/>
      <c r="GCO2" s="765"/>
      <c r="GCP2" s="765"/>
      <c r="GCQ2" s="765"/>
      <c r="GCR2" s="765"/>
      <c r="GCS2" s="765"/>
      <c r="GCT2" s="765"/>
      <c r="GCU2" s="765"/>
      <c r="GCV2" s="765"/>
      <c r="GCW2" s="765"/>
      <c r="GCX2" s="765"/>
      <c r="GCY2" s="765"/>
      <c r="GCZ2" s="765"/>
      <c r="GDA2" s="765"/>
      <c r="GDB2" s="765"/>
      <c r="GDC2" s="765"/>
      <c r="GDD2" s="765"/>
      <c r="GDE2" s="765"/>
      <c r="GDF2" s="765"/>
      <c r="GDG2" s="765"/>
      <c r="GDH2" s="765"/>
      <c r="GDI2" s="765"/>
      <c r="GDJ2" s="765"/>
      <c r="GDK2" s="765"/>
      <c r="GDL2" s="765"/>
      <c r="GDM2" s="765"/>
      <c r="GDN2" s="765"/>
      <c r="GDO2" s="765"/>
      <c r="GDP2" s="765"/>
      <c r="GDQ2" s="765"/>
      <c r="GDR2" s="765"/>
      <c r="GDS2" s="765"/>
      <c r="GDT2" s="765"/>
      <c r="GDU2" s="765"/>
      <c r="GDV2" s="765"/>
      <c r="GDW2" s="765"/>
      <c r="GDX2" s="765"/>
      <c r="GDY2" s="765"/>
      <c r="GDZ2" s="765"/>
      <c r="GEA2" s="765"/>
      <c r="GEB2" s="765"/>
      <c r="GEC2" s="765"/>
      <c r="GED2" s="765"/>
      <c r="GEE2" s="765"/>
      <c r="GEF2" s="765"/>
      <c r="GEG2" s="765"/>
      <c r="GEH2" s="765"/>
      <c r="GEI2" s="765"/>
      <c r="GEJ2" s="765"/>
      <c r="GEK2" s="765"/>
      <c r="GEL2" s="765"/>
      <c r="GEM2" s="765"/>
      <c r="GEN2" s="765"/>
      <c r="GEO2" s="765"/>
      <c r="GEP2" s="765"/>
      <c r="GEQ2" s="765"/>
      <c r="GER2" s="765"/>
      <c r="GES2" s="765"/>
      <c r="GET2" s="765"/>
      <c r="GEU2" s="765"/>
      <c r="GEV2" s="765"/>
      <c r="GEW2" s="765"/>
      <c r="GEX2" s="765"/>
      <c r="GEY2" s="765"/>
      <c r="GEZ2" s="765"/>
      <c r="GFA2" s="765"/>
      <c r="GFB2" s="765"/>
      <c r="GFC2" s="765"/>
      <c r="GFD2" s="765"/>
      <c r="GFE2" s="765"/>
      <c r="GFF2" s="765"/>
      <c r="GFG2" s="765"/>
      <c r="GFH2" s="765"/>
      <c r="GFI2" s="765"/>
      <c r="GFJ2" s="765"/>
      <c r="GFK2" s="765"/>
      <c r="GFL2" s="765"/>
      <c r="GFM2" s="765"/>
      <c r="GFN2" s="765"/>
      <c r="GFO2" s="765"/>
      <c r="GFP2" s="765"/>
      <c r="GFQ2" s="765"/>
      <c r="GFR2" s="765"/>
      <c r="GFS2" s="765"/>
      <c r="GFT2" s="765"/>
      <c r="GFU2" s="765"/>
      <c r="GFV2" s="765"/>
      <c r="GFW2" s="765"/>
      <c r="GFX2" s="765"/>
      <c r="GFY2" s="765"/>
      <c r="GFZ2" s="765"/>
      <c r="GGA2" s="765"/>
      <c r="GGB2" s="765"/>
      <c r="GGC2" s="765"/>
      <c r="GGD2" s="765"/>
      <c r="GGE2" s="765"/>
      <c r="GGF2" s="765"/>
      <c r="GGG2" s="765"/>
      <c r="GGH2" s="765"/>
      <c r="GGI2" s="765"/>
      <c r="GGJ2" s="765"/>
      <c r="GGK2" s="765"/>
      <c r="GGL2" s="765"/>
      <c r="GGM2" s="765"/>
      <c r="GGN2" s="765"/>
      <c r="GGO2" s="765"/>
      <c r="GGP2" s="765"/>
      <c r="GGQ2" s="765"/>
      <c r="GGR2" s="765"/>
      <c r="GGS2" s="765"/>
      <c r="GGT2" s="765"/>
      <c r="GGU2" s="765"/>
      <c r="GGV2" s="765"/>
      <c r="GGW2" s="765"/>
      <c r="GGX2" s="765"/>
      <c r="GGY2" s="765"/>
      <c r="GGZ2" s="765"/>
      <c r="GHA2" s="765"/>
      <c r="GHB2" s="765"/>
      <c r="GHC2" s="765"/>
      <c r="GHD2" s="765"/>
      <c r="GHE2" s="765"/>
      <c r="GHF2" s="765"/>
      <c r="GHG2" s="765"/>
      <c r="GHH2" s="765"/>
      <c r="GHI2" s="765"/>
      <c r="GHJ2" s="765"/>
      <c r="GHK2" s="765"/>
      <c r="GHL2" s="765"/>
      <c r="GHM2" s="765"/>
      <c r="GHN2" s="765"/>
      <c r="GHO2" s="765"/>
      <c r="GHP2" s="765"/>
      <c r="GHQ2" s="765"/>
      <c r="GHR2" s="765"/>
      <c r="GHS2" s="765"/>
      <c r="GHT2" s="765"/>
      <c r="GHU2" s="765"/>
      <c r="GHV2" s="765"/>
      <c r="GHW2" s="765"/>
      <c r="GHX2" s="765"/>
      <c r="GHY2" s="765"/>
      <c r="GHZ2" s="765"/>
      <c r="GIA2" s="765"/>
      <c r="GIB2" s="765"/>
      <c r="GIC2" s="765"/>
      <c r="GID2" s="765"/>
      <c r="GIE2" s="765"/>
      <c r="GIF2" s="765"/>
      <c r="GIG2" s="765"/>
      <c r="GIH2" s="765"/>
      <c r="GII2" s="765"/>
      <c r="GIJ2" s="765"/>
      <c r="GIK2" s="765"/>
      <c r="GIL2" s="765"/>
      <c r="GIM2" s="765"/>
      <c r="GIN2" s="765"/>
      <c r="GIO2" s="765"/>
      <c r="GIP2" s="765"/>
      <c r="GIQ2" s="765"/>
      <c r="GIR2" s="765"/>
      <c r="GIS2" s="765"/>
      <c r="GIT2" s="765"/>
      <c r="GIU2" s="765"/>
      <c r="GIV2" s="765"/>
      <c r="GIW2" s="765"/>
      <c r="GIX2" s="765"/>
      <c r="GIY2" s="765"/>
      <c r="GIZ2" s="765"/>
      <c r="GJA2" s="765"/>
      <c r="GJB2" s="765"/>
      <c r="GJC2" s="765"/>
      <c r="GJD2" s="765"/>
      <c r="GJE2" s="765"/>
      <c r="GJF2" s="765"/>
      <c r="GJG2" s="765"/>
      <c r="GJH2" s="765"/>
      <c r="GJI2" s="765"/>
      <c r="GJJ2" s="765"/>
      <c r="GJK2" s="765"/>
      <c r="GJL2" s="765"/>
      <c r="GJM2" s="765"/>
      <c r="GJN2" s="765"/>
      <c r="GJO2" s="765"/>
      <c r="GJP2" s="765"/>
      <c r="GJQ2" s="765"/>
      <c r="GJR2" s="765"/>
      <c r="GJS2" s="765"/>
      <c r="GJT2" s="765"/>
      <c r="GJU2" s="765"/>
      <c r="GJV2" s="765"/>
      <c r="GJW2" s="765"/>
      <c r="GJX2" s="765"/>
      <c r="GJY2" s="765"/>
      <c r="GJZ2" s="765"/>
      <c r="GKA2" s="765"/>
      <c r="GKB2" s="765"/>
      <c r="GKC2" s="765"/>
      <c r="GKD2" s="765"/>
      <c r="GKE2" s="765"/>
      <c r="GKF2" s="765"/>
      <c r="GKG2" s="765"/>
      <c r="GKH2" s="765"/>
      <c r="GKI2" s="765"/>
      <c r="GKJ2" s="765"/>
      <c r="GKK2" s="765"/>
      <c r="GKL2" s="765"/>
      <c r="GKM2" s="765"/>
      <c r="GKN2" s="765"/>
      <c r="GKO2" s="765"/>
      <c r="GKP2" s="765"/>
      <c r="GKQ2" s="765"/>
      <c r="GKR2" s="765"/>
      <c r="GKS2" s="765"/>
      <c r="GKT2" s="765"/>
      <c r="GKU2" s="765"/>
      <c r="GKV2" s="765"/>
      <c r="GKW2" s="765"/>
      <c r="GKX2" s="765"/>
      <c r="GKY2" s="765"/>
      <c r="GKZ2" s="765"/>
      <c r="GLA2" s="765"/>
      <c r="GLB2" s="765"/>
      <c r="GLC2" s="765"/>
      <c r="GLD2" s="765"/>
      <c r="GLE2" s="765"/>
      <c r="GLF2" s="765"/>
      <c r="GLG2" s="765"/>
      <c r="GLH2" s="765"/>
      <c r="GLI2" s="765"/>
      <c r="GLJ2" s="765"/>
      <c r="GLK2" s="765"/>
      <c r="GLL2" s="765"/>
      <c r="GLM2" s="765"/>
      <c r="GLN2" s="765"/>
      <c r="GLO2" s="765"/>
      <c r="GLP2" s="765"/>
      <c r="GLQ2" s="765"/>
      <c r="GLR2" s="765"/>
      <c r="GLS2" s="765"/>
      <c r="GLT2" s="765"/>
      <c r="GLU2" s="765"/>
      <c r="GLV2" s="765"/>
      <c r="GLW2" s="765"/>
      <c r="GLX2" s="765"/>
      <c r="GLY2" s="765"/>
      <c r="GLZ2" s="765"/>
      <c r="GMA2" s="765"/>
      <c r="GMB2" s="765"/>
      <c r="GMC2" s="765"/>
      <c r="GMD2" s="765"/>
      <c r="GME2" s="765"/>
      <c r="GMF2" s="765"/>
      <c r="GMG2" s="765"/>
      <c r="GMH2" s="765"/>
      <c r="GMI2" s="765"/>
      <c r="GMJ2" s="765"/>
      <c r="GMK2" s="765"/>
      <c r="GML2" s="765"/>
      <c r="GMM2" s="765"/>
      <c r="GMN2" s="765"/>
      <c r="GMO2" s="765"/>
      <c r="GMP2" s="765"/>
      <c r="GMQ2" s="765"/>
      <c r="GMR2" s="765"/>
      <c r="GMS2" s="765"/>
      <c r="GMT2" s="765"/>
      <c r="GMU2" s="765"/>
      <c r="GMV2" s="765"/>
      <c r="GMW2" s="765"/>
      <c r="GMX2" s="765"/>
      <c r="GMY2" s="765"/>
      <c r="GMZ2" s="765"/>
      <c r="GNA2" s="765"/>
      <c r="GNB2" s="765"/>
      <c r="GNC2" s="765"/>
      <c r="GND2" s="765"/>
      <c r="GNE2" s="765"/>
      <c r="GNF2" s="765"/>
      <c r="GNG2" s="765"/>
      <c r="GNH2" s="765"/>
      <c r="GNI2" s="765"/>
      <c r="GNJ2" s="765"/>
      <c r="GNK2" s="765"/>
      <c r="GNL2" s="765"/>
      <c r="GNM2" s="765"/>
      <c r="GNN2" s="765"/>
      <c r="GNO2" s="765"/>
      <c r="GNP2" s="765"/>
      <c r="GNQ2" s="765"/>
      <c r="GNR2" s="765"/>
      <c r="GNS2" s="765"/>
      <c r="GNT2" s="765"/>
      <c r="GNU2" s="765"/>
      <c r="GNV2" s="765"/>
      <c r="GNW2" s="765"/>
      <c r="GNX2" s="765"/>
      <c r="GNY2" s="765"/>
      <c r="GNZ2" s="765"/>
      <c r="GOA2" s="765"/>
      <c r="GOB2" s="765"/>
      <c r="GOC2" s="765"/>
      <c r="GOD2" s="765"/>
      <c r="GOE2" s="765"/>
      <c r="GOF2" s="765"/>
      <c r="GOG2" s="765"/>
      <c r="GOH2" s="765"/>
      <c r="GOI2" s="765"/>
      <c r="GOJ2" s="765"/>
      <c r="GOK2" s="765"/>
      <c r="GOL2" s="765"/>
      <c r="GOM2" s="765"/>
      <c r="GON2" s="765"/>
      <c r="GOO2" s="765"/>
      <c r="GOP2" s="765"/>
      <c r="GOQ2" s="765"/>
      <c r="GOR2" s="765"/>
      <c r="GOS2" s="765"/>
      <c r="GOT2" s="765"/>
      <c r="GOU2" s="765"/>
      <c r="GOV2" s="765"/>
      <c r="GOW2" s="765"/>
      <c r="GOX2" s="765"/>
      <c r="GOY2" s="765"/>
      <c r="GOZ2" s="765"/>
      <c r="GPA2" s="765"/>
      <c r="GPB2" s="765"/>
      <c r="GPC2" s="765"/>
      <c r="GPD2" s="765"/>
      <c r="GPE2" s="765"/>
      <c r="GPF2" s="765"/>
      <c r="GPG2" s="765"/>
      <c r="GPH2" s="765"/>
      <c r="GPI2" s="765"/>
      <c r="GPJ2" s="765"/>
      <c r="GPK2" s="765"/>
      <c r="GPL2" s="765"/>
      <c r="GPM2" s="765"/>
      <c r="GPN2" s="765"/>
      <c r="GPO2" s="765"/>
      <c r="GPP2" s="765"/>
      <c r="GPQ2" s="765"/>
      <c r="GPR2" s="765"/>
      <c r="GPS2" s="765"/>
      <c r="GPT2" s="765"/>
      <c r="GPU2" s="765"/>
      <c r="GPV2" s="765"/>
      <c r="GPW2" s="765"/>
      <c r="GPX2" s="765"/>
      <c r="GPY2" s="765"/>
      <c r="GPZ2" s="765"/>
      <c r="GQA2" s="765"/>
      <c r="GQB2" s="765"/>
      <c r="GQC2" s="765"/>
      <c r="GQD2" s="765"/>
      <c r="GQE2" s="765"/>
      <c r="GQF2" s="765"/>
      <c r="GQG2" s="765"/>
      <c r="GQH2" s="765"/>
      <c r="GQI2" s="765"/>
      <c r="GQJ2" s="765"/>
      <c r="GQK2" s="765"/>
      <c r="GQL2" s="765"/>
      <c r="GQM2" s="765"/>
      <c r="GQN2" s="765"/>
      <c r="GQO2" s="765"/>
      <c r="GQP2" s="765"/>
      <c r="GQQ2" s="765"/>
      <c r="GQR2" s="765"/>
      <c r="GQS2" s="765"/>
      <c r="GQT2" s="765"/>
      <c r="GQU2" s="765"/>
      <c r="GQV2" s="765"/>
      <c r="GQW2" s="765"/>
      <c r="GQX2" s="765"/>
      <c r="GQY2" s="765"/>
      <c r="GQZ2" s="765"/>
      <c r="GRA2" s="765"/>
      <c r="GRB2" s="765"/>
      <c r="GRC2" s="765"/>
      <c r="GRD2" s="765"/>
      <c r="GRE2" s="765"/>
      <c r="GRF2" s="765"/>
      <c r="GRG2" s="765"/>
      <c r="GRH2" s="765"/>
      <c r="GRI2" s="765"/>
      <c r="GRJ2" s="765"/>
      <c r="GRK2" s="765"/>
      <c r="GRL2" s="765"/>
      <c r="GRM2" s="765"/>
      <c r="GRN2" s="765"/>
      <c r="GRO2" s="765"/>
      <c r="GRP2" s="765"/>
      <c r="GRQ2" s="765"/>
      <c r="GRR2" s="765"/>
      <c r="GRS2" s="765"/>
      <c r="GRT2" s="765"/>
      <c r="GRU2" s="765"/>
      <c r="GRV2" s="765"/>
      <c r="GRW2" s="765"/>
      <c r="GRX2" s="765"/>
      <c r="GRY2" s="765"/>
      <c r="GRZ2" s="765"/>
      <c r="GSA2" s="765"/>
      <c r="GSB2" s="765"/>
      <c r="GSC2" s="765"/>
      <c r="GSD2" s="765"/>
      <c r="GSE2" s="765"/>
      <c r="GSF2" s="765"/>
      <c r="GSG2" s="765"/>
      <c r="GSH2" s="765"/>
      <c r="GSI2" s="765"/>
      <c r="GSJ2" s="765"/>
      <c r="GSK2" s="765"/>
      <c r="GSL2" s="765"/>
      <c r="GSM2" s="765"/>
      <c r="GSN2" s="765"/>
      <c r="GSO2" s="765"/>
      <c r="GSP2" s="765"/>
      <c r="GSQ2" s="765"/>
      <c r="GSR2" s="765"/>
      <c r="GSS2" s="765"/>
      <c r="GST2" s="765"/>
      <c r="GSU2" s="765"/>
      <c r="GSV2" s="765"/>
      <c r="GSW2" s="765"/>
      <c r="GSX2" s="765"/>
      <c r="GSY2" s="765"/>
      <c r="GSZ2" s="765"/>
      <c r="GTA2" s="765"/>
      <c r="GTB2" s="765"/>
      <c r="GTC2" s="765"/>
      <c r="GTD2" s="765"/>
      <c r="GTE2" s="765"/>
      <c r="GTF2" s="765"/>
      <c r="GTG2" s="765"/>
      <c r="GTH2" s="765"/>
      <c r="GTI2" s="765"/>
      <c r="GTJ2" s="765"/>
      <c r="GTK2" s="765"/>
      <c r="GTL2" s="765"/>
      <c r="GTM2" s="765"/>
      <c r="GTN2" s="765"/>
      <c r="GTO2" s="765"/>
      <c r="GTP2" s="765"/>
      <c r="GTQ2" s="765"/>
      <c r="GTR2" s="765"/>
      <c r="GTS2" s="765"/>
      <c r="GTT2" s="765"/>
      <c r="GTU2" s="765"/>
      <c r="GTV2" s="765"/>
      <c r="GTW2" s="765"/>
      <c r="GTX2" s="765"/>
      <c r="GTY2" s="765"/>
      <c r="GTZ2" s="765"/>
      <c r="GUA2" s="765"/>
      <c r="GUB2" s="765"/>
      <c r="GUC2" s="765"/>
      <c r="GUD2" s="765"/>
      <c r="GUE2" s="765"/>
      <c r="GUF2" s="765"/>
      <c r="GUG2" s="765"/>
      <c r="GUH2" s="765"/>
      <c r="GUI2" s="765"/>
      <c r="GUJ2" s="765"/>
      <c r="GUK2" s="765"/>
      <c r="GUL2" s="765"/>
      <c r="GUM2" s="765"/>
      <c r="GUN2" s="765"/>
      <c r="GUO2" s="765"/>
      <c r="GUP2" s="765"/>
      <c r="GUQ2" s="765"/>
      <c r="GUR2" s="765"/>
      <c r="GUS2" s="765"/>
      <c r="GUT2" s="765"/>
      <c r="GUU2" s="765"/>
      <c r="GUV2" s="765"/>
      <c r="GUW2" s="765"/>
      <c r="GUX2" s="765"/>
      <c r="GUY2" s="765"/>
      <c r="GUZ2" s="765"/>
      <c r="GVA2" s="765"/>
      <c r="GVB2" s="765"/>
      <c r="GVC2" s="765"/>
      <c r="GVD2" s="765"/>
      <c r="GVE2" s="765"/>
      <c r="GVF2" s="765"/>
      <c r="GVG2" s="765"/>
      <c r="GVH2" s="765"/>
      <c r="GVI2" s="765"/>
      <c r="GVJ2" s="765"/>
      <c r="GVK2" s="765"/>
      <c r="GVL2" s="765"/>
      <c r="GVM2" s="765"/>
      <c r="GVN2" s="765"/>
      <c r="GVO2" s="765"/>
      <c r="GVP2" s="765"/>
      <c r="GVQ2" s="765"/>
      <c r="GVR2" s="765"/>
      <c r="GVS2" s="765"/>
      <c r="GVT2" s="765"/>
      <c r="GVU2" s="765"/>
      <c r="GVV2" s="765"/>
      <c r="GVW2" s="765"/>
      <c r="GVX2" s="765"/>
      <c r="GVY2" s="765"/>
      <c r="GVZ2" s="765"/>
      <c r="GWA2" s="765"/>
      <c r="GWB2" s="765"/>
      <c r="GWC2" s="765"/>
      <c r="GWD2" s="765"/>
      <c r="GWE2" s="765"/>
      <c r="GWF2" s="765"/>
      <c r="GWG2" s="765"/>
      <c r="GWH2" s="765"/>
      <c r="GWI2" s="765"/>
      <c r="GWJ2" s="765"/>
      <c r="GWK2" s="765"/>
      <c r="GWL2" s="765"/>
      <c r="GWM2" s="765"/>
      <c r="GWN2" s="765"/>
      <c r="GWO2" s="765"/>
      <c r="GWP2" s="765"/>
      <c r="GWQ2" s="765"/>
      <c r="GWR2" s="765"/>
      <c r="GWS2" s="765"/>
      <c r="GWT2" s="765"/>
      <c r="GWU2" s="765"/>
      <c r="GWV2" s="765"/>
      <c r="GWW2" s="765"/>
      <c r="GWX2" s="765"/>
      <c r="GWY2" s="765"/>
      <c r="GWZ2" s="765"/>
      <c r="GXA2" s="765"/>
      <c r="GXB2" s="765"/>
      <c r="GXC2" s="765"/>
      <c r="GXD2" s="765"/>
      <c r="GXE2" s="765"/>
      <c r="GXF2" s="765"/>
      <c r="GXG2" s="765"/>
      <c r="GXH2" s="765"/>
      <c r="GXI2" s="765"/>
      <c r="GXJ2" s="765"/>
      <c r="GXK2" s="765"/>
      <c r="GXL2" s="765"/>
      <c r="GXM2" s="765"/>
      <c r="GXN2" s="765"/>
      <c r="GXO2" s="765"/>
      <c r="GXP2" s="765"/>
      <c r="GXQ2" s="765"/>
      <c r="GXR2" s="765"/>
      <c r="GXS2" s="765"/>
      <c r="GXT2" s="765"/>
      <c r="GXU2" s="765"/>
      <c r="GXV2" s="765"/>
      <c r="GXW2" s="765"/>
      <c r="GXX2" s="765"/>
      <c r="GXY2" s="765"/>
      <c r="GXZ2" s="765"/>
      <c r="GYA2" s="765"/>
      <c r="GYB2" s="765"/>
      <c r="GYC2" s="765"/>
      <c r="GYD2" s="765"/>
      <c r="GYE2" s="765"/>
      <c r="GYF2" s="765"/>
      <c r="GYG2" s="765"/>
      <c r="GYH2" s="765"/>
      <c r="GYI2" s="765"/>
      <c r="GYJ2" s="765"/>
      <c r="GYK2" s="765"/>
      <c r="GYL2" s="765"/>
      <c r="GYM2" s="765"/>
      <c r="GYN2" s="765"/>
      <c r="GYO2" s="765"/>
      <c r="GYP2" s="765"/>
      <c r="GYQ2" s="765"/>
      <c r="GYR2" s="765"/>
      <c r="GYS2" s="765"/>
      <c r="GYT2" s="765"/>
      <c r="GYU2" s="765"/>
      <c r="GYV2" s="765"/>
      <c r="GYW2" s="765"/>
      <c r="GYX2" s="765"/>
      <c r="GYY2" s="765"/>
      <c r="GYZ2" s="765"/>
      <c r="GZA2" s="765"/>
      <c r="GZB2" s="765"/>
      <c r="GZC2" s="765"/>
      <c r="GZD2" s="765"/>
      <c r="GZE2" s="765"/>
      <c r="GZF2" s="765"/>
      <c r="GZG2" s="765"/>
      <c r="GZH2" s="765"/>
      <c r="GZI2" s="765"/>
      <c r="GZJ2" s="765"/>
      <c r="GZK2" s="765"/>
      <c r="GZL2" s="765"/>
      <c r="GZM2" s="765"/>
      <c r="GZN2" s="765"/>
      <c r="GZO2" s="765"/>
      <c r="GZP2" s="765"/>
      <c r="GZQ2" s="765"/>
      <c r="GZR2" s="765"/>
      <c r="GZS2" s="765"/>
      <c r="GZT2" s="765"/>
      <c r="GZU2" s="765"/>
      <c r="GZV2" s="765"/>
      <c r="GZW2" s="765"/>
      <c r="GZX2" s="765"/>
      <c r="GZY2" s="765"/>
      <c r="GZZ2" s="765"/>
      <c r="HAA2" s="765"/>
      <c r="HAB2" s="765"/>
      <c r="HAC2" s="765"/>
      <c r="HAD2" s="765"/>
      <c r="HAE2" s="765"/>
      <c r="HAF2" s="765"/>
      <c r="HAG2" s="765"/>
      <c r="HAH2" s="765"/>
      <c r="HAI2" s="765"/>
      <c r="HAJ2" s="765"/>
      <c r="HAK2" s="765"/>
      <c r="HAL2" s="765"/>
      <c r="HAM2" s="765"/>
      <c r="HAN2" s="765"/>
      <c r="HAO2" s="765"/>
      <c r="HAP2" s="765"/>
      <c r="HAQ2" s="765"/>
      <c r="HAR2" s="765"/>
      <c r="HAS2" s="765"/>
      <c r="HAT2" s="765"/>
      <c r="HAU2" s="765"/>
      <c r="HAV2" s="765"/>
      <c r="HAW2" s="765"/>
      <c r="HAX2" s="765"/>
      <c r="HAY2" s="765"/>
      <c r="HAZ2" s="765"/>
      <c r="HBA2" s="765"/>
      <c r="HBB2" s="765"/>
      <c r="HBC2" s="765"/>
      <c r="HBD2" s="765"/>
      <c r="HBE2" s="765"/>
      <c r="HBF2" s="765"/>
      <c r="HBG2" s="765"/>
      <c r="HBH2" s="765"/>
      <c r="HBI2" s="765"/>
      <c r="HBJ2" s="765"/>
      <c r="HBK2" s="765"/>
      <c r="HBL2" s="765"/>
      <c r="HBM2" s="765"/>
      <c r="HBN2" s="765"/>
      <c r="HBO2" s="765"/>
      <c r="HBP2" s="765"/>
      <c r="HBQ2" s="765"/>
      <c r="HBR2" s="765"/>
      <c r="HBS2" s="765"/>
      <c r="HBT2" s="765"/>
      <c r="HBU2" s="765"/>
      <c r="HBV2" s="765"/>
      <c r="HBW2" s="765"/>
      <c r="HBX2" s="765"/>
      <c r="HBY2" s="765"/>
      <c r="HBZ2" s="765"/>
      <c r="HCA2" s="765"/>
      <c r="HCB2" s="765"/>
      <c r="HCC2" s="765"/>
      <c r="HCD2" s="765"/>
      <c r="HCE2" s="765"/>
      <c r="HCF2" s="765"/>
      <c r="HCG2" s="765"/>
      <c r="HCH2" s="765"/>
      <c r="HCI2" s="765"/>
      <c r="HCJ2" s="765"/>
      <c r="HCK2" s="765"/>
      <c r="HCL2" s="765"/>
      <c r="HCM2" s="765"/>
      <c r="HCN2" s="765"/>
      <c r="HCO2" s="765"/>
      <c r="HCP2" s="765"/>
      <c r="HCQ2" s="765"/>
      <c r="HCR2" s="765"/>
      <c r="HCS2" s="765"/>
      <c r="HCT2" s="765"/>
      <c r="HCU2" s="765"/>
      <c r="HCV2" s="765"/>
      <c r="HCW2" s="765"/>
      <c r="HCX2" s="765"/>
      <c r="HCY2" s="765"/>
      <c r="HCZ2" s="765"/>
      <c r="HDA2" s="765"/>
      <c r="HDB2" s="765"/>
      <c r="HDC2" s="765"/>
      <c r="HDD2" s="765"/>
      <c r="HDE2" s="765"/>
      <c r="HDF2" s="765"/>
      <c r="HDG2" s="765"/>
      <c r="HDH2" s="765"/>
      <c r="HDI2" s="765"/>
      <c r="HDJ2" s="765"/>
      <c r="HDK2" s="765"/>
      <c r="HDL2" s="765"/>
      <c r="HDM2" s="765"/>
      <c r="HDN2" s="765"/>
      <c r="HDO2" s="765"/>
      <c r="HDP2" s="765"/>
      <c r="HDQ2" s="765"/>
      <c r="HDR2" s="765"/>
      <c r="HDS2" s="765"/>
      <c r="HDT2" s="765"/>
      <c r="HDU2" s="765"/>
      <c r="HDV2" s="765"/>
      <c r="HDW2" s="765"/>
      <c r="HDX2" s="765"/>
      <c r="HDY2" s="765"/>
      <c r="HDZ2" s="765"/>
      <c r="HEA2" s="765"/>
      <c r="HEB2" s="765"/>
      <c r="HEC2" s="765"/>
      <c r="HED2" s="765"/>
      <c r="HEE2" s="765"/>
      <c r="HEF2" s="765"/>
      <c r="HEG2" s="765"/>
      <c r="HEH2" s="765"/>
      <c r="HEI2" s="765"/>
      <c r="HEJ2" s="765"/>
      <c r="HEK2" s="765"/>
      <c r="HEL2" s="765"/>
      <c r="HEM2" s="765"/>
      <c r="HEN2" s="765"/>
      <c r="HEO2" s="765"/>
      <c r="HEP2" s="765"/>
      <c r="HEQ2" s="765"/>
      <c r="HER2" s="765"/>
      <c r="HES2" s="765"/>
      <c r="HET2" s="765"/>
      <c r="HEU2" s="765"/>
      <c r="HEV2" s="765"/>
      <c r="HEW2" s="765"/>
      <c r="HEX2" s="765"/>
      <c r="HEY2" s="765"/>
      <c r="HEZ2" s="765"/>
      <c r="HFA2" s="765"/>
      <c r="HFB2" s="765"/>
      <c r="HFC2" s="765"/>
      <c r="HFD2" s="765"/>
      <c r="HFE2" s="765"/>
      <c r="HFF2" s="765"/>
      <c r="HFG2" s="765"/>
      <c r="HFH2" s="765"/>
      <c r="HFI2" s="765"/>
      <c r="HFJ2" s="765"/>
      <c r="HFK2" s="765"/>
      <c r="HFL2" s="765"/>
      <c r="HFM2" s="765"/>
      <c r="HFN2" s="765"/>
      <c r="HFO2" s="765"/>
      <c r="HFP2" s="765"/>
      <c r="HFQ2" s="765"/>
      <c r="HFR2" s="765"/>
      <c r="HFS2" s="765"/>
      <c r="HFT2" s="765"/>
      <c r="HFU2" s="765"/>
      <c r="HFV2" s="765"/>
      <c r="HFW2" s="765"/>
      <c r="HFX2" s="765"/>
      <c r="HFY2" s="765"/>
      <c r="HFZ2" s="765"/>
      <c r="HGA2" s="765"/>
      <c r="HGB2" s="765"/>
      <c r="HGC2" s="765"/>
      <c r="HGD2" s="765"/>
      <c r="HGE2" s="765"/>
      <c r="HGF2" s="765"/>
      <c r="HGG2" s="765"/>
      <c r="HGH2" s="765"/>
      <c r="HGI2" s="765"/>
      <c r="HGJ2" s="765"/>
      <c r="HGK2" s="765"/>
      <c r="HGL2" s="765"/>
      <c r="HGM2" s="765"/>
      <c r="HGN2" s="765"/>
      <c r="HGO2" s="765"/>
      <c r="HGP2" s="765"/>
      <c r="HGQ2" s="765"/>
      <c r="HGR2" s="765"/>
      <c r="HGS2" s="765"/>
      <c r="HGT2" s="765"/>
      <c r="HGU2" s="765"/>
      <c r="HGV2" s="765"/>
      <c r="HGW2" s="765"/>
      <c r="HGX2" s="765"/>
      <c r="HGY2" s="765"/>
      <c r="HGZ2" s="765"/>
      <c r="HHA2" s="765"/>
      <c r="HHB2" s="765"/>
      <c r="HHC2" s="765"/>
      <c r="HHD2" s="765"/>
      <c r="HHE2" s="765"/>
      <c r="HHF2" s="765"/>
      <c r="HHG2" s="765"/>
      <c r="HHH2" s="765"/>
      <c r="HHI2" s="765"/>
      <c r="HHJ2" s="765"/>
      <c r="HHK2" s="765"/>
      <c r="HHL2" s="765"/>
      <c r="HHM2" s="765"/>
      <c r="HHN2" s="765"/>
      <c r="HHO2" s="765"/>
      <c r="HHP2" s="765"/>
      <c r="HHQ2" s="765"/>
      <c r="HHR2" s="765"/>
      <c r="HHS2" s="765"/>
      <c r="HHT2" s="765"/>
      <c r="HHU2" s="765"/>
      <c r="HHV2" s="765"/>
      <c r="HHW2" s="765"/>
      <c r="HHX2" s="765"/>
      <c r="HHY2" s="765"/>
      <c r="HHZ2" s="765"/>
      <c r="HIA2" s="765"/>
      <c r="HIB2" s="765"/>
      <c r="HIC2" s="765"/>
      <c r="HID2" s="765"/>
      <c r="HIE2" s="765"/>
      <c r="HIF2" s="765"/>
      <c r="HIG2" s="765"/>
      <c r="HIH2" s="765"/>
      <c r="HII2" s="765"/>
      <c r="HIJ2" s="765"/>
      <c r="HIK2" s="765"/>
      <c r="HIL2" s="765"/>
      <c r="HIM2" s="765"/>
      <c r="HIN2" s="765"/>
      <c r="HIO2" s="765"/>
      <c r="HIP2" s="765"/>
      <c r="HIQ2" s="765"/>
      <c r="HIR2" s="765"/>
      <c r="HIS2" s="765"/>
      <c r="HIT2" s="765"/>
      <c r="HIU2" s="765"/>
      <c r="HIV2" s="765"/>
      <c r="HIW2" s="765"/>
      <c r="HIX2" s="765"/>
      <c r="HIY2" s="765"/>
      <c r="HIZ2" s="765"/>
      <c r="HJA2" s="765"/>
      <c r="HJB2" s="765"/>
      <c r="HJC2" s="765"/>
      <c r="HJD2" s="765"/>
      <c r="HJE2" s="765"/>
      <c r="HJF2" s="765"/>
      <c r="HJG2" s="765"/>
      <c r="HJH2" s="765"/>
      <c r="HJI2" s="765"/>
      <c r="HJJ2" s="765"/>
      <c r="HJK2" s="765"/>
      <c r="HJL2" s="765"/>
      <c r="HJM2" s="765"/>
      <c r="HJN2" s="765"/>
      <c r="HJO2" s="765"/>
      <c r="HJP2" s="765"/>
      <c r="HJQ2" s="765"/>
      <c r="HJR2" s="765"/>
      <c r="HJS2" s="765"/>
      <c r="HJT2" s="765"/>
      <c r="HJU2" s="765"/>
      <c r="HJV2" s="765"/>
      <c r="HJW2" s="765"/>
      <c r="HJX2" s="765"/>
      <c r="HJY2" s="765"/>
      <c r="HJZ2" s="765"/>
      <c r="HKA2" s="765"/>
      <c r="HKB2" s="765"/>
      <c r="HKC2" s="765"/>
      <c r="HKD2" s="765"/>
      <c r="HKE2" s="765"/>
      <c r="HKF2" s="765"/>
      <c r="HKG2" s="765"/>
      <c r="HKH2" s="765"/>
      <c r="HKI2" s="765"/>
      <c r="HKJ2" s="765"/>
      <c r="HKK2" s="765"/>
      <c r="HKL2" s="765"/>
      <c r="HKM2" s="765"/>
      <c r="HKN2" s="765"/>
      <c r="HKO2" s="765"/>
      <c r="HKP2" s="765"/>
      <c r="HKQ2" s="765"/>
      <c r="HKR2" s="765"/>
      <c r="HKS2" s="765"/>
      <c r="HKT2" s="765"/>
      <c r="HKU2" s="765"/>
      <c r="HKV2" s="765"/>
      <c r="HKW2" s="765"/>
      <c r="HKX2" s="765"/>
      <c r="HKY2" s="765"/>
      <c r="HKZ2" s="765"/>
      <c r="HLA2" s="765"/>
      <c r="HLB2" s="765"/>
      <c r="HLC2" s="765"/>
      <c r="HLD2" s="765"/>
      <c r="HLE2" s="765"/>
      <c r="HLF2" s="765"/>
      <c r="HLG2" s="765"/>
      <c r="HLH2" s="765"/>
      <c r="HLI2" s="765"/>
      <c r="HLJ2" s="765"/>
      <c r="HLK2" s="765"/>
      <c r="HLL2" s="765"/>
      <c r="HLM2" s="765"/>
      <c r="HLN2" s="765"/>
      <c r="HLO2" s="765"/>
      <c r="HLP2" s="765"/>
      <c r="HLQ2" s="765"/>
      <c r="HLR2" s="765"/>
      <c r="HLS2" s="765"/>
      <c r="HLT2" s="765"/>
      <c r="HLU2" s="765"/>
      <c r="HLV2" s="765"/>
      <c r="HLW2" s="765"/>
      <c r="HLX2" s="765"/>
      <c r="HLY2" s="765"/>
      <c r="HLZ2" s="765"/>
      <c r="HMA2" s="765"/>
      <c r="HMB2" s="765"/>
      <c r="HMC2" s="765"/>
      <c r="HMD2" s="765"/>
      <c r="HME2" s="765"/>
      <c r="HMF2" s="765"/>
      <c r="HMG2" s="765"/>
      <c r="HMH2" s="765"/>
      <c r="HMI2" s="765"/>
      <c r="HMJ2" s="765"/>
      <c r="HMK2" s="765"/>
      <c r="HML2" s="765"/>
      <c r="HMM2" s="765"/>
      <c r="HMN2" s="765"/>
      <c r="HMO2" s="765"/>
      <c r="HMP2" s="765"/>
      <c r="HMQ2" s="765"/>
      <c r="HMR2" s="765"/>
      <c r="HMS2" s="765"/>
      <c r="HMT2" s="765"/>
      <c r="HMU2" s="765"/>
      <c r="HMV2" s="765"/>
      <c r="HMW2" s="765"/>
      <c r="HMX2" s="765"/>
      <c r="HMY2" s="765"/>
      <c r="HMZ2" s="765"/>
      <c r="HNA2" s="765"/>
      <c r="HNB2" s="765"/>
      <c r="HNC2" s="765"/>
      <c r="HND2" s="765"/>
      <c r="HNE2" s="765"/>
      <c r="HNF2" s="765"/>
      <c r="HNG2" s="765"/>
      <c r="HNH2" s="765"/>
      <c r="HNI2" s="765"/>
      <c r="HNJ2" s="765"/>
      <c r="HNK2" s="765"/>
      <c r="HNL2" s="765"/>
      <c r="HNM2" s="765"/>
      <c r="HNN2" s="765"/>
      <c r="HNO2" s="765"/>
      <c r="HNP2" s="765"/>
      <c r="HNQ2" s="765"/>
      <c r="HNR2" s="765"/>
      <c r="HNS2" s="765"/>
      <c r="HNT2" s="765"/>
      <c r="HNU2" s="765"/>
      <c r="HNV2" s="765"/>
      <c r="HNW2" s="765"/>
      <c r="HNX2" s="765"/>
      <c r="HNY2" s="765"/>
      <c r="HNZ2" s="765"/>
      <c r="HOA2" s="765"/>
      <c r="HOB2" s="765"/>
      <c r="HOC2" s="765"/>
      <c r="HOD2" s="765"/>
      <c r="HOE2" s="765"/>
      <c r="HOF2" s="765"/>
      <c r="HOG2" s="765"/>
      <c r="HOH2" s="765"/>
      <c r="HOI2" s="765"/>
      <c r="HOJ2" s="765"/>
      <c r="HOK2" s="765"/>
      <c r="HOL2" s="765"/>
      <c r="HOM2" s="765"/>
      <c r="HON2" s="765"/>
      <c r="HOO2" s="765"/>
      <c r="HOP2" s="765"/>
      <c r="HOQ2" s="765"/>
      <c r="HOR2" s="765"/>
      <c r="HOS2" s="765"/>
      <c r="HOT2" s="765"/>
      <c r="HOU2" s="765"/>
      <c r="HOV2" s="765"/>
      <c r="HOW2" s="765"/>
      <c r="HOX2" s="765"/>
      <c r="HOY2" s="765"/>
      <c r="HOZ2" s="765"/>
      <c r="HPA2" s="765"/>
      <c r="HPB2" s="765"/>
      <c r="HPC2" s="765"/>
      <c r="HPD2" s="765"/>
      <c r="HPE2" s="765"/>
      <c r="HPF2" s="765"/>
      <c r="HPG2" s="765"/>
      <c r="HPH2" s="765"/>
      <c r="HPI2" s="765"/>
      <c r="HPJ2" s="765"/>
      <c r="HPK2" s="765"/>
      <c r="HPL2" s="765"/>
      <c r="HPM2" s="765"/>
      <c r="HPN2" s="765"/>
      <c r="HPO2" s="765"/>
      <c r="HPP2" s="765"/>
      <c r="HPQ2" s="765"/>
      <c r="HPR2" s="765"/>
      <c r="HPS2" s="765"/>
      <c r="HPT2" s="765"/>
      <c r="HPU2" s="765"/>
      <c r="HPV2" s="765"/>
      <c r="HPW2" s="765"/>
      <c r="HPX2" s="765"/>
      <c r="HPY2" s="765"/>
      <c r="HPZ2" s="765"/>
      <c r="HQA2" s="765"/>
      <c r="HQB2" s="765"/>
      <c r="HQC2" s="765"/>
      <c r="HQD2" s="765"/>
      <c r="HQE2" s="765"/>
      <c r="HQF2" s="765"/>
      <c r="HQG2" s="765"/>
      <c r="HQH2" s="765"/>
      <c r="HQI2" s="765"/>
      <c r="HQJ2" s="765"/>
      <c r="HQK2" s="765"/>
      <c r="HQL2" s="765"/>
      <c r="HQM2" s="765"/>
      <c r="HQN2" s="765"/>
      <c r="HQO2" s="765"/>
      <c r="HQP2" s="765"/>
      <c r="HQQ2" s="765"/>
      <c r="HQR2" s="765"/>
      <c r="HQS2" s="765"/>
      <c r="HQT2" s="765"/>
      <c r="HQU2" s="765"/>
      <c r="HQV2" s="765"/>
      <c r="HQW2" s="765"/>
      <c r="HQX2" s="765"/>
      <c r="HQY2" s="765"/>
      <c r="HQZ2" s="765"/>
      <c r="HRA2" s="765"/>
      <c r="HRB2" s="765"/>
      <c r="HRC2" s="765"/>
      <c r="HRD2" s="765"/>
      <c r="HRE2" s="765"/>
      <c r="HRF2" s="765"/>
      <c r="HRG2" s="765"/>
      <c r="HRH2" s="765"/>
      <c r="HRI2" s="765"/>
      <c r="HRJ2" s="765"/>
      <c r="HRK2" s="765"/>
      <c r="HRL2" s="765"/>
      <c r="HRM2" s="765"/>
      <c r="HRN2" s="765"/>
      <c r="HRO2" s="765"/>
      <c r="HRP2" s="765"/>
      <c r="HRQ2" s="765"/>
      <c r="HRR2" s="765"/>
      <c r="HRS2" s="765"/>
      <c r="HRT2" s="765"/>
      <c r="HRU2" s="765"/>
      <c r="HRV2" s="765"/>
      <c r="HRW2" s="765"/>
      <c r="HRX2" s="765"/>
      <c r="HRY2" s="765"/>
      <c r="HRZ2" s="765"/>
      <c r="HSA2" s="765"/>
      <c r="HSB2" s="765"/>
      <c r="HSC2" s="765"/>
      <c r="HSD2" s="765"/>
      <c r="HSE2" s="765"/>
      <c r="HSF2" s="765"/>
      <c r="HSG2" s="765"/>
      <c r="HSH2" s="765"/>
      <c r="HSI2" s="765"/>
      <c r="HSJ2" s="765"/>
      <c r="HSK2" s="765"/>
      <c r="HSL2" s="765"/>
      <c r="HSM2" s="765"/>
      <c r="HSN2" s="765"/>
      <c r="HSO2" s="765"/>
      <c r="HSP2" s="765"/>
      <c r="HSQ2" s="765"/>
      <c r="HSR2" s="765"/>
      <c r="HSS2" s="765"/>
      <c r="HST2" s="765"/>
      <c r="HSU2" s="765"/>
      <c r="HSV2" s="765"/>
      <c r="HSW2" s="765"/>
      <c r="HSX2" s="765"/>
      <c r="HSY2" s="765"/>
      <c r="HSZ2" s="765"/>
      <c r="HTA2" s="765"/>
      <c r="HTB2" s="765"/>
      <c r="HTC2" s="765"/>
      <c r="HTD2" s="765"/>
      <c r="HTE2" s="765"/>
      <c r="HTF2" s="765"/>
      <c r="HTG2" s="765"/>
      <c r="HTH2" s="765"/>
      <c r="HTI2" s="765"/>
      <c r="HTJ2" s="765"/>
      <c r="HTK2" s="765"/>
      <c r="HTL2" s="765"/>
      <c r="HTM2" s="765"/>
      <c r="HTN2" s="765"/>
      <c r="HTO2" s="765"/>
      <c r="HTP2" s="765"/>
      <c r="HTQ2" s="765"/>
      <c r="HTR2" s="765"/>
      <c r="HTS2" s="765"/>
      <c r="HTT2" s="765"/>
      <c r="HTU2" s="765"/>
      <c r="HTV2" s="765"/>
      <c r="HTW2" s="765"/>
      <c r="HTX2" s="765"/>
      <c r="HTY2" s="765"/>
      <c r="HTZ2" s="765"/>
      <c r="HUA2" s="765"/>
      <c r="HUB2" s="765"/>
      <c r="HUC2" s="765"/>
      <c r="HUD2" s="765"/>
      <c r="HUE2" s="765"/>
      <c r="HUF2" s="765"/>
      <c r="HUG2" s="765"/>
      <c r="HUH2" s="765"/>
      <c r="HUI2" s="765"/>
      <c r="HUJ2" s="765"/>
      <c r="HUK2" s="765"/>
      <c r="HUL2" s="765"/>
      <c r="HUM2" s="765"/>
      <c r="HUN2" s="765"/>
      <c r="HUO2" s="765"/>
      <c r="HUP2" s="765"/>
      <c r="HUQ2" s="765"/>
      <c r="HUR2" s="765"/>
      <c r="HUS2" s="765"/>
      <c r="HUT2" s="765"/>
      <c r="HUU2" s="765"/>
      <c r="HUV2" s="765"/>
      <c r="HUW2" s="765"/>
      <c r="HUX2" s="765"/>
      <c r="HUY2" s="765"/>
      <c r="HUZ2" s="765"/>
      <c r="HVA2" s="765"/>
      <c r="HVB2" s="765"/>
      <c r="HVC2" s="765"/>
      <c r="HVD2" s="765"/>
      <c r="HVE2" s="765"/>
      <c r="HVF2" s="765"/>
      <c r="HVG2" s="765"/>
      <c r="HVH2" s="765"/>
      <c r="HVI2" s="765"/>
      <c r="HVJ2" s="765"/>
      <c r="HVK2" s="765"/>
      <c r="HVL2" s="765"/>
      <c r="HVM2" s="765"/>
      <c r="HVN2" s="765"/>
      <c r="HVO2" s="765"/>
      <c r="HVP2" s="765"/>
      <c r="HVQ2" s="765"/>
      <c r="HVR2" s="765"/>
      <c r="HVS2" s="765"/>
      <c r="HVT2" s="765"/>
      <c r="HVU2" s="765"/>
      <c r="HVV2" s="765"/>
      <c r="HVW2" s="765"/>
      <c r="HVX2" s="765"/>
      <c r="HVY2" s="765"/>
      <c r="HVZ2" s="765"/>
      <c r="HWA2" s="765"/>
      <c r="HWB2" s="765"/>
      <c r="HWC2" s="765"/>
      <c r="HWD2" s="765"/>
      <c r="HWE2" s="765"/>
      <c r="HWF2" s="765"/>
      <c r="HWG2" s="765"/>
      <c r="HWH2" s="765"/>
      <c r="HWI2" s="765"/>
      <c r="HWJ2" s="765"/>
      <c r="HWK2" s="765"/>
      <c r="HWL2" s="765"/>
      <c r="HWM2" s="765"/>
      <c r="HWN2" s="765"/>
      <c r="HWO2" s="765"/>
      <c r="HWP2" s="765"/>
      <c r="HWQ2" s="765"/>
      <c r="HWR2" s="765"/>
      <c r="HWS2" s="765"/>
      <c r="HWT2" s="765"/>
      <c r="HWU2" s="765"/>
      <c r="HWV2" s="765"/>
      <c r="HWW2" s="765"/>
      <c r="HWX2" s="765"/>
      <c r="HWY2" s="765"/>
      <c r="HWZ2" s="765"/>
      <c r="HXA2" s="765"/>
      <c r="HXB2" s="765"/>
      <c r="HXC2" s="765"/>
      <c r="HXD2" s="765"/>
      <c r="HXE2" s="765"/>
      <c r="HXF2" s="765"/>
      <c r="HXG2" s="765"/>
      <c r="HXH2" s="765"/>
      <c r="HXI2" s="765"/>
      <c r="HXJ2" s="765"/>
      <c r="HXK2" s="765"/>
      <c r="HXL2" s="765"/>
      <c r="HXM2" s="765"/>
      <c r="HXN2" s="765"/>
      <c r="HXO2" s="765"/>
      <c r="HXP2" s="765"/>
      <c r="HXQ2" s="765"/>
      <c r="HXR2" s="765"/>
      <c r="HXS2" s="765"/>
      <c r="HXT2" s="765"/>
      <c r="HXU2" s="765"/>
      <c r="HXV2" s="765"/>
      <c r="HXW2" s="765"/>
      <c r="HXX2" s="765"/>
      <c r="HXY2" s="765"/>
      <c r="HXZ2" s="765"/>
      <c r="HYA2" s="765"/>
      <c r="HYB2" s="765"/>
      <c r="HYC2" s="765"/>
      <c r="HYD2" s="765"/>
      <c r="HYE2" s="765"/>
      <c r="HYF2" s="765"/>
      <c r="HYG2" s="765"/>
      <c r="HYH2" s="765"/>
      <c r="HYI2" s="765"/>
      <c r="HYJ2" s="765"/>
      <c r="HYK2" s="765"/>
      <c r="HYL2" s="765"/>
      <c r="HYM2" s="765"/>
      <c r="HYN2" s="765"/>
      <c r="HYO2" s="765"/>
      <c r="HYP2" s="765"/>
      <c r="HYQ2" s="765"/>
      <c r="HYR2" s="765"/>
      <c r="HYS2" s="765"/>
      <c r="HYT2" s="765"/>
      <c r="HYU2" s="765"/>
      <c r="HYV2" s="765"/>
      <c r="HYW2" s="765"/>
      <c r="HYX2" s="765"/>
      <c r="HYY2" s="765"/>
      <c r="HYZ2" s="765"/>
      <c r="HZA2" s="765"/>
      <c r="HZB2" s="765"/>
      <c r="HZC2" s="765"/>
      <c r="HZD2" s="765"/>
      <c r="HZE2" s="765"/>
      <c r="HZF2" s="765"/>
      <c r="HZG2" s="765"/>
      <c r="HZH2" s="765"/>
      <c r="HZI2" s="765"/>
      <c r="HZJ2" s="765"/>
      <c r="HZK2" s="765"/>
      <c r="HZL2" s="765"/>
      <c r="HZM2" s="765"/>
      <c r="HZN2" s="765"/>
      <c r="HZO2" s="765"/>
      <c r="HZP2" s="765"/>
      <c r="HZQ2" s="765"/>
      <c r="HZR2" s="765"/>
      <c r="HZS2" s="765"/>
      <c r="HZT2" s="765"/>
      <c r="HZU2" s="765"/>
      <c r="HZV2" s="765"/>
      <c r="HZW2" s="765"/>
      <c r="HZX2" s="765"/>
      <c r="HZY2" s="765"/>
      <c r="HZZ2" s="765"/>
      <c r="IAA2" s="765"/>
      <c r="IAB2" s="765"/>
      <c r="IAC2" s="765"/>
      <c r="IAD2" s="765"/>
      <c r="IAE2" s="765"/>
      <c r="IAF2" s="765"/>
      <c r="IAG2" s="765"/>
      <c r="IAH2" s="765"/>
      <c r="IAI2" s="765"/>
      <c r="IAJ2" s="765"/>
      <c r="IAK2" s="765"/>
      <c r="IAL2" s="765"/>
      <c r="IAM2" s="765"/>
      <c r="IAN2" s="765"/>
      <c r="IAO2" s="765"/>
      <c r="IAP2" s="765"/>
      <c r="IAQ2" s="765"/>
      <c r="IAR2" s="765"/>
      <c r="IAS2" s="765"/>
      <c r="IAT2" s="765"/>
      <c r="IAU2" s="765"/>
      <c r="IAV2" s="765"/>
      <c r="IAW2" s="765"/>
      <c r="IAX2" s="765"/>
      <c r="IAY2" s="765"/>
      <c r="IAZ2" s="765"/>
      <c r="IBA2" s="765"/>
      <c r="IBB2" s="765"/>
      <c r="IBC2" s="765"/>
      <c r="IBD2" s="765"/>
      <c r="IBE2" s="765"/>
      <c r="IBF2" s="765"/>
      <c r="IBG2" s="765"/>
      <c r="IBH2" s="765"/>
      <c r="IBI2" s="765"/>
      <c r="IBJ2" s="765"/>
      <c r="IBK2" s="765"/>
      <c r="IBL2" s="765"/>
      <c r="IBM2" s="765"/>
      <c r="IBN2" s="765"/>
      <c r="IBO2" s="765"/>
      <c r="IBP2" s="765"/>
      <c r="IBQ2" s="765"/>
      <c r="IBR2" s="765"/>
      <c r="IBS2" s="765"/>
      <c r="IBT2" s="765"/>
      <c r="IBU2" s="765"/>
      <c r="IBV2" s="765"/>
      <c r="IBW2" s="765"/>
      <c r="IBX2" s="765"/>
      <c r="IBY2" s="765"/>
      <c r="IBZ2" s="765"/>
      <c r="ICA2" s="765"/>
      <c r="ICB2" s="765"/>
      <c r="ICC2" s="765"/>
      <c r="ICD2" s="765"/>
      <c r="ICE2" s="765"/>
      <c r="ICF2" s="765"/>
      <c r="ICG2" s="765"/>
      <c r="ICH2" s="765"/>
      <c r="ICI2" s="765"/>
      <c r="ICJ2" s="765"/>
      <c r="ICK2" s="765"/>
      <c r="ICL2" s="765"/>
      <c r="ICM2" s="765"/>
      <c r="ICN2" s="765"/>
      <c r="ICO2" s="765"/>
      <c r="ICP2" s="765"/>
      <c r="ICQ2" s="765"/>
      <c r="ICR2" s="765"/>
      <c r="ICS2" s="765"/>
      <c r="ICT2" s="765"/>
      <c r="ICU2" s="765"/>
      <c r="ICV2" s="765"/>
      <c r="ICW2" s="765"/>
      <c r="ICX2" s="765"/>
      <c r="ICY2" s="765"/>
      <c r="ICZ2" s="765"/>
      <c r="IDA2" s="765"/>
      <c r="IDB2" s="765"/>
      <c r="IDC2" s="765"/>
      <c r="IDD2" s="765"/>
      <c r="IDE2" s="765"/>
      <c r="IDF2" s="765"/>
      <c r="IDG2" s="765"/>
      <c r="IDH2" s="765"/>
      <c r="IDI2" s="765"/>
      <c r="IDJ2" s="765"/>
      <c r="IDK2" s="765"/>
      <c r="IDL2" s="765"/>
      <c r="IDM2" s="765"/>
      <c r="IDN2" s="765"/>
      <c r="IDO2" s="765"/>
      <c r="IDP2" s="765"/>
      <c r="IDQ2" s="765"/>
      <c r="IDR2" s="765"/>
      <c r="IDS2" s="765"/>
      <c r="IDT2" s="765"/>
      <c r="IDU2" s="765"/>
      <c r="IDV2" s="765"/>
      <c r="IDW2" s="765"/>
      <c r="IDX2" s="765"/>
      <c r="IDY2" s="765"/>
      <c r="IDZ2" s="765"/>
      <c r="IEA2" s="765"/>
      <c r="IEB2" s="765"/>
      <c r="IEC2" s="765"/>
      <c r="IED2" s="765"/>
      <c r="IEE2" s="765"/>
      <c r="IEF2" s="765"/>
      <c r="IEG2" s="765"/>
      <c r="IEH2" s="765"/>
      <c r="IEI2" s="765"/>
      <c r="IEJ2" s="765"/>
      <c r="IEK2" s="765"/>
      <c r="IEL2" s="765"/>
      <c r="IEM2" s="765"/>
      <c r="IEN2" s="765"/>
      <c r="IEO2" s="765"/>
      <c r="IEP2" s="765"/>
      <c r="IEQ2" s="765"/>
      <c r="IER2" s="765"/>
      <c r="IES2" s="765"/>
      <c r="IET2" s="765"/>
      <c r="IEU2" s="765"/>
      <c r="IEV2" s="765"/>
      <c r="IEW2" s="765"/>
      <c r="IEX2" s="765"/>
      <c r="IEY2" s="765"/>
      <c r="IEZ2" s="765"/>
      <c r="IFA2" s="765"/>
      <c r="IFB2" s="765"/>
      <c r="IFC2" s="765"/>
      <c r="IFD2" s="765"/>
      <c r="IFE2" s="765"/>
      <c r="IFF2" s="765"/>
      <c r="IFG2" s="765"/>
      <c r="IFH2" s="765"/>
      <c r="IFI2" s="765"/>
      <c r="IFJ2" s="765"/>
      <c r="IFK2" s="765"/>
      <c r="IFL2" s="765"/>
      <c r="IFM2" s="765"/>
      <c r="IFN2" s="765"/>
      <c r="IFO2" s="765"/>
      <c r="IFP2" s="765"/>
      <c r="IFQ2" s="765"/>
      <c r="IFR2" s="765"/>
      <c r="IFS2" s="765"/>
      <c r="IFT2" s="765"/>
      <c r="IFU2" s="765"/>
      <c r="IFV2" s="765"/>
      <c r="IFW2" s="765"/>
      <c r="IFX2" s="765"/>
      <c r="IFY2" s="765"/>
      <c r="IFZ2" s="765"/>
      <c r="IGA2" s="765"/>
      <c r="IGB2" s="765"/>
      <c r="IGC2" s="765"/>
      <c r="IGD2" s="765"/>
      <c r="IGE2" s="765"/>
      <c r="IGF2" s="765"/>
      <c r="IGG2" s="765"/>
      <c r="IGH2" s="765"/>
      <c r="IGI2" s="765"/>
      <c r="IGJ2" s="765"/>
      <c r="IGK2" s="765"/>
      <c r="IGL2" s="765"/>
      <c r="IGM2" s="765"/>
      <c r="IGN2" s="765"/>
      <c r="IGO2" s="765"/>
      <c r="IGP2" s="765"/>
      <c r="IGQ2" s="765"/>
      <c r="IGR2" s="765"/>
      <c r="IGS2" s="765"/>
      <c r="IGT2" s="765"/>
      <c r="IGU2" s="765"/>
      <c r="IGV2" s="765"/>
      <c r="IGW2" s="765"/>
      <c r="IGX2" s="765"/>
      <c r="IGY2" s="765"/>
      <c r="IGZ2" s="765"/>
      <c r="IHA2" s="765"/>
      <c r="IHB2" s="765"/>
      <c r="IHC2" s="765"/>
      <c r="IHD2" s="765"/>
      <c r="IHE2" s="765"/>
      <c r="IHF2" s="765"/>
      <c r="IHG2" s="765"/>
      <c r="IHH2" s="765"/>
      <c r="IHI2" s="765"/>
      <c r="IHJ2" s="765"/>
      <c r="IHK2" s="765"/>
      <c r="IHL2" s="765"/>
      <c r="IHM2" s="765"/>
      <c r="IHN2" s="765"/>
      <c r="IHO2" s="765"/>
      <c r="IHP2" s="765"/>
      <c r="IHQ2" s="765"/>
      <c r="IHR2" s="765"/>
      <c r="IHS2" s="765"/>
      <c r="IHT2" s="765"/>
      <c r="IHU2" s="765"/>
      <c r="IHV2" s="765"/>
      <c r="IHW2" s="765"/>
      <c r="IHX2" s="765"/>
      <c r="IHY2" s="765"/>
      <c r="IHZ2" s="765"/>
      <c r="IIA2" s="765"/>
      <c r="IIB2" s="765"/>
      <c r="IIC2" s="765"/>
      <c r="IID2" s="765"/>
      <c r="IIE2" s="765"/>
      <c r="IIF2" s="765"/>
      <c r="IIG2" s="765"/>
      <c r="IIH2" s="765"/>
      <c r="III2" s="765"/>
      <c r="IIJ2" s="765"/>
      <c r="IIK2" s="765"/>
      <c r="IIL2" s="765"/>
      <c r="IIM2" s="765"/>
      <c r="IIN2" s="765"/>
      <c r="IIO2" s="765"/>
      <c r="IIP2" s="765"/>
      <c r="IIQ2" s="765"/>
      <c r="IIR2" s="765"/>
      <c r="IIS2" s="765"/>
      <c r="IIT2" s="765"/>
      <c r="IIU2" s="765"/>
      <c r="IIV2" s="765"/>
      <c r="IIW2" s="765"/>
      <c r="IIX2" s="765"/>
      <c r="IIY2" s="765"/>
      <c r="IIZ2" s="765"/>
      <c r="IJA2" s="765"/>
      <c r="IJB2" s="765"/>
      <c r="IJC2" s="765"/>
      <c r="IJD2" s="765"/>
      <c r="IJE2" s="765"/>
      <c r="IJF2" s="765"/>
      <c r="IJG2" s="765"/>
      <c r="IJH2" s="765"/>
      <c r="IJI2" s="765"/>
      <c r="IJJ2" s="765"/>
      <c r="IJK2" s="765"/>
      <c r="IJL2" s="765"/>
      <c r="IJM2" s="765"/>
      <c r="IJN2" s="765"/>
      <c r="IJO2" s="765"/>
      <c r="IJP2" s="765"/>
      <c r="IJQ2" s="765"/>
      <c r="IJR2" s="765"/>
      <c r="IJS2" s="765"/>
      <c r="IJT2" s="765"/>
      <c r="IJU2" s="765"/>
      <c r="IJV2" s="765"/>
      <c r="IJW2" s="765"/>
      <c r="IJX2" s="765"/>
      <c r="IJY2" s="765"/>
      <c r="IJZ2" s="765"/>
      <c r="IKA2" s="765"/>
      <c r="IKB2" s="765"/>
      <c r="IKC2" s="765"/>
      <c r="IKD2" s="765"/>
      <c r="IKE2" s="765"/>
      <c r="IKF2" s="765"/>
      <c r="IKG2" s="765"/>
      <c r="IKH2" s="765"/>
      <c r="IKI2" s="765"/>
      <c r="IKJ2" s="765"/>
      <c r="IKK2" s="765"/>
      <c r="IKL2" s="765"/>
      <c r="IKM2" s="765"/>
      <c r="IKN2" s="765"/>
      <c r="IKO2" s="765"/>
      <c r="IKP2" s="765"/>
      <c r="IKQ2" s="765"/>
      <c r="IKR2" s="765"/>
      <c r="IKS2" s="765"/>
      <c r="IKT2" s="765"/>
      <c r="IKU2" s="765"/>
      <c r="IKV2" s="765"/>
      <c r="IKW2" s="765"/>
      <c r="IKX2" s="765"/>
      <c r="IKY2" s="765"/>
      <c r="IKZ2" s="765"/>
      <c r="ILA2" s="765"/>
      <c r="ILB2" s="765"/>
      <c r="ILC2" s="765"/>
      <c r="ILD2" s="765"/>
      <c r="ILE2" s="765"/>
      <c r="ILF2" s="765"/>
      <c r="ILG2" s="765"/>
      <c r="ILH2" s="765"/>
      <c r="ILI2" s="765"/>
      <c r="ILJ2" s="765"/>
      <c r="ILK2" s="765"/>
      <c r="ILL2" s="765"/>
      <c r="ILM2" s="765"/>
      <c r="ILN2" s="765"/>
      <c r="ILO2" s="765"/>
      <c r="ILP2" s="765"/>
      <c r="ILQ2" s="765"/>
      <c r="ILR2" s="765"/>
      <c r="ILS2" s="765"/>
      <c r="ILT2" s="765"/>
      <c r="ILU2" s="765"/>
      <c r="ILV2" s="765"/>
      <c r="ILW2" s="765"/>
      <c r="ILX2" s="765"/>
      <c r="ILY2" s="765"/>
      <c r="ILZ2" s="765"/>
      <c r="IMA2" s="765"/>
      <c r="IMB2" s="765"/>
      <c r="IMC2" s="765"/>
      <c r="IMD2" s="765"/>
      <c r="IME2" s="765"/>
      <c r="IMF2" s="765"/>
      <c r="IMG2" s="765"/>
      <c r="IMH2" s="765"/>
      <c r="IMI2" s="765"/>
      <c r="IMJ2" s="765"/>
      <c r="IMK2" s="765"/>
      <c r="IML2" s="765"/>
      <c r="IMM2" s="765"/>
      <c r="IMN2" s="765"/>
      <c r="IMO2" s="765"/>
      <c r="IMP2" s="765"/>
      <c r="IMQ2" s="765"/>
      <c r="IMR2" s="765"/>
      <c r="IMS2" s="765"/>
      <c r="IMT2" s="765"/>
      <c r="IMU2" s="765"/>
      <c r="IMV2" s="765"/>
      <c r="IMW2" s="765"/>
      <c r="IMX2" s="765"/>
      <c r="IMY2" s="765"/>
      <c r="IMZ2" s="765"/>
      <c r="INA2" s="765"/>
      <c r="INB2" s="765"/>
      <c r="INC2" s="765"/>
      <c r="IND2" s="765"/>
      <c r="INE2" s="765"/>
      <c r="INF2" s="765"/>
      <c r="ING2" s="765"/>
      <c r="INH2" s="765"/>
      <c r="INI2" s="765"/>
      <c r="INJ2" s="765"/>
      <c r="INK2" s="765"/>
      <c r="INL2" s="765"/>
      <c r="INM2" s="765"/>
      <c r="INN2" s="765"/>
      <c r="INO2" s="765"/>
      <c r="INP2" s="765"/>
      <c r="INQ2" s="765"/>
      <c r="INR2" s="765"/>
      <c r="INS2" s="765"/>
      <c r="INT2" s="765"/>
      <c r="INU2" s="765"/>
      <c r="INV2" s="765"/>
      <c r="INW2" s="765"/>
      <c r="INX2" s="765"/>
      <c r="INY2" s="765"/>
      <c r="INZ2" s="765"/>
      <c r="IOA2" s="765"/>
      <c r="IOB2" s="765"/>
      <c r="IOC2" s="765"/>
      <c r="IOD2" s="765"/>
      <c r="IOE2" s="765"/>
      <c r="IOF2" s="765"/>
      <c r="IOG2" s="765"/>
      <c r="IOH2" s="765"/>
      <c r="IOI2" s="765"/>
      <c r="IOJ2" s="765"/>
      <c r="IOK2" s="765"/>
      <c r="IOL2" s="765"/>
      <c r="IOM2" s="765"/>
      <c r="ION2" s="765"/>
      <c r="IOO2" s="765"/>
      <c r="IOP2" s="765"/>
      <c r="IOQ2" s="765"/>
      <c r="IOR2" s="765"/>
      <c r="IOS2" s="765"/>
      <c r="IOT2" s="765"/>
      <c r="IOU2" s="765"/>
      <c r="IOV2" s="765"/>
      <c r="IOW2" s="765"/>
      <c r="IOX2" s="765"/>
      <c r="IOY2" s="765"/>
      <c r="IOZ2" s="765"/>
      <c r="IPA2" s="765"/>
      <c r="IPB2" s="765"/>
      <c r="IPC2" s="765"/>
      <c r="IPD2" s="765"/>
      <c r="IPE2" s="765"/>
      <c r="IPF2" s="765"/>
      <c r="IPG2" s="765"/>
      <c r="IPH2" s="765"/>
      <c r="IPI2" s="765"/>
      <c r="IPJ2" s="765"/>
      <c r="IPK2" s="765"/>
      <c r="IPL2" s="765"/>
      <c r="IPM2" s="765"/>
      <c r="IPN2" s="765"/>
      <c r="IPO2" s="765"/>
      <c r="IPP2" s="765"/>
      <c r="IPQ2" s="765"/>
      <c r="IPR2" s="765"/>
      <c r="IPS2" s="765"/>
      <c r="IPT2" s="765"/>
      <c r="IPU2" s="765"/>
      <c r="IPV2" s="765"/>
      <c r="IPW2" s="765"/>
      <c r="IPX2" s="765"/>
      <c r="IPY2" s="765"/>
      <c r="IPZ2" s="765"/>
      <c r="IQA2" s="765"/>
      <c r="IQB2" s="765"/>
      <c r="IQC2" s="765"/>
      <c r="IQD2" s="765"/>
      <c r="IQE2" s="765"/>
      <c r="IQF2" s="765"/>
      <c r="IQG2" s="765"/>
      <c r="IQH2" s="765"/>
      <c r="IQI2" s="765"/>
      <c r="IQJ2" s="765"/>
      <c r="IQK2" s="765"/>
      <c r="IQL2" s="765"/>
      <c r="IQM2" s="765"/>
      <c r="IQN2" s="765"/>
      <c r="IQO2" s="765"/>
      <c r="IQP2" s="765"/>
      <c r="IQQ2" s="765"/>
      <c r="IQR2" s="765"/>
      <c r="IQS2" s="765"/>
      <c r="IQT2" s="765"/>
      <c r="IQU2" s="765"/>
      <c r="IQV2" s="765"/>
      <c r="IQW2" s="765"/>
      <c r="IQX2" s="765"/>
      <c r="IQY2" s="765"/>
      <c r="IQZ2" s="765"/>
      <c r="IRA2" s="765"/>
      <c r="IRB2" s="765"/>
      <c r="IRC2" s="765"/>
      <c r="IRD2" s="765"/>
      <c r="IRE2" s="765"/>
      <c r="IRF2" s="765"/>
      <c r="IRG2" s="765"/>
      <c r="IRH2" s="765"/>
      <c r="IRI2" s="765"/>
      <c r="IRJ2" s="765"/>
      <c r="IRK2" s="765"/>
      <c r="IRL2" s="765"/>
      <c r="IRM2" s="765"/>
      <c r="IRN2" s="765"/>
      <c r="IRO2" s="765"/>
      <c r="IRP2" s="765"/>
      <c r="IRQ2" s="765"/>
      <c r="IRR2" s="765"/>
      <c r="IRS2" s="765"/>
      <c r="IRT2" s="765"/>
      <c r="IRU2" s="765"/>
      <c r="IRV2" s="765"/>
      <c r="IRW2" s="765"/>
      <c r="IRX2" s="765"/>
      <c r="IRY2" s="765"/>
      <c r="IRZ2" s="765"/>
      <c r="ISA2" s="765"/>
      <c r="ISB2" s="765"/>
      <c r="ISC2" s="765"/>
      <c r="ISD2" s="765"/>
      <c r="ISE2" s="765"/>
      <c r="ISF2" s="765"/>
      <c r="ISG2" s="765"/>
      <c r="ISH2" s="765"/>
      <c r="ISI2" s="765"/>
      <c r="ISJ2" s="765"/>
      <c r="ISK2" s="765"/>
      <c r="ISL2" s="765"/>
      <c r="ISM2" s="765"/>
      <c r="ISN2" s="765"/>
      <c r="ISO2" s="765"/>
      <c r="ISP2" s="765"/>
      <c r="ISQ2" s="765"/>
      <c r="ISR2" s="765"/>
      <c r="ISS2" s="765"/>
      <c r="IST2" s="765"/>
      <c r="ISU2" s="765"/>
      <c r="ISV2" s="765"/>
      <c r="ISW2" s="765"/>
      <c r="ISX2" s="765"/>
      <c r="ISY2" s="765"/>
      <c r="ISZ2" s="765"/>
      <c r="ITA2" s="765"/>
      <c r="ITB2" s="765"/>
      <c r="ITC2" s="765"/>
      <c r="ITD2" s="765"/>
      <c r="ITE2" s="765"/>
      <c r="ITF2" s="765"/>
      <c r="ITG2" s="765"/>
      <c r="ITH2" s="765"/>
      <c r="ITI2" s="765"/>
      <c r="ITJ2" s="765"/>
      <c r="ITK2" s="765"/>
      <c r="ITL2" s="765"/>
      <c r="ITM2" s="765"/>
      <c r="ITN2" s="765"/>
      <c r="ITO2" s="765"/>
      <c r="ITP2" s="765"/>
      <c r="ITQ2" s="765"/>
      <c r="ITR2" s="765"/>
      <c r="ITS2" s="765"/>
      <c r="ITT2" s="765"/>
      <c r="ITU2" s="765"/>
      <c r="ITV2" s="765"/>
      <c r="ITW2" s="765"/>
      <c r="ITX2" s="765"/>
      <c r="ITY2" s="765"/>
      <c r="ITZ2" s="765"/>
      <c r="IUA2" s="765"/>
      <c r="IUB2" s="765"/>
      <c r="IUC2" s="765"/>
      <c r="IUD2" s="765"/>
      <c r="IUE2" s="765"/>
      <c r="IUF2" s="765"/>
      <c r="IUG2" s="765"/>
      <c r="IUH2" s="765"/>
      <c r="IUI2" s="765"/>
      <c r="IUJ2" s="765"/>
      <c r="IUK2" s="765"/>
      <c r="IUL2" s="765"/>
      <c r="IUM2" s="765"/>
      <c r="IUN2" s="765"/>
      <c r="IUO2" s="765"/>
      <c r="IUP2" s="765"/>
      <c r="IUQ2" s="765"/>
      <c r="IUR2" s="765"/>
      <c r="IUS2" s="765"/>
      <c r="IUT2" s="765"/>
      <c r="IUU2" s="765"/>
      <c r="IUV2" s="765"/>
      <c r="IUW2" s="765"/>
      <c r="IUX2" s="765"/>
      <c r="IUY2" s="765"/>
      <c r="IUZ2" s="765"/>
      <c r="IVA2" s="765"/>
      <c r="IVB2" s="765"/>
      <c r="IVC2" s="765"/>
      <c r="IVD2" s="765"/>
      <c r="IVE2" s="765"/>
      <c r="IVF2" s="765"/>
      <c r="IVG2" s="765"/>
      <c r="IVH2" s="765"/>
      <c r="IVI2" s="765"/>
      <c r="IVJ2" s="765"/>
      <c r="IVK2" s="765"/>
      <c r="IVL2" s="765"/>
      <c r="IVM2" s="765"/>
      <c r="IVN2" s="765"/>
      <c r="IVO2" s="765"/>
      <c r="IVP2" s="765"/>
      <c r="IVQ2" s="765"/>
      <c r="IVR2" s="765"/>
      <c r="IVS2" s="765"/>
      <c r="IVT2" s="765"/>
      <c r="IVU2" s="765"/>
      <c r="IVV2" s="765"/>
      <c r="IVW2" s="765"/>
      <c r="IVX2" s="765"/>
      <c r="IVY2" s="765"/>
      <c r="IVZ2" s="765"/>
      <c r="IWA2" s="765"/>
      <c r="IWB2" s="765"/>
      <c r="IWC2" s="765"/>
      <c r="IWD2" s="765"/>
      <c r="IWE2" s="765"/>
      <c r="IWF2" s="765"/>
      <c r="IWG2" s="765"/>
      <c r="IWH2" s="765"/>
      <c r="IWI2" s="765"/>
      <c r="IWJ2" s="765"/>
      <c r="IWK2" s="765"/>
      <c r="IWL2" s="765"/>
      <c r="IWM2" s="765"/>
      <c r="IWN2" s="765"/>
      <c r="IWO2" s="765"/>
      <c r="IWP2" s="765"/>
      <c r="IWQ2" s="765"/>
      <c r="IWR2" s="765"/>
      <c r="IWS2" s="765"/>
      <c r="IWT2" s="765"/>
      <c r="IWU2" s="765"/>
      <c r="IWV2" s="765"/>
      <c r="IWW2" s="765"/>
      <c r="IWX2" s="765"/>
      <c r="IWY2" s="765"/>
      <c r="IWZ2" s="765"/>
      <c r="IXA2" s="765"/>
      <c r="IXB2" s="765"/>
      <c r="IXC2" s="765"/>
      <c r="IXD2" s="765"/>
      <c r="IXE2" s="765"/>
      <c r="IXF2" s="765"/>
      <c r="IXG2" s="765"/>
      <c r="IXH2" s="765"/>
      <c r="IXI2" s="765"/>
      <c r="IXJ2" s="765"/>
      <c r="IXK2" s="765"/>
      <c r="IXL2" s="765"/>
      <c r="IXM2" s="765"/>
      <c r="IXN2" s="765"/>
      <c r="IXO2" s="765"/>
      <c r="IXP2" s="765"/>
      <c r="IXQ2" s="765"/>
      <c r="IXR2" s="765"/>
      <c r="IXS2" s="765"/>
      <c r="IXT2" s="765"/>
      <c r="IXU2" s="765"/>
      <c r="IXV2" s="765"/>
      <c r="IXW2" s="765"/>
      <c r="IXX2" s="765"/>
      <c r="IXY2" s="765"/>
      <c r="IXZ2" s="765"/>
      <c r="IYA2" s="765"/>
      <c r="IYB2" s="765"/>
      <c r="IYC2" s="765"/>
      <c r="IYD2" s="765"/>
      <c r="IYE2" s="765"/>
      <c r="IYF2" s="765"/>
      <c r="IYG2" s="765"/>
      <c r="IYH2" s="765"/>
      <c r="IYI2" s="765"/>
      <c r="IYJ2" s="765"/>
      <c r="IYK2" s="765"/>
      <c r="IYL2" s="765"/>
      <c r="IYM2" s="765"/>
      <c r="IYN2" s="765"/>
      <c r="IYO2" s="765"/>
      <c r="IYP2" s="765"/>
      <c r="IYQ2" s="765"/>
      <c r="IYR2" s="765"/>
      <c r="IYS2" s="765"/>
      <c r="IYT2" s="765"/>
      <c r="IYU2" s="765"/>
      <c r="IYV2" s="765"/>
      <c r="IYW2" s="765"/>
      <c r="IYX2" s="765"/>
      <c r="IYY2" s="765"/>
      <c r="IYZ2" s="765"/>
      <c r="IZA2" s="765"/>
      <c r="IZB2" s="765"/>
      <c r="IZC2" s="765"/>
      <c r="IZD2" s="765"/>
      <c r="IZE2" s="765"/>
      <c r="IZF2" s="765"/>
      <c r="IZG2" s="765"/>
      <c r="IZH2" s="765"/>
      <c r="IZI2" s="765"/>
      <c r="IZJ2" s="765"/>
      <c r="IZK2" s="765"/>
      <c r="IZL2" s="765"/>
      <c r="IZM2" s="765"/>
      <c r="IZN2" s="765"/>
      <c r="IZO2" s="765"/>
      <c r="IZP2" s="765"/>
      <c r="IZQ2" s="765"/>
      <c r="IZR2" s="765"/>
      <c r="IZS2" s="765"/>
      <c r="IZT2" s="765"/>
      <c r="IZU2" s="765"/>
      <c r="IZV2" s="765"/>
      <c r="IZW2" s="765"/>
      <c r="IZX2" s="765"/>
      <c r="IZY2" s="765"/>
      <c r="IZZ2" s="765"/>
      <c r="JAA2" s="765"/>
      <c r="JAB2" s="765"/>
      <c r="JAC2" s="765"/>
      <c r="JAD2" s="765"/>
      <c r="JAE2" s="765"/>
      <c r="JAF2" s="765"/>
      <c r="JAG2" s="765"/>
      <c r="JAH2" s="765"/>
      <c r="JAI2" s="765"/>
      <c r="JAJ2" s="765"/>
      <c r="JAK2" s="765"/>
      <c r="JAL2" s="765"/>
      <c r="JAM2" s="765"/>
      <c r="JAN2" s="765"/>
      <c r="JAO2" s="765"/>
      <c r="JAP2" s="765"/>
      <c r="JAQ2" s="765"/>
      <c r="JAR2" s="765"/>
      <c r="JAS2" s="765"/>
      <c r="JAT2" s="765"/>
      <c r="JAU2" s="765"/>
      <c r="JAV2" s="765"/>
      <c r="JAW2" s="765"/>
      <c r="JAX2" s="765"/>
      <c r="JAY2" s="765"/>
      <c r="JAZ2" s="765"/>
      <c r="JBA2" s="765"/>
      <c r="JBB2" s="765"/>
      <c r="JBC2" s="765"/>
      <c r="JBD2" s="765"/>
      <c r="JBE2" s="765"/>
      <c r="JBF2" s="765"/>
      <c r="JBG2" s="765"/>
      <c r="JBH2" s="765"/>
      <c r="JBI2" s="765"/>
      <c r="JBJ2" s="765"/>
      <c r="JBK2" s="765"/>
      <c r="JBL2" s="765"/>
      <c r="JBM2" s="765"/>
      <c r="JBN2" s="765"/>
      <c r="JBO2" s="765"/>
      <c r="JBP2" s="765"/>
      <c r="JBQ2" s="765"/>
      <c r="JBR2" s="765"/>
      <c r="JBS2" s="765"/>
      <c r="JBT2" s="765"/>
      <c r="JBU2" s="765"/>
      <c r="JBV2" s="765"/>
      <c r="JBW2" s="765"/>
      <c r="JBX2" s="765"/>
      <c r="JBY2" s="765"/>
      <c r="JBZ2" s="765"/>
      <c r="JCA2" s="765"/>
      <c r="JCB2" s="765"/>
      <c r="JCC2" s="765"/>
      <c r="JCD2" s="765"/>
      <c r="JCE2" s="765"/>
      <c r="JCF2" s="765"/>
      <c r="JCG2" s="765"/>
      <c r="JCH2" s="765"/>
      <c r="JCI2" s="765"/>
      <c r="JCJ2" s="765"/>
      <c r="JCK2" s="765"/>
      <c r="JCL2" s="765"/>
      <c r="JCM2" s="765"/>
      <c r="JCN2" s="765"/>
      <c r="JCO2" s="765"/>
      <c r="JCP2" s="765"/>
      <c r="JCQ2" s="765"/>
      <c r="JCR2" s="765"/>
      <c r="JCS2" s="765"/>
      <c r="JCT2" s="765"/>
      <c r="JCU2" s="765"/>
      <c r="JCV2" s="765"/>
      <c r="JCW2" s="765"/>
      <c r="JCX2" s="765"/>
      <c r="JCY2" s="765"/>
      <c r="JCZ2" s="765"/>
      <c r="JDA2" s="765"/>
      <c r="JDB2" s="765"/>
      <c r="JDC2" s="765"/>
      <c r="JDD2" s="765"/>
      <c r="JDE2" s="765"/>
      <c r="JDF2" s="765"/>
      <c r="JDG2" s="765"/>
      <c r="JDH2" s="765"/>
      <c r="JDI2" s="765"/>
      <c r="JDJ2" s="765"/>
      <c r="JDK2" s="765"/>
      <c r="JDL2" s="765"/>
      <c r="JDM2" s="765"/>
      <c r="JDN2" s="765"/>
      <c r="JDO2" s="765"/>
      <c r="JDP2" s="765"/>
      <c r="JDQ2" s="765"/>
      <c r="JDR2" s="765"/>
      <c r="JDS2" s="765"/>
      <c r="JDT2" s="765"/>
      <c r="JDU2" s="765"/>
      <c r="JDV2" s="765"/>
      <c r="JDW2" s="765"/>
      <c r="JDX2" s="765"/>
      <c r="JDY2" s="765"/>
      <c r="JDZ2" s="765"/>
      <c r="JEA2" s="765"/>
      <c r="JEB2" s="765"/>
      <c r="JEC2" s="765"/>
      <c r="JED2" s="765"/>
      <c r="JEE2" s="765"/>
      <c r="JEF2" s="765"/>
      <c r="JEG2" s="765"/>
      <c r="JEH2" s="765"/>
      <c r="JEI2" s="765"/>
      <c r="JEJ2" s="765"/>
      <c r="JEK2" s="765"/>
      <c r="JEL2" s="765"/>
      <c r="JEM2" s="765"/>
      <c r="JEN2" s="765"/>
      <c r="JEO2" s="765"/>
      <c r="JEP2" s="765"/>
      <c r="JEQ2" s="765"/>
      <c r="JER2" s="765"/>
      <c r="JES2" s="765"/>
      <c r="JET2" s="765"/>
      <c r="JEU2" s="765"/>
      <c r="JEV2" s="765"/>
      <c r="JEW2" s="765"/>
      <c r="JEX2" s="765"/>
      <c r="JEY2" s="765"/>
      <c r="JEZ2" s="765"/>
      <c r="JFA2" s="765"/>
      <c r="JFB2" s="765"/>
      <c r="JFC2" s="765"/>
      <c r="JFD2" s="765"/>
      <c r="JFE2" s="765"/>
      <c r="JFF2" s="765"/>
      <c r="JFG2" s="765"/>
      <c r="JFH2" s="765"/>
      <c r="JFI2" s="765"/>
      <c r="JFJ2" s="765"/>
      <c r="JFK2" s="765"/>
      <c r="JFL2" s="765"/>
      <c r="JFM2" s="765"/>
      <c r="JFN2" s="765"/>
      <c r="JFO2" s="765"/>
      <c r="JFP2" s="765"/>
      <c r="JFQ2" s="765"/>
      <c r="JFR2" s="765"/>
      <c r="JFS2" s="765"/>
      <c r="JFT2" s="765"/>
      <c r="JFU2" s="765"/>
      <c r="JFV2" s="765"/>
      <c r="JFW2" s="765"/>
      <c r="JFX2" s="765"/>
      <c r="JFY2" s="765"/>
      <c r="JFZ2" s="765"/>
      <c r="JGA2" s="765"/>
      <c r="JGB2" s="765"/>
      <c r="JGC2" s="765"/>
      <c r="JGD2" s="765"/>
      <c r="JGE2" s="765"/>
      <c r="JGF2" s="765"/>
      <c r="JGG2" s="765"/>
      <c r="JGH2" s="765"/>
      <c r="JGI2" s="765"/>
      <c r="JGJ2" s="765"/>
      <c r="JGK2" s="765"/>
      <c r="JGL2" s="765"/>
      <c r="JGM2" s="765"/>
      <c r="JGN2" s="765"/>
      <c r="JGO2" s="765"/>
      <c r="JGP2" s="765"/>
      <c r="JGQ2" s="765"/>
      <c r="JGR2" s="765"/>
      <c r="JGS2" s="765"/>
      <c r="JGT2" s="765"/>
      <c r="JGU2" s="765"/>
      <c r="JGV2" s="765"/>
      <c r="JGW2" s="765"/>
      <c r="JGX2" s="765"/>
      <c r="JGY2" s="765"/>
      <c r="JGZ2" s="765"/>
      <c r="JHA2" s="765"/>
      <c r="JHB2" s="765"/>
      <c r="JHC2" s="765"/>
      <c r="JHD2" s="765"/>
      <c r="JHE2" s="765"/>
      <c r="JHF2" s="765"/>
      <c r="JHG2" s="765"/>
      <c r="JHH2" s="765"/>
      <c r="JHI2" s="765"/>
      <c r="JHJ2" s="765"/>
      <c r="JHK2" s="765"/>
      <c r="JHL2" s="765"/>
      <c r="JHM2" s="765"/>
      <c r="JHN2" s="765"/>
      <c r="JHO2" s="765"/>
      <c r="JHP2" s="765"/>
      <c r="JHQ2" s="765"/>
      <c r="JHR2" s="765"/>
      <c r="JHS2" s="765"/>
      <c r="JHT2" s="765"/>
      <c r="JHU2" s="765"/>
      <c r="JHV2" s="765"/>
      <c r="JHW2" s="765"/>
      <c r="JHX2" s="765"/>
      <c r="JHY2" s="765"/>
      <c r="JHZ2" s="765"/>
      <c r="JIA2" s="765"/>
      <c r="JIB2" s="765"/>
      <c r="JIC2" s="765"/>
      <c r="JID2" s="765"/>
      <c r="JIE2" s="765"/>
      <c r="JIF2" s="765"/>
      <c r="JIG2" s="765"/>
      <c r="JIH2" s="765"/>
      <c r="JII2" s="765"/>
      <c r="JIJ2" s="765"/>
      <c r="JIK2" s="765"/>
      <c r="JIL2" s="765"/>
      <c r="JIM2" s="765"/>
      <c r="JIN2" s="765"/>
      <c r="JIO2" s="765"/>
      <c r="JIP2" s="765"/>
      <c r="JIQ2" s="765"/>
      <c r="JIR2" s="765"/>
      <c r="JIS2" s="765"/>
      <c r="JIT2" s="765"/>
      <c r="JIU2" s="765"/>
      <c r="JIV2" s="765"/>
      <c r="JIW2" s="765"/>
      <c r="JIX2" s="765"/>
      <c r="JIY2" s="765"/>
      <c r="JIZ2" s="765"/>
      <c r="JJA2" s="765"/>
      <c r="JJB2" s="765"/>
      <c r="JJC2" s="765"/>
      <c r="JJD2" s="765"/>
      <c r="JJE2" s="765"/>
      <c r="JJF2" s="765"/>
      <c r="JJG2" s="765"/>
      <c r="JJH2" s="765"/>
      <c r="JJI2" s="765"/>
      <c r="JJJ2" s="765"/>
      <c r="JJK2" s="765"/>
      <c r="JJL2" s="765"/>
      <c r="JJM2" s="765"/>
      <c r="JJN2" s="765"/>
      <c r="JJO2" s="765"/>
      <c r="JJP2" s="765"/>
      <c r="JJQ2" s="765"/>
      <c r="JJR2" s="765"/>
      <c r="JJS2" s="765"/>
      <c r="JJT2" s="765"/>
      <c r="JJU2" s="765"/>
      <c r="JJV2" s="765"/>
      <c r="JJW2" s="765"/>
      <c r="JJX2" s="765"/>
      <c r="JJY2" s="765"/>
      <c r="JJZ2" s="765"/>
      <c r="JKA2" s="765"/>
      <c r="JKB2" s="765"/>
      <c r="JKC2" s="765"/>
      <c r="JKD2" s="765"/>
      <c r="JKE2" s="765"/>
      <c r="JKF2" s="765"/>
      <c r="JKG2" s="765"/>
      <c r="JKH2" s="765"/>
      <c r="JKI2" s="765"/>
      <c r="JKJ2" s="765"/>
      <c r="JKK2" s="765"/>
      <c r="JKL2" s="765"/>
      <c r="JKM2" s="765"/>
      <c r="JKN2" s="765"/>
      <c r="JKO2" s="765"/>
      <c r="JKP2" s="765"/>
      <c r="JKQ2" s="765"/>
      <c r="JKR2" s="765"/>
      <c r="JKS2" s="765"/>
      <c r="JKT2" s="765"/>
      <c r="JKU2" s="765"/>
      <c r="JKV2" s="765"/>
      <c r="JKW2" s="765"/>
      <c r="JKX2" s="765"/>
      <c r="JKY2" s="765"/>
      <c r="JKZ2" s="765"/>
      <c r="JLA2" s="765"/>
      <c r="JLB2" s="765"/>
      <c r="JLC2" s="765"/>
      <c r="JLD2" s="765"/>
      <c r="JLE2" s="765"/>
      <c r="JLF2" s="765"/>
      <c r="JLG2" s="765"/>
      <c r="JLH2" s="765"/>
      <c r="JLI2" s="765"/>
      <c r="JLJ2" s="765"/>
      <c r="JLK2" s="765"/>
      <c r="JLL2" s="765"/>
      <c r="JLM2" s="765"/>
      <c r="JLN2" s="765"/>
      <c r="JLO2" s="765"/>
      <c r="JLP2" s="765"/>
      <c r="JLQ2" s="765"/>
      <c r="JLR2" s="765"/>
      <c r="JLS2" s="765"/>
      <c r="JLT2" s="765"/>
      <c r="JLU2" s="765"/>
      <c r="JLV2" s="765"/>
      <c r="JLW2" s="765"/>
      <c r="JLX2" s="765"/>
      <c r="JLY2" s="765"/>
      <c r="JLZ2" s="765"/>
      <c r="JMA2" s="765"/>
      <c r="JMB2" s="765"/>
      <c r="JMC2" s="765"/>
      <c r="JMD2" s="765"/>
      <c r="JME2" s="765"/>
      <c r="JMF2" s="765"/>
      <c r="JMG2" s="765"/>
      <c r="JMH2" s="765"/>
      <c r="JMI2" s="765"/>
      <c r="JMJ2" s="765"/>
      <c r="JMK2" s="765"/>
      <c r="JML2" s="765"/>
      <c r="JMM2" s="765"/>
      <c r="JMN2" s="765"/>
      <c r="JMO2" s="765"/>
      <c r="JMP2" s="765"/>
      <c r="JMQ2" s="765"/>
      <c r="JMR2" s="765"/>
      <c r="JMS2" s="765"/>
      <c r="JMT2" s="765"/>
      <c r="JMU2" s="765"/>
      <c r="JMV2" s="765"/>
      <c r="JMW2" s="765"/>
      <c r="JMX2" s="765"/>
      <c r="JMY2" s="765"/>
      <c r="JMZ2" s="765"/>
      <c r="JNA2" s="765"/>
      <c r="JNB2" s="765"/>
      <c r="JNC2" s="765"/>
      <c r="JND2" s="765"/>
      <c r="JNE2" s="765"/>
      <c r="JNF2" s="765"/>
      <c r="JNG2" s="765"/>
      <c r="JNH2" s="765"/>
      <c r="JNI2" s="765"/>
      <c r="JNJ2" s="765"/>
      <c r="JNK2" s="765"/>
      <c r="JNL2" s="765"/>
      <c r="JNM2" s="765"/>
      <c r="JNN2" s="765"/>
      <c r="JNO2" s="765"/>
      <c r="JNP2" s="765"/>
      <c r="JNQ2" s="765"/>
      <c r="JNR2" s="765"/>
      <c r="JNS2" s="765"/>
      <c r="JNT2" s="765"/>
      <c r="JNU2" s="765"/>
      <c r="JNV2" s="765"/>
      <c r="JNW2" s="765"/>
      <c r="JNX2" s="765"/>
      <c r="JNY2" s="765"/>
      <c r="JNZ2" s="765"/>
      <c r="JOA2" s="765"/>
      <c r="JOB2" s="765"/>
      <c r="JOC2" s="765"/>
      <c r="JOD2" s="765"/>
      <c r="JOE2" s="765"/>
      <c r="JOF2" s="765"/>
      <c r="JOG2" s="765"/>
      <c r="JOH2" s="765"/>
      <c r="JOI2" s="765"/>
      <c r="JOJ2" s="765"/>
      <c r="JOK2" s="765"/>
      <c r="JOL2" s="765"/>
      <c r="JOM2" s="765"/>
      <c r="JON2" s="765"/>
      <c r="JOO2" s="765"/>
      <c r="JOP2" s="765"/>
      <c r="JOQ2" s="765"/>
      <c r="JOR2" s="765"/>
      <c r="JOS2" s="765"/>
      <c r="JOT2" s="765"/>
      <c r="JOU2" s="765"/>
      <c r="JOV2" s="765"/>
      <c r="JOW2" s="765"/>
      <c r="JOX2" s="765"/>
      <c r="JOY2" s="765"/>
      <c r="JOZ2" s="765"/>
      <c r="JPA2" s="765"/>
      <c r="JPB2" s="765"/>
      <c r="JPC2" s="765"/>
      <c r="JPD2" s="765"/>
      <c r="JPE2" s="765"/>
      <c r="JPF2" s="765"/>
      <c r="JPG2" s="765"/>
      <c r="JPH2" s="765"/>
      <c r="JPI2" s="765"/>
      <c r="JPJ2" s="765"/>
      <c r="JPK2" s="765"/>
      <c r="JPL2" s="765"/>
      <c r="JPM2" s="765"/>
      <c r="JPN2" s="765"/>
      <c r="JPO2" s="765"/>
      <c r="JPP2" s="765"/>
      <c r="JPQ2" s="765"/>
      <c r="JPR2" s="765"/>
      <c r="JPS2" s="765"/>
      <c r="JPT2" s="765"/>
      <c r="JPU2" s="765"/>
      <c r="JPV2" s="765"/>
      <c r="JPW2" s="765"/>
      <c r="JPX2" s="765"/>
      <c r="JPY2" s="765"/>
      <c r="JPZ2" s="765"/>
      <c r="JQA2" s="765"/>
      <c r="JQB2" s="765"/>
      <c r="JQC2" s="765"/>
      <c r="JQD2" s="765"/>
      <c r="JQE2" s="765"/>
      <c r="JQF2" s="765"/>
      <c r="JQG2" s="765"/>
      <c r="JQH2" s="765"/>
      <c r="JQI2" s="765"/>
      <c r="JQJ2" s="765"/>
      <c r="JQK2" s="765"/>
      <c r="JQL2" s="765"/>
      <c r="JQM2" s="765"/>
      <c r="JQN2" s="765"/>
      <c r="JQO2" s="765"/>
      <c r="JQP2" s="765"/>
      <c r="JQQ2" s="765"/>
      <c r="JQR2" s="765"/>
      <c r="JQS2" s="765"/>
      <c r="JQT2" s="765"/>
      <c r="JQU2" s="765"/>
      <c r="JQV2" s="765"/>
      <c r="JQW2" s="765"/>
      <c r="JQX2" s="765"/>
      <c r="JQY2" s="765"/>
      <c r="JQZ2" s="765"/>
      <c r="JRA2" s="765"/>
      <c r="JRB2" s="765"/>
      <c r="JRC2" s="765"/>
      <c r="JRD2" s="765"/>
      <c r="JRE2" s="765"/>
      <c r="JRF2" s="765"/>
      <c r="JRG2" s="765"/>
      <c r="JRH2" s="765"/>
      <c r="JRI2" s="765"/>
      <c r="JRJ2" s="765"/>
      <c r="JRK2" s="765"/>
      <c r="JRL2" s="765"/>
      <c r="JRM2" s="765"/>
      <c r="JRN2" s="765"/>
      <c r="JRO2" s="765"/>
      <c r="JRP2" s="765"/>
      <c r="JRQ2" s="765"/>
      <c r="JRR2" s="765"/>
      <c r="JRS2" s="765"/>
      <c r="JRT2" s="765"/>
      <c r="JRU2" s="765"/>
      <c r="JRV2" s="765"/>
      <c r="JRW2" s="765"/>
      <c r="JRX2" s="765"/>
      <c r="JRY2" s="765"/>
      <c r="JRZ2" s="765"/>
      <c r="JSA2" s="765"/>
      <c r="JSB2" s="765"/>
      <c r="JSC2" s="765"/>
      <c r="JSD2" s="765"/>
      <c r="JSE2" s="765"/>
      <c r="JSF2" s="765"/>
      <c r="JSG2" s="765"/>
      <c r="JSH2" s="765"/>
      <c r="JSI2" s="765"/>
      <c r="JSJ2" s="765"/>
      <c r="JSK2" s="765"/>
      <c r="JSL2" s="765"/>
      <c r="JSM2" s="765"/>
      <c r="JSN2" s="765"/>
      <c r="JSO2" s="765"/>
      <c r="JSP2" s="765"/>
      <c r="JSQ2" s="765"/>
      <c r="JSR2" s="765"/>
      <c r="JSS2" s="765"/>
      <c r="JST2" s="765"/>
      <c r="JSU2" s="765"/>
      <c r="JSV2" s="765"/>
      <c r="JSW2" s="765"/>
      <c r="JSX2" s="765"/>
      <c r="JSY2" s="765"/>
      <c r="JSZ2" s="765"/>
      <c r="JTA2" s="765"/>
      <c r="JTB2" s="765"/>
      <c r="JTC2" s="765"/>
      <c r="JTD2" s="765"/>
      <c r="JTE2" s="765"/>
      <c r="JTF2" s="765"/>
      <c r="JTG2" s="765"/>
      <c r="JTH2" s="765"/>
      <c r="JTI2" s="765"/>
      <c r="JTJ2" s="765"/>
      <c r="JTK2" s="765"/>
      <c r="JTL2" s="765"/>
      <c r="JTM2" s="765"/>
      <c r="JTN2" s="765"/>
      <c r="JTO2" s="765"/>
      <c r="JTP2" s="765"/>
      <c r="JTQ2" s="765"/>
      <c r="JTR2" s="765"/>
      <c r="JTS2" s="765"/>
      <c r="JTT2" s="765"/>
      <c r="JTU2" s="765"/>
      <c r="JTV2" s="765"/>
      <c r="JTW2" s="765"/>
      <c r="JTX2" s="765"/>
      <c r="JTY2" s="765"/>
      <c r="JTZ2" s="765"/>
      <c r="JUA2" s="765"/>
      <c r="JUB2" s="765"/>
      <c r="JUC2" s="765"/>
      <c r="JUD2" s="765"/>
      <c r="JUE2" s="765"/>
      <c r="JUF2" s="765"/>
      <c r="JUG2" s="765"/>
      <c r="JUH2" s="765"/>
      <c r="JUI2" s="765"/>
      <c r="JUJ2" s="765"/>
      <c r="JUK2" s="765"/>
      <c r="JUL2" s="765"/>
      <c r="JUM2" s="765"/>
      <c r="JUN2" s="765"/>
      <c r="JUO2" s="765"/>
      <c r="JUP2" s="765"/>
      <c r="JUQ2" s="765"/>
      <c r="JUR2" s="765"/>
      <c r="JUS2" s="765"/>
      <c r="JUT2" s="765"/>
      <c r="JUU2" s="765"/>
      <c r="JUV2" s="765"/>
      <c r="JUW2" s="765"/>
      <c r="JUX2" s="765"/>
      <c r="JUY2" s="765"/>
      <c r="JUZ2" s="765"/>
      <c r="JVA2" s="765"/>
      <c r="JVB2" s="765"/>
      <c r="JVC2" s="765"/>
      <c r="JVD2" s="765"/>
      <c r="JVE2" s="765"/>
      <c r="JVF2" s="765"/>
      <c r="JVG2" s="765"/>
      <c r="JVH2" s="765"/>
      <c r="JVI2" s="765"/>
      <c r="JVJ2" s="765"/>
      <c r="JVK2" s="765"/>
      <c r="JVL2" s="765"/>
      <c r="JVM2" s="765"/>
      <c r="JVN2" s="765"/>
      <c r="JVO2" s="765"/>
      <c r="JVP2" s="765"/>
      <c r="JVQ2" s="765"/>
      <c r="JVR2" s="765"/>
      <c r="JVS2" s="765"/>
      <c r="JVT2" s="765"/>
      <c r="JVU2" s="765"/>
      <c r="JVV2" s="765"/>
      <c r="JVW2" s="765"/>
      <c r="JVX2" s="765"/>
      <c r="JVY2" s="765"/>
      <c r="JVZ2" s="765"/>
      <c r="JWA2" s="765"/>
      <c r="JWB2" s="765"/>
      <c r="JWC2" s="765"/>
      <c r="JWD2" s="765"/>
      <c r="JWE2" s="765"/>
      <c r="JWF2" s="765"/>
      <c r="JWG2" s="765"/>
      <c r="JWH2" s="765"/>
      <c r="JWI2" s="765"/>
      <c r="JWJ2" s="765"/>
      <c r="JWK2" s="765"/>
      <c r="JWL2" s="765"/>
      <c r="JWM2" s="765"/>
      <c r="JWN2" s="765"/>
      <c r="JWO2" s="765"/>
      <c r="JWP2" s="765"/>
      <c r="JWQ2" s="765"/>
      <c r="JWR2" s="765"/>
      <c r="JWS2" s="765"/>
      <c r="JWT2" s="765"/>
      <c r="JWU2" s="765"/>
      <c r="JWV2" s="765"/>
      <c r="JWW2" s="765"/>
      <c r="JWX2" s="765"/>
      <c r="JWY2" s="765"/>
      <c r="JWZ2" s="765"/>
      <c r="JXA2" s="765"/>
      <c r="JXB2" s="765"/>
      <c r="JXC2" s="765"/>
      <c r="JXD2" s="765"/>
      <c r="JXE2" s="765"/>
      <c r="JXF2" s="765"/>
      <c r="JXG2" s="765"/>
      <c r="JXH2" s="765"/>
      <c r="JXI2" s="765"/>
      <c r="JXJ2" s="765"/>
      <c r="JXK2" s="765"/>
      <c r="JXL2" s="765"/>
      <c r="JXM2" s="765"/>
      <c r="JXN2" s="765"/>
      <c r="JXO2" s="765"/>
      <c r="JXP2" s="765"/>
      <c r="JXQ2" s="765"/>
      <c r="JXR2" s="765"/>
      <c r="JXS2" s="765"/>
      <c r="JXT2" s="765"/>
      <c r="JXU2" s="765"/>
      <c r="JXV2" s="765"/>
      <c r="JXW2" s="765"/>
      <c r="JXX2" s="765"/>
      <c r="JXY2" s="765"/>
      <c r="JXZ2" s="765"/>
      <c r="JYA2" s="765"/>
      <c r="JYB2" s="765"/>
      <c r="JYC2" s="765"/>
      <c r="JYD2" s="765"/>
      <c r="JYE2" s="765"/>
      <c r="JYF2" s="765"/>
      <c r="JYG2" s="765"/>
      <c r="JYH2" s="765"/>
      <c r="JYI2" s="765"/>
      <c r="JYJ2" s="765"/>
      <c r="JYK2" s="765"/>
      <c r="JYL2" s="765"/>
      <c r="JYM2" s="765"/>
      <c r="JYN2" s="765"/>
      <c r="JYO2" s="765"/>
      <c r="JYP2" s="765"/>
      <c r="JYQ2" s="765"/>
      <c r="JYR2" s="765"/>
      <c r="JYS2" s="765"/>
      <c r="JYT2" s="765"/>
      <c r="JYU2" s="765"/>
      <c r="JYV2" s="765"/>
      <c r="JYW2" s="765"/>
      <c r="JYX2" s="765"/>
      <c r="JYY2" s="765"/>
      <c r="JYZ2" s="765"/>
      <c r="JZA2" s="765"/>
      <c r="JZB2" s="765"/>
      <c r="JZC2" s="765"/>
      <c r="JZD2" s="765"/>
      <c r="JZE2" s="765"/>
      <c r="JZF2" s="765"/>
      <c r="JZG2" s="765"/>
      <c r="JZH2" s="765"/>
      <c r="JZI2" s="765"/>
      <c r="JZJ2" s="765"/>
      <c r="JZK2" s="765"/>
      <c r="JZL2" s="765"/>
      <c r="JZM2" s="765"/>
      <c r="JZN2" s="765"/>
      <c r="JZO2" s="765"/>
      <c r="JZP2" s="765"/>
      <c r="JZQ2" s="765"/>
      <c r="JZR2" s="765"/>
      <c r="JZS2" s="765"/>
      <c r="JZT2" s="765"/>
      <c r="JZU2" s="765"/>
      <c r="JZV2" s="765"/>
      <c r="JZW2" s="765"/>
      <c r="JZX2" s="765"/>
      <c r="JZY2" s="765"/>
      <c r="JZZ2" s="765"/>
      <c r="KAA2" s="765"/>
      <c r="KAB2" s="765"/>
      <c r="KAC2" s="765"/>
      <c r="KAD2" s="765"/>
      <c r="KAE2" s="765"/>
      <c r="KAF2" s="765"/>
      <c r="KAG2" s="765"/>
      <c r="KAH2" s="765"/>
      <c r="KAI2" s="765"/>
      <c r="KAJ2" s="765"/>
      <c r="KAK2" s="765"/>
      <c r="KAL2" s="765"/>
      <c r="KAM2" s="765"/>
      <c r="KAN2" s="765"/>
      <c r="KAO2" s="765"/>
      <c r="KAP2" s="765"/>
      <c r="KAQ2" s="765"/>
      <c r="KAR2" s="765"/>
      <c r="KAS2" s="765"/>
      <c r="KAT2" s="765"/>
      <c r="KAU2" s="765"/>
      <c r="KAV2" s="765"/>
      <c r="KAW2" s="765"/>
      <c r="KAX2" s="765"/>
      <c r="KAY2" s="765"/>
      <c r="KAZ2" s="765"/>
      <c r="KBA2" s="765"/>
      <c r="KBB2" s="765"/>
      <c r="KBC2" s="765"/>
      <c r="KBD2" s="765"/>
      <c r="KBE2" s="765"/>
      <c r="KBF2" s="765"/>
      <c r="KBG2" s="765"/>
      <c r="KBH2" s="765"/>
      <c r="KBI2" s="765"/>
      <c r="KBJ2" s="765"/>
      <c r="KBK2" s="765"/>
      <c r="KBL2" s="765"/>
      <c r="KBM2" s="765"/>
      <c r="KBN2" s="765"/>
      <c r="KBO2" s="765"/>
      <c r="KBP2" s="765"/>
      <c r="KBQ2" s="765"/>
      <c r="KBR2" s="765"/>
      <c r="KBS2" s="765"/>
      <c r="KBT2" s="765"/>
      <c r="KBU2" s="765"/>
      <c r="KBV2" s="765"/>
      <c r="KBW2" s="765"/>
      <c r="KBX2" s="765"/>
      <c r="KBY2" s="765"/>
      <c r="KBZ2" s="765"/>
      <c r="KCA2" s="765"/>
      <c r="KCB2" s="765"/>
      <c r="KCC2" s="765"/>
      <c r="KCD2" s="765"/>
      <c r="KCE2" s="765"/>
      <c r="KCF2" s="765"/>
      <c r="KCG2" s="765"/>
      <c r="KCH2" s="765"/>
      <c r="KCI2" s="765"/>
      <c r="KCJ2" s="765"/>
      <c r="KCK2" s="765"/>
      <c r="KCL2" s="765"/>
      <c r="KCM2" s="765"/>
      <c r="KCN2" s="765"/>
      <c r="KCO2" s="765"/>
      <c r="KCP2" s="765"/>
      <c r="KCQ2" s="765"/>
      <c r="KCR2" s="765"/>
      <c r="KCS2" s="765"/>
      <c r="KCT2" s="765"/>
      <c r="KCU2" s="765"/>
      <c r="KCV2" s="765"/>
      <c r="KCW2" s="765"/>
      <c r="KCX2" s="765"/>
      <c r="KCY2" s="765"/>
      <c r="KCZ2" s="765"/>
      <c r="KDA2" s="765"/>
      <c r="KDB2" s="765"/>
      <c r="KDC2" s="765"/>
      <c r="KDD2" s="765"/>
      <c r="KDE2" s="765"/>
      <c r="KDF2" s="765"/>
      <c r="KDG2" s="765"/>
      <c r="KDH2" s="765"/>
      <c r="KDI2" s="765"/>
      <c r="KDJ2" s="765"/>
      <c r="KDK2" s="765"/>
      <c r="KDL2" s="765"/>
      <c r="KDM2" s="765"/>
      <c r="KDN2" s="765"/>
      <c r="KDO2" s="765"/>
      <c r="KDP2" s="765"/>
      <c r="KDQ2" s="765"/>
      <c r="KDR2" s="765"/>
      <c r="KDS2" s="765"/>
      <c r="KDT2" s="765"/>
      <c r="KDU2" s="765"/>
      <c r="KDV2" s="765"/>
      <c r="KDW2" s="765"/>
      <c r="KDX2" s="765"/>
      <c r="KDY2" s="765"/>
      <c r="KDZ2" s="765"/>
      <c r="KEA2" s="765"/>
      <c r="KEB2" s="765"/>
      <c r="KEC2" s="765"/>
      <c r="KED2" s="765"/>
      <c r="KEE2" s="765"/>
      <c r="KEF2" s="765"/>
      <c r="KEG2" s="765"/>
      <c r="KEH2" s="765"/>
      <c r="KEI2" s="765"/>
      <c r="KEJ2" s="765"/>
      <c r="KEK2" s="765"/>
      <c r="KEL2" s="765"/>
      <c r="KEM2" s="765"/>
      <c r="KEN2" s="765"/>
      <c r="KEO2" s="765"/>
      <c r="KEP2" s="765"/>
      <c r="KEQ2" s="765"/>
      <c r="KER2" s="765"/>
      <c r="KES2" s="765"/>
      <c r="KET2" s="765"/>
      <c r="KEU2" s="765"/>
      <c r="KEV2" s="765"/>
      <c r="KEW2" s="765"/>
      <c r="KEX2" s="765"/>
      <c r="KEY2" s="765"/>
      <c r="KEZ2" s="765"/>
      <c r="KFA2" s="765"/>
      <c r="KFB2" s="765"/>
      <c r="KFC2" s="765"/>
      <c r="KFD2" s="765"/>
      <c r="KFE2" s="765"/>
      <c r="KFF2" s="765"/>
      <c r="KFG2" s="765"/>
      <c r="KFH2" s="765"/>
      <c r="KFI2" s="765"/>
      <c r="KFJ2" s="765"/>
      <c r="KFK2" s="765"/>
      <c r="KFL2" s="765"/>
      <c r="KFM2" s="765"/>
      <c r="KFN2" s="765"/>
      <c r="KFO2" s="765"/>
      <c r="KFP2" s="765"/>
      <c r="KFQ2" s="765"/>
      <c r="KFR2" s="765"/>
      <c r="KFS2" s="765"/>
      <c r="KFT2" s="765"/>
      <c r="KFU2" s="765"/>
      <c r="KFV2" s="765"/>
      <c r="KFW2" s="765"/>
      <c r="KFX2" s="765"/>
      <c r="KFY2" s="765"/>
      <c r="KFZ2" s="765"/>
      <c r="KGA2" s="765"/>
      <c r="KGB2" s="765"/>
      <c r="KGC2" s="765"/>
      <c r="KGD2" s="765"/>
      <c r="KGE2" s="765"/>
      <c r="KGF2" s="765"/>
      <c r="KGG2" s="765"/>
      <c r="KGH2" s="765"/>
      <c r="KGI2" s="765"/>
      <c r="KGJ2" s="765"/>
      <c r="KGK2" s="765"/>
      <c r="KGL2" s="765"/>
      <c r="KGM2" s="765"/>
      <c r="KGN2" s="765"/>
      <c r="KGO2" s="765"/>
      <c r="KGP2" s="765"/>
      <c r="KGQ2" s="765"/>
      <c r="KGR2" s="765"/>
      <c r="KGS2" s="765"/>
      <c r="KGT2" s="765"/>
      <c r="KGU2" s="765"/>
      <c r="KGV2" s="765"/>
      <c r="KGW2" s="765"/>
      <c r="KGX2" s="765"/>
      <c r="KGY2" s="765"/>
      <c r="KGZ2" s="765"/>
      <c r="KHA2" s="765"/>
      <c r="KHB2" s="765"/>
      <c r="KHC2" s="765"/>
      <c r="KHD2" s="765"/>
      <c r="KHE2" s="765"/>
      <c r="KHF2" s="765"/>
      <c r="KHG2" s="765"/>
      <c r="KHH2" s="765"/>
      <c r="KHI2" s="765"/>
      <c r="KHJ2" s="765"/>
      <c r="KHK2" s="765"/>
      <c r="KHL2" s="765"/>
      <c r="KHM2" s="765"/>
      <c r="KHN2" s="765"/>
      <c r="KHO2" s="765"/>
      <c r="KHP2" s="765"/>
      <c r="KHQ2" s="765"/>
      <c r="KHR2" s="765"/>
      <c r="KHS2" s="765"/>
      <c r="KHT2" s="765"/>
      <c r="KHU2" s="765"/>
      <c r="KHV2" s="765"/>
      <c r="KHW2" s="765"/>
      <c r="KHX2" s="765"/>
      <c r="KHY2" s="765"/>
      <c r="KHZ2" s="765"/>
      <c r="KIA2" s="765"/>
      <c r="KIB2" s="765"/>
      <c r="KIC2" s="765"/>
      <c r="KID2" s="765"/>
      <c r="KIE2" s="765"/>
      <c r="KIF2" s="765"/>
      <c r="KIG2" s="765"/>
      <c r="KIH2" s="765"/>
      <c r="KII2" s="765"/>
      <c r="KIJ2" s="765"/>
      <c r="KIK2" s="765"/>
      <c r="KIL2" s="765"/>
      <c r="KIM2" s="765"/>
      <c r="KIN2" s="765"/>
      <c r="KIO2" s="765"/>
      <c r="KIP2" s="765"/>
      <c r="KIQ2" s="765"/>
      <c r="KIR2" s="765"/>
      <c r="KIS2" s="765"/>
      <c r="KIT2" s="765"/>
      <c r="KIU2" s="765"/>
      <c r="KIV2" s="765"/>
      <c r="KIW2" s="765"/>
      <c r="KIX2" s="765"/>
      <c r="KIY2" s="765"/>
      <c r="KIZ2" s="765"/>
      <c r="KJA2" s="765"/>
      <c r="KJB2" s="765"/>
      <c r="KJC2" s="765"/>
      <c r="KJD2" s="765"/>
      <c r="KJE2" s="765"/>
      <c r="KJF2" s="765"/>
      <c r="KJG2" s="765"/>
      <c r="KJH2" s="765"/>
      <c r="KJI2" s="765"/>
      <c r="KJJ2" s="765"/>
      <c r="KJK2" s="765"/>
      <c r="KJL2" s="765"/>
      <c r="KJM2" s="765"/>
      <c r="KJN2" s="765"/>
      <c r="KJO2" s="765"/>
      <c r="KJP2" s="765"/>
      <c r="KJQ2" s="765"/>
      <c r="KJR2" s="765"/>
      <c r="KJS2" s="765"/>
      <c r="KJT2" s="765"/>
      <c r="KJU2" s="765"/>
      <c r="KJV2" s="765"/>
      <c r="KJW2" s="765"/>
      <c r="KJX2" s="765"/>
      <c r="KJY2" s="765"/>
      <c r="KJZ2" s="765"/>
      <c r="KKA2" s="765"/>
      <c r="KKB2" s="765"/>
      <c r="KKC2" s="765"/>
      <c r="KKD2" s="765"/>
      <c r="KKE2" s="765"/>
      <c r="KKF2" s="765"/>
      <c r="KKG2" s="765"/>
      <c r="KKH2" s="765"/>
      <c r="KKI2" s="765"/>
      <c r="KKJ2" s="765"/>
      <c r="KKK2" s="765"/>
      <c r="KKL2" s="765"/>
      <c r="KKM2" s="765"/>
      <c r="KKN2" s="765"/>
      <c r="KKO2" s="765"/>
      <c r="KKP2" s="765"/>
      <c r="KKQ2" s="765"/>
      <c r="KKR2" s="765"/>
      <c r="KKS2" s="765"/>
      <c r="KKT2" s="765"/>
      <c r="KKU2" s="765"/>
      <c r="KKV2" s="765"/>
      <c r="KKW2" s="765"/>
      <c r="KKX2" s="765"/>
      <c r="KKY2" s="765"/>
      <c r="KKZ2" s="765"/>
      <c r="KLA2" s="765"/>
      <c r="KLB2" s="765"/>
      <c r="KLC2" s="765"/>
      <c r="KLD2" s="765"/>
      <c r="KLE2" s="765"/>
      <c r="KLF2" s="765"/>
      <c r="KLG2" s="765"/>
      <c r="KLH2" s="765"/>
      <c r="KLI2" s="765"/>
      <c r="KLJ2" s="765"/>
      <c r="KLK2" s="765"/>
      <c r="KLL2" s="765"/>
      <c r="KLM2" s="765"/>
      <c r="KLN2" s="765"/>
      <c r="KLO2" s="765"/>
      <c r="KLP2" s="765"/>
      <c r="KLQ2" s="765"/>
      <c r="KLR2" s="765"/>
      <c r="KLS2" s="765"/>
      <c r="KLT2" s="765"/>
      <c r="KLU2" s="765"/>
      <c r="KLV2" s="765"/>
      <c r="KLW2" s="765"/>
      <c r="KLX2" s="765"/>
      <c r="KLY2" s="765"/>
      <c r="KLZ2" s="765"/>
      <c r="KMA2" s="765"/>
      <c r="KMB2" s="765"/>
      <c r="KMC2" s="765"/>
      <c r="KMD2" s="765"/>
      <c r="KME2" s="765"/>
      <c r="KMF2" s="765"/>
      <c r="KMG2" s="765"/>
      <c r="KMH2" s="765"/>
      <c r="KMI2" s="765"/>
      <c r="KMJ2" s="765"/>
      <c r="KMK2" s="765"/>
      <c r="KML2" s="765"/>
      <c r="KMM2" s="765"/>
      <c r="KMN2" s="765"/>
      <c r="KMO2" s="765"/>
      <c r="KMP2" s="765"/>
      <c r="KMQ2" s="765"/>
      <c r="KMR2" s="765"/>
      <c r="KMS2" s="765"/>
      <c r="KMT2" s="765"/>
      <c r="KMU2" s="765"/>
      <c r="KMV2" s="765"/>
      <c r="KMW2" s="765"/>
      <c r="KMX2" s="765"/>
      <c r="KMY2" s="765"/>
      <c r="KMZ2" s="765"/>
      <c r="KNA2" s="765"/>
      <c r="KNB2" s="765"/>
      <c r="KNC2" s="765"/>
      <c r="KND2" s="765"/>
      <c r="KNE2" s="765"/>
      <c r="KNF2" s="765"/>
      <c r="KNG2" s="765"/>
      <c r="KNH2" s="765"/>
      <c r="KNI2" s="765"/>
      <c r="KNJ2" s="765"/>
      <c r="KNK2" s="765"/>
      <c r="KNL2" s="765"/>
      <c r="KNM2" s="765"/>
      <c r="KNN2" s="765"/>
      <c r="KNO2" s="765"/>
      <c r="KNP2" s="765"/>
      <c r="KNQ2" s="765"/>
      <c r="KNR2" s="765"/>
      <c r="KNS2" s="765"/>
      <c r="KNT2" s="765"/>
      <c r="KNU2" s="765"/>
      <c r="KNV2" s="765"/>
      <c r="KNW2" s="765"/>
      <c r="KNX2" s="765"/>
      <c r="KNY2" s="765"/>
      <c r="KNZ2" s="765"/>
      <c r="KOA2" s="765"/>
      <c r="KOB2" s="765"/>
      <c r="KOC2" s="765"/>
      <c r="KOD2" s="765"/>
      <c r="KOE2" s="765"/>
      <c r="KOF2" s="765"/>
      <c r="KOG2" s="765"/>
      <c r="KOH2" s="765"/>
      <c r="KOI2" s="765"/>
      <c r="KOJ2" s="765"/>
      <c r="KOK2" s="765"/>
      <c r="KOL2" s="765"/>
      <c r="KOM2" s="765"/>
      <c r="KON2" s="765"/>
      <c r="KOO2" s="765"/>
      <c r="KOP2" s="765"/>
      <c r="KOQ2" s="765"/>
      <c r="KOR2" s="765"/>
      <c r="KOS2" s="765"/>
      <c r="KOT2" s="765"/>
      <c r="KOU2" s="765"/>
      <c r="KOV2" s="765"/>
      <c r="KOW2" s="765"/>
      <c r="KOX2" s="765"/>
      <c r="KOY2" s="765"/>
      <c r="KOZ2" s="765"/>
      <c r="KPA2" s="765"/>
      <c r="KPB2" s="765"/>
      <c r="KPC2" s="765"/>
      <c r="KPD2" s="765"/>
      <c r="KPE2" s="765"/>
      <c r="KPF2" s="765"/>
      <c r="KPG2" s="765"/>
      <c r="KPH2" s="765"/>
      <c r="KPI2" s="765"/>
      <c r="KPJ2" s="765"/>
      <c r="KPK2" s="765"/>
      <c r="KPL2" s="765"/>
      <c r="KPM2" s="765"/>
      <c r="KPN2" s="765"/>
      <c r="KPO2" s="765"/>
      <c r="KPP2" s="765"/>
      <c r="KPQ2" s="765"/>
      <c r="KPR2" s="765"/>
      <c r="KPS2" s="765"/>
      <c r="KPT2" s="765"/>
      <c r="KPU2" s="765"/>
      <c r="KPV2" s="765"/>
      <c r="KPW2" s="765"/>
      <c r="KPX2" s="765"/>
      <c r="KPY2" s="765"/>
      <c r="KPZ2" s="765"/>
      <c r="KQA2" s="765"/>
      <c r="KQB2" s="765"/>
      <c r="KQC2" s="765"/>
      <c r="KQD2" s="765"/>
      <c r="KQE2" s="765"/>
      <c r="KQF2" s="765"/>
      <c r="KQG2" s="765"/>
      <c r="KQH2" s="765"/>
      <c r="KQI2" s="765"/>
      <c r="KQJ2" s="765"/>
      <c r="KQK2" s="765"/>
      <c r="KQL2" s="765"/>
      <c r="KQM2" s="765"/>
      <c r="KQN2" s="765"/>
      <c r="KQO2" s="765"/>
      <c r="KQP2" s="765"/>
      <c r="KQQ2" s="765"/>
      <c r="KQR2" s="765"/>
      <c r="KQS2" s="765"/>
      <c r="KQT2" s="765"/>
      <c r="KQU2" s="765"/>
      <c r="KQV2" s="765"/>
      <c r="KQW2" s="765"/>
      <c r="KQX2" s="765"/>
      <c r="KQY2" s="765"/>
      <c r="KQZ2" s="765"/>
      <c r="KRA2" s="765"/>
      <c r="KRB2" s="765"/>
      <c r="KRC2" s="765"/>
      <c r="KRD2" s="765"/>
      <c r="KRE2" s="765"/>
      <c r="KRF2" s="765"/>
      <c r="KRG2" s="765"/>
      <c r="KRH2" s="765"/>
      <c r="KRI2" s="765"/>
      <c r="KRJ2" s="765"/>
      <c r="KRK2" s="765"/>
      <c r="KRL2" s="765"/>
      <c r="KRM2" s="765"/>
      <c r="KRN2" s="765"/>
      <c r="KRO2" s="765"/>
      <c r="KRP2" s="765"/>
      <c r="KRQ2" s="765"/>
      <c r="KRR2" s="765"/>
      <c r="KRS2" s="765"/>
      <c r="KRT2" s="765"/>
      <c r="KRU2" s="765"/>
      <c r="KRV2" s="765"/>
      <c r="KRW2" s="765"/>
      <c r="KRX2" s="765"/>
      <c r="KRY2" s="765"/>
      <c r="KRZ2" s="765"/>
      <c r="KSA2" s="765"/>
      <c r="KSB2" s="765"/>
      <c r="KSC2" s="765"/>
      <c r="KSD2" s="765"/>
      <c r="KSE2" s="765"/>
      <c r="KSF2" s="765"/>
      <c r="KSG2" s="765"/>
      <c r="KSH2" s="765"/>
      <c r="KSI2" s="765"/>
      <c r="KSJ2" s="765"/>
      <c r="KSK2" s="765"/>
      <c r="KSL2" s="765"/>
      <c r="KSM2" s="765"/>
      <c r="KSN2" s="765"/>
      <c r="KSO2" s="765"/>
      <c r="KSP2" s="765"/>
      <c r="KSQ2" s="765"/>
      <c r="KSR2" s="765"/>
      <c r="KSS2" s="765"/>
      <c r="KST2" s="765"/>
      <c r="KSU2" s="765"/>
      <c r="KSV2" s="765"/>
      <c r="KSW2" s="765"/>
      <c r="KSX2" s="765"/>
      <c r="KSY2" s="765"/>
      <c r="KSZ2" s="765"/>
      <c r="KTA2" s="765"/>
      <c r="KTB2" s="765"/>
      <c r="KTC2" s="765"/>
      <c r="KTD2" s="765"/>
      <c r="KTE2" s="765"/>
      <c r="KTF2" s="765"/>
      <c r="KTG2" s="765"/>
      <c r="KTH2" s="765"/>
      <c r="KTI2" s="765"/>
      <c r="KTJ2" s="765"/>
      <c r="KTK2" s="765"/>
      <c r="KTL2" s="765"/>
      <c r="KTM2" s="765"/>
      <c r="KTN2" s="765"/>
      <c r="KTO2" s="765"/>
      <c r="KTP2" s="765"/>
      <c r="KTQ2" s="765"/>
      <c r="KTR2" s="765"/>
      <c r="KTS2" s="765"/>
      <c r="KTT2" s="765"/>
      <c r="KTU2" s="765"/>
      <c r="KTV2" s="765"/>
      <c r="KTW2" s="765"/>
      <c r="KTX2" s="765"/>
      <c r="KTY2" s="765"/>
      <c r="KTZ2" s="765"/>
      <c r="KUA2" s="765"/>
      <c r="KUB2" s="765"/>
      <c r="KUC2" s="765"/>
      <c r="KUD2" s="765"/>
      <c r="KUE2" s="765"/>
      <c r="KUF2" s="765"/>
      <c r="KUG2" s="765"/>
      <c r="KUH2" s="765"/>
      <c r="KUI2" s="765"/>
      <c r="KUJ2" s="765"/>
      <c r="KUK2" s="765"/>
      <c r="KUL2" s="765"/>
      <c r="KUM2" s="765"/>
      <c r="KUN2" s="765"/>
      <c r="KUO2" s="765"/>
      <c r="KUP2" s="765"/>
      <c r="KUQ2" s="765"/>
      <c r="KUR2" s="765"/>
      <c r="KUS2" s="765"/>
      <c r="KUT2" s="765"/>
      <c r="KUU2" s="765"/>
      <c r="KUV2" s="765"/>
      <c r="KUW2" s="765"/>
      <c r="KUX2" s="765"/>
      <c r="KUY2" s="765"/>
      <c r="KUZ2" s="765"/>
      <c r="KVA2" s="765"/>
      <c r="KVB2" s="765"/>
      <c r="KVC2" s="765"/>
      <c r="KVD2" s="765"/>
      <c r="KVE2" s="765"/>
      <c r="KVF2" s="765"/>
      <c r="KVG2" s="765"/>
      <c r="KVH2" s="765"/>
      <c r="KVI2" s="765"/>
      <c r="KVJ2" s="765"/>
      <c r="KVK2" s="765"/>
      <c r="KVL2" s="765"/>
      <c r="KVM2" s="765"/>
      <c r="KVN2" s="765"/>
      <c r="KVO2" s="765"/>
      <c r="KVP2" s="765"/>
      <c r="KVQ2" s="765"/>
      <c r="KVR2" s="765"/>
      <c r="KVS2" s="765"/>
      <c r="KVT2" s="765"/>
      <c r="KVU2" s="765"/>
      <c r="KVV2" s="765"/>
      <c r="KVW2" s="765"/>
      <c r="KVX2" s="765"/>
      <c r="KVY2" s="765"/>
      <c r="KVZ2" s="765"/>
      <c r="KWA2" s="765"/>
      <c r="KWB2" s="765"/>
      <c r="KWC2" s="765"/>
      <c r="KWD2" s="765"/>
      <c r="KWE2" s="765"/>
      <c r="KWF2" s="765"/>
      <c r="KWG2" s="765"/>
      <c r="KWH2" s="765"/>
      <c r="KWI2" s="765"/>
      <c r="KWJ2" s="765"/>
      <c r="KWK2" s="765"/>
      <c r="KWL2" s="765"/>
      <c r="KWM2" s="765"/>
      <c r="KWN2" s="765"/>
      <c r="KWO2" s="765"/>
      <c r="KWP2" s="765"/>
      <c r="KWQ2" s="765"/>
      <c r="KWR2" s="765"/>
      <c r="KWS2" s="765"/>
      <c r="KWT2" s="765"/>
      <c r="KWU2" s="765"/>
      <c r="KWV2" s="765"/>
      <c r="KWW2" s="765"/>
      <c r="KWX2" s="765"/>
      <c r="KWY2" s="765"/>
      <c r="KWZ2" s="765"/>
      <c r="KXA2" s="765"/>
      <c r="KXB2" s="765"/>
      <c r="KXC2" s="765"/>
      <c r="KXD2" s="765"/>
      <c r="KXE2" s="765"/>
      <c r="KXF2" s="765"/>
      <c r="KXG2" s="765"/>
      <c r="KXH2" s="765"/>
      <c r="KXI2" s="765"/>
      <c r="KXJ2" s="765"/>
      <c r="KXK2" s="765"/>
      <c r="KXL2" s="765"/>
      <c r="KXM2" s="765"/>
      <c r="KXN2" s="765"/>
      <c r="KXO2" s="765"/>
      <c r="KXP2" s="765"/>
      <c r="KXQ2" s="765"/>
      <c r="KXR2" s="765"/>
      <c r="KXS2" s="765"/>
      <c r="KXT2" s="765"/>
      <c r="KXU2" s="765"/>
      <c r="KXV2" s="765"/>
      <c r="KXW2" s="765"/>
      <c r="KXX2" s="765"/>
      <c r="KXY2" s="765"/>
      <c r="KXZ2" s="765"/>
      <c r="KYA2" s="765"/>
      <c r="KYB2" s="765"/>
      <c r="KYC2" s="765"/>
      <c r="KYD2" s="765"/>
      <c r="KYE2" s="765"/>
      <c r="KYF2" s="765"/>
      <c r="KYG2" s="765"/>
      <c r="KYH2" s="765"/>
      <c r="KYI2" s="765"/>
      <c r="KYJ2" s="765"/>
      <c r="KYK2" s="765"/>
      <c r="KYL2" s="765"/>
      <c r="KYM2" s="765"/>
      <c r="KYN2" s="765"/>
      <c r="KYO2" s="765"/>
      <c r="KYP2" s="765"/>
      <c r="KYQ2" s="765"/>
      <c r="KYR2" s="765"/>
      <c r="KYS2" s="765"/>
      <c r="KYT2" s="765"/>
      <c r="KYU2" s="765"/>
      <c r="KYV2" s="765"/>
      <c r="KYW2" s="765"/>
      <c r="KYX2" s="765"/>
      <c r="KYY2" s="765"/>
      <c r="KYZ2" s="765"/>
      <c r="KZA2" s="765"/>
      <c r="KZB2" s="765"/>
      <c r="KZC2" s="765"/>
      <c r="KZD2" s="765"/>
      <c r="KZE2" s="765"/>
      <c r="KZF2" s="765"/>
      <c r="KZG2" s="765"/>
      <c r="KZH2" s="765"/>
      <c r="KZI2" s="765"/>
      <c r="KZJ2" s="765"/>
      <c r="KZK2" s="765"/>
      <c r="KZL2" s="765"/>
      <c r="KZM2" s="765"/>
      <c r="KZN2" s="765"/>
      <c r="KZO2" s="765"/>
      <c r="KZP2" s="765"/>
      <c r="KZQ2" s="765"/>
      <c r="KZR2" s="765"/>
      <c r="KZS2" s="765"/>
      <c r="KZT2" s="765"/>
      <c r="KZU2" s="765"/>
      <c r="KZV2" s="765"/>
      <c r="KZW2" s="765"/>
      <c r="KZX2" s="765"/>
      <c r="KZY2" s="765"/>
      <c r="KZZ2" s="765"/>
      <c r="LAA2" s="765"/>
      <c r="LAB2" s="765"/>
      <c r="LAC2" s="765"/>
      <c r="LAD2" s="765"/>
      <c r="LAE2" s="765"/>
      <c r="LAF2" s="765"/>
      <c r="LAG2" s="765"/>
      <c r="LAH2" s="765"/>
      <c r="LAI2" s="765"/>
      <c r="LAJ2" s="765"/>
      <c r="LAK2" s="765"/>
      <c r="LAL2" s="765"/>
      <c r="LAM2" s="765"/>
      <c r="LAN2" s="765"/>
      <c r="LAO2" s="765"/>
      <c r="LAP2" s="765"/>
      <c r="LAQ2" s="765"/>
      <c r="LAR2" s="765"/>
      <c r="LAS2" s="765"/>
      <c r="LAT2" s="765"/>
      <c r="LAU2" s="765"/>
      <c r="LAV2" s="765"/>
      <c r="LAW2" s="765"/>
      <c r="LAX2" s="765"/>
      <c r="LAY2" s="765"/>
      <c r="LAZ2" s="765"/>
      <c r="LBA2" s="765"/>
      <c r="LBB2" s="765"/>
      <c r="LBC2" s="765"/>
      <c r="LBD2" s="765"/>
      <c r="LBE2" s="765"/>
      <c r="LBF2" s="765"/>
      <c r="LBG2" s="765"/>
      <c r="LBH2" s="765"/>
      <c r="LBI2" s="765"/>
      <c r="LBJ2" s="765"/>
      <c r="LBK2" s="765"/>
      <c r="LBL2" s="765"/>
      <c r="LBM2" s="765"/>
      <c r="LBN2" s="765"/>
      <c r="LBO2" s="765"/>
      <c r="LBP2" s="765"/>
      <c r="LBQ2" s="765"/>
      <c r="LBR2" s="765"/>
      <c r="LBS2" s="765"/>
      <c r="LBT2" s="765"/>
      <c r="LBU2" s="765"/>
      <c r="LBV2" s="765"/>
      <c r="LBW2" s="765"/>
      <c r="LBX2" s="765"/>
      <c r="LBY2" s="765"/>
      <c r="LBZ2" s="765"/>
      <c r="LCA2" s="765"/>
      <c r="LCB2" s="765"/>
      <c r="LCC2" s="765"/>
      <c r="LCD2" s="765"/>
      <c r="LCE2" s="765"/>
      <c r="LCF2" s="765"/>
      <c r="LCG2" s="765"/>
      <c r="LCH2" s="765"/>
      <c r="LCI2" s="765"/>
      <c r="LCJ2" s="765"/>
      <c r="LCK2" s="765"/>
      <c r="LCL2" s="765"/>
      <c r="LCM2" s="765"/>
      <c r="LCN2" s="765"/>
      <c r="LCO2" s="765"/>
      <c r="LCP2" s="765"/>
      <c r="LCQ2" s="765"/>
      <c r="LCR2" s="765"/>
      <c r="LCS2" s="765"/>
      <c r="LCT2" s="765"/>
      <c r="LCU2" s="765"/>
      <c r="LCV2" s="765"/>
      <c r="LCW2" s="765"/>
      <c r="LCX2" s="765"/>
      <c r="LCY2" s="765"/>
      <c r="LCZ2" s="765"/>
      <c r="LDA2" s="765"/>
      <c r="LDB2" s="765"/>
      <c r="LDC2" s="765"/>
      <c r="LDD2" s="765"/>
      <c r="LDE2" s="765"/>
      <c r="LDF2" s="765"/>
      <c r="LDG2" s="765"/>
      <c r="LDH2" s="765"/>
      <c r="LDI2" s="765"/>
      <c r="LDJ2" s="765"/>
      <c r="LDK2" s="765"/>
      <c r="LDL2" s="765"/>
      <c r="LDM2" s="765"/>
      <c r="LDN2" s="765"/>
      <c r="LDO2" s="765"/>
      <c r="LDP2" s="765"/>
      <c r="LDQ2" s="765"/>
      <c r="LDR2" s="765"/>
      <c r="LDS2" s="765"/>
      <c r="LDT2" s="765"/>
      <c r="LDU2" s="765"/>
      <c r="LDV2" s="765"/>
      <c r="LDW2" s="765"/>
      <c r="LDX2" s="765"/>
      <c r="LDY2" s="765"/>
      <c r="LDZ2" s="765"/>
      <c r="LEA2" s="765"/>
      <c r="LEB2" s="765"/>
      <c r="LEC2" s="765"/>
      <c r="LED2" s="765"/>
      <c r="LEE2" s="765"/>
      <c r="LEF2" s="765"/>
      <c r="LEG2" s="765"/>
      <c r="LEH2" s="765"/>
      <c r="LEI2" s="765"/>
      <c r="LEJ2" s="765"/>
      <c r="LEK2" s="765"/>
      <c r="LEL2" s="765"/>
      <c r="LEM2" s="765"/>
      <c r="LEN2" s="765"/>
      <c r="LEO2" s="765"/>
      <c r="LEP2" s="765"/>
      <c r="LEQ2" s="765"/>
      <c r="LER2" s="765"/>
      <c r="LES2" s="765"/>
      <c r="LET2" s="765"/>
      <c r="LEU2" s="765"/>
      <c r="LEV2" s="765"/>
      <c r="LEW2" s="765"/>
      <c r="LEX2" s="765"/>
      <c r="LEY2" s="765"/>
      <c r="LEZ2" s="765"/>
      <c r="LFA2" s="765"/>
      <c r="LFB2" s="765"/>
      <c r="LFC2" s="765"/>
      <c r="LFD2" s="765"/>
      <c r="LFE2" s="765"/>
      <c r="LFF2" s="765"/>
      <c r="LFG2" s="765"/>
      <c r="LFH2" s="765"/>
      <c r="LFI2" s="765"/>
      <c r="LFJ2" s="765"/>
      <c r="LFK2" s="765"/>
      <c r="LFL2" s="765"/>
      <c r="LFM2" s="765"/>
      <c r="LFN2" s="765"/>
      <c r="LFO2" s="765"/>
      <c r="LFP2" s="765"/>
      <c r="LFQ2" s="765"/>
      <c r="LFR2" s="765"/>
      <c r="LFS2" s="765"/>
      <c r="LFT2" s="765"/>
      <c r="LFU2" s="765"/>
      <c r="LFV2" s="765"/>
      <c r="LFW2" s="765"/>
      <c r="LFX2" s="765"/>
      <c r="LFY2" s="765"/>
      <c r="LFZ2" s="765"/>
      <c r="LGA2" s="765"/>
      <c r="LGB2" s="765"/>
      <c r="LGC2" s="765"/>
      <c r="LGD2" s="765"/>
      <c r="LGE2" s="765"/>
      <c r="LGF2" s="765"/>
      <c r="LGG2" s="765"/>
      <c r="LGH2" s="765"/>
      <c r="LGI2" s="765"/>
      <c r="LGJ2" s="765"/>
      <c r="LGK2" s="765"/>
      <c r="LGL2" s="765"/>
      <c r="LGM2" s="765"/>
      <c r="LGN2" s="765"/>
      <c r="LGO2" s="765"/>
      <c r="LGP2" s="765"/>
      <c r="LGQ2" s="765"/>
      <c r="LGR2" s="765"/>
      <c r="LGS2" s="765"/>
      <c r="LGT2" s="765"/>
      <c r="LGU2" s="765"/>
      <c r="LGV2" s="765"/>
      <c r="LGW2" s="765"/>
      <c r="LGX2" s="765"/>
      <c r="LGY2" s="765"/>
      <c r="LGZ2" s="765"/>
      <c r="LHA2" s="765"/>
      <c r="LHB2" s="765"/>
      <c r="LHC2" s="765"/>
      <c r="LHD2" s="765"/>
      <c r="LHE2" s="765"/>
      <c r="LHF2" s="765"/>
      <c r="LHG2" s="765"/>
      <c r="LHH2" s="765"/>
      <c r="LHI2" s="765"/>
      <c r="LHJ2" s="765"/>
      <c r="LHK2" s="765"/>
      <c r="LHL2" s="765"/>
      <c r="LHM2" s="765"/>
      <c r="LHN2" s="765"/>
      <c r="LHO2" s="765"/>
      <c r="LHP2" s="765"/>
      <c r="LHQ2" s="765"/>
      <c r="LHR2" s="765"/>
      <c r="LHS2" s="765"/>
      <c r="LHT2" s="765"/>
      <c r="LHU2" s="765"/>
      <c r="LHV2" s="765"/>
      <c r="LHW2" s="765"/>
      <c r="LHX2" s="765"/>
      <c r="LHY2" s="765"/>
      <c r="LHZ2" s="765"/>
      <c r="LIA2" s="765"/>
      <c r="LIB2" s="765"/>
      <c r="LIC2" s="765"/>
      <c r="LID2" s="765"/>
      <c r="LIE2" s="765"/>
      <c r="LIF2" s="765"/>
      <c r="LIG2" s="765"/>
      <c r="LIH2" s="765"/>
      <c r="LII2" s="765"/>
      <c r="LIJ2" s="765"/>
      <c r="LIK2" s="765"/>
      <c r="LIL2" s="765"/>
      <c r="LIM2" s="765"/>
      <c r="LIN2" s="765"/>
      <c r="LIO2" s="765"/>
      <c r="LIP2" s="765"/>
      <c r="LIQ2" s="765"/>
      <c r="LIR2" s="765"/>
      <c r="LIS2" s="765"/>
      <c r="LIT2" s="765"/>
      <c r="LIU2" s="765"/>
      <c r="LIV2" s="765"/>
      <c r="LIW2" s="765"/>
      <c r="LIX2" s="765"/>
      <c r="LIY2" s="765"/>
      <c r="LIZ2" s="765"/>
      <c r="LJA2" s="765"/>
      <c r="LJB2" s="765"/>
      <c r="LJC2" s="765"/>
      <c r="LJD2" s="765"/>
      <c r="LJE2" s="765"/>
      <c r="LJF2" s="765"/>
      <c r="LJG2" s="765"/>
      <c r="LJH2" s="765"/>
      <c r="LJI2" s="765"/>
      <c r="LJJ2" s="765"/>
      <c r="LJK2" s="765"/>
      <c r="LJL2" s="765"/>
      <c r="LJM2" s="765"/>
      <c r="LJN2" s="765"/>
      <c r="LJO2" s="765"/>
      <c r="LJP2" s="765"/>
      <c r="LJQ2" s="765"/>
      <c r="LJR2" s="765"/>
      <c r="LJS2" s="765"/>
      <c r="LJT2" s="765"/>
      <c r="LJU2" s="765"/>
      <c r="LJV2" s="765"/>
      <c r="LJW2" s="765"/>
      <c r="LJX2" s="765"/>
      <c r="LJY2" s="765"/>
      <c r="LJZ2" s="765"/>
      <c r="LKA2" s="765"/>
      <c r="LKB2" s="765"/>
      <c r="LKC2" s="765"/>
      <c r="LKD2" s="765"/>
      <c r="LKE2" s="765"/>
      <c r="LKF2" s="765"/>
      <c r="LKG2" s="765"/>
      <c r="LKH2" s="765"/>
      <c r="LKI2" s="765"/>
      <c r="LKJ2" s="765"/>
      <c r="LKK2" s="765"/>
      <c r="LKL2" s="765"/>
      <c r="LKM2" s="765"/>
      <c r="LKN2" s="765"/>
      <c r="LKO2" s="765"/>
      <c r="LKP2" s="765"/>
      <c r="LKQ2" s="765"/>
      <c r="LKR2" s="765"/>
      <c r="LKS2" s="765"/>
      <c r="LKT2" s="765"/>
      <c r="LKU2" s="765"/>
      <c r="LKV2" s="765"/>
      <c r="LKW2" s="765"/>
      <c r="LKX2" s="765"/>
      <c r="LKY2" s="765"/>
      <c r="LKZ2" s="765"/>
      <c r="LLA2" s="765"/>
      <c r="LLB2" s="765"/>
      <c r="LLC2" s="765"/>
      <c r="LLD2" s="765"/>
      <c r="LLE2" s="765"/>
      <c r="LLF2" s="765"/>
      <c r="LLG2" s="765"/>
      <c r="LLH2" s="765"/>
      <c r="LLI2" s="765"/>
      <c r="LLJ2" s="765"/>
      <c r="LLK2" s="765"/>
      <c r="LLL2" s="765"/>
      <c r="LLM2" s="765"/>
      <c r="LLN2" s="765"/>
      <c r="LLO2" s="765"/>
      <c r="LLP2" s="765"/>
      <c r="LLQ2" s="765"/>
      <c r="LLR2" s="765"/>
      <c r="LLS2" s="765"/>
      <c r="LLT2" s="765"/>
      <c r="LLU2" s="765"/>
      <c r="LLV2" s="765"/>
      <c r="LLW2" s="765"/>
      <c r="LLX2" s="765"/>
      <c r="LLY2" s="765"/>
      <c r="LLZ2" s="765"/>
      <c r="LMA2" s="765"/>
      <c r="LMB2" s="765"/>
      <c r="LMC2" s="765"/>
      <c r="LMD2" s="765"/>
      <c r="LME2" s="765"/>
      <c r="LMF2" s="765"/>
      <c r="LMG2" s="765"/>
      <c r="LMH2" s="765"/>
      <c r="LMI2" s="765"/>
      <c r="LMJ2" s="765"/>
      <c r="LMK2" s="765"/>
      <c r="LML2" s="765"/>
      <c r="LMM2" s="765"/>
      <c r="LMN2" s="765"/>
      <c r="LMO2" s="765"/>
      <c r="LMP2" s="765"/>
      <c r="LMQ2" s="765"/>
      <c r="LMR2" s="765"/>
      <c r="LMS2" s="765"/>
      <c r="LMT2" s="765"/>
      <c r="LMU2" s="765"/>
      <c r="LMV2" s="765"/>
      <c r="LMW2" s="765"/>
      <c r="LMX2" s="765"/>
      <c r="LMY2" s="765"/>
      <c r="LMZ2" s="765"/>
      <c r="LNA2" s="765"/>
      <c r="LNB2" s="765"/>
      <c r="LNC2" s="765"/>
      <c r="LND2" s="765"/>
      <c r="LNE2" s="765"/>
      <c r="LNF2" s="765"/>
      <c r="LNG2" s="765"/>
      <c r="LNH2" s="765"/>
      <c r="LNI2" s="765"/>
      <c r="LNJ2" s="765"/>
      <c r="LNK2" s="765"/>
      <c r="LNL2" s="765"/>
      <c r="LNM2" s="765"/>
      <c r="LNN2" s="765"/>
      <c r="LNO2" s="765"/>
      <c r="LNP2" s="765"/>
      <c r="LNQ2" s="765"/>
      <c r="LNR2" s="765"/>
      <c r="LNS2" s="765"/>
      <c r="LNT2" s="765"/>
      <c r="LNU2" s="765"/>
      <c r="LNV2" s="765"/>
      <c r="LNW2" s="765"/>
      <c r="LNX2" s="765"/>
      <c r="LNY2" s="765"/>
      <c r="LNZ2" s="765"/>
      <c r="LOA2" s="765"/>
      <c r="LOB2" s="765"/>
      <c r="LOC2" s="765"/>
      <c r="LOD2" s="765"/>
      <c r="LOE2" s="765"/>
      <c r="LOF2" s="765"/>
      <c r="LOG2" s="765"/>
      <c r="LOH2" s="765"/>
      <c r="LOI2" s="765"/>
      <c r="LOJ2" s="765"/>
      <c r="LOK2" s="765"/>
      <c r="LOL2" s="765"/>
      <c r="LOM2" s="765"/>
      <c r="LON2" s="765"/>
      <c r="LOO2" s="765"/>
      <c r="LOP2" s="765"/>
      <c r="LOQ2" s="765"/>
      <c r="LOR2" s="765"/>
      <c r="LOS2" s="765"/>
      <c r="LOT2" s="765"/>
      <c r="LOU2" s="765"/>
      <c r="LOV2" s="765"/>
      <c r="LOW2" s="765"/>
      <c r="LOX2" s="765"/>
      <c r="LOY2" s="765"/>
      <c r="LOZ2" s="765"/>
      <c r="LPA2" s="765"/>
      <c r="LPB2" s="765"/>
      <c r="LPC2" s="765"/>
      <c r="LPD2" s="765"/>
      <c r="LPE2" s="765"/>
      <c r="LPF2" s="765"/>
      <c r="LPG2" s="765"/>
      <c r="LPH2" s="765"/>
      <c r="LPI2" s="765"/>
      <c r="LPJ2" s="765"/>
      <c r="LPK2" s="765"/>
      <c r="LPL2" s="765"/>
      <c r="LPM2" s="765"/>
      <c r="LPN2" s="765"/>
      <c r="LPO2" s="765"/>
      <c r="LPP2" s="765"/>
      <c r="LPQ2" s="765"/>
      <c r="LPR2" s="765"/>
      <c r="LPS2" s="765"/>
      <c r="LPT2" s="765"/>
      <c r="LPU2" s="765"/>
      <c r="LPV2" s="765"/>
      <c r="LPW2" s="765"/>
      <c r="LPX2" s="765"/>
      <c r="LPY2" s="765"/>
      <c r="LPZ2" s="765"/>
      <c r="LQA2" s="765"/>
      <c r="LQB2" s="765"/>
      <c r="LQC2" s="765"/>
      <c r="LQD2" s="765"/>
      <c r="LQE2" s="765"/>
      <c r="LQF2" s="765"/>
      <c r="LQG2" s="765"/>
      <c r="LQH2" s="765"/>
      <c r="LQI2" s="765"/>
      <c r="LQJ2" s="765"/>
      <c r="LQK2" s="765"/>
      <c r="LQL2" s="765"/>
      <c r="LQM2" s="765"/>
      <c r="LQN2" s="765"/>
      <c r="LQO2" s="765"/>
      <c r="LQP2" s="765"/>
      <c r="LQQ2" s="765"/>
      <c r="LQR2" s="765"/>
      <c r="LQS2" s="765"/>
      <c r="LQT2" s="765"/>
      <c r="LQU2" s="765"/>
      <c r="LQV2" s="765"/>
      <c r="LQW2" s="765"/>
      <c r="LQX2" s="765"/>
      <c r="LQY2" s="765"/>
      <c r="LQZ2" s="765"/>
      <c r="LRA2" s="765"/>
      <c r="LRB2" s="765"/>
      <c r="LRC2" s="765"/>
      <c r="LRD2" s="765"/>
      <c r="LRE2" s="765"/>
      <c r="LRF2" s="765"/>
      <c r="LRG2" s="765"/>
      <c r="LRH2" s="765"/>
      <c r="LRI2" s="765"/>
      <c r="LRJ2" s="765"/>
      <c r="LRK2" s="765"/>
      <c r="LRL2" s="765"/>
      <c r="LRM2" s="765"/>
      <c r="LRN2" s="765"/>
      <c r="LRO2" s="765"/>
      <c r="LRP2" s="765"/>
      <c r="LRQ2" s="765"/>
      <c r="LRR2" s="765"/>
      <c r="LRS2" s="765"/>
      <c r="LRT2" s="765"/>
      <c r="LRU2" s="765"/>
      <c r="LRV2" s="765"/>
      <c r="LRW2" s="765"/>
      <c r="LRX2" s="765"/>
      <c r="LRY2" s="765"/>
      <c r="LRZ2" s="765"/>
      <c r="LSA2" s="765"/>
      <c r="LSB2" s="765"/>
      <c r="LSC2" s="765"/>
      <c r="LSD2" s="765"/>
      <c r="LSE2" s="765"/>
      <c r="LSF2" s="765"/>
      <c r="LSG2" s="765"/>
      <c r="LSH2" s="765"/>
      <c r="LSI2" s="765"/>
      <c r="LSJ2" s="765"/>
      <c r="LSK2" s="765"/>
      <c r="LSL2" s="765"/>
      <c r="LSM2" s="765"/>
      <c r="LSN2" s="765"/>
      <c r="LSO2" s="765"/>
      <c r="LSP2" s="765"/>
      <c r="LSQ2" s="765"/>
      <c r="LSR2" s="765"/>
      <c r="LSS2" s="765"/>
      <c r="LST2" s="765"/>
      <c r="LSU2" s="765"/>
      <c r="LSV2" s="765"/>
      <c r="LSW2" s="765"/>
      <c r="LSX2" s="765"/>
      <c r="LSY2" s="765"/>
      <c r="LSZ2" s="765"/>
      <c r="LTA2" s="765"/>
      <c r="LTB2" s="765"/>
      <c r="LTC2" s="765"/>
      <c r="LTD2" s="765"/>
      <c r="LTE2" s="765"/>
      <c r="LTF2" s="765"/>
      <c r="LTG2" s="765"/>
      <c r="LTH2" s="765"/>
      <c r="LTI2" s="765"/>
      <c r="LTJ2" s="765"/>
      <c r="LTK2" s="765"/>
      <c r="LTL2" s="765"/>
      <c r="LTM2" s="765"/>
      <c r="LTN2" s="765"/>
      <c r="LTO2" s="765"/>
      <c r="LTP2" s="765"/>
      <c r="LTQ2" s="765"/>
      <c r="LTR2" s="765"/>
      <c r="LTS2" s="765"/>
      <c r="LTT2" s="765"/>
      <c r="LTU2" s="765"/>
      <c r="LTV2" s="765"/>
      <c r="LTW2" s="765"/>
      <c r="LTX2" s="765"/>
      <c r="LTY2" s="765"/>
      <c r="LTZ2" s="765"/>
      <c r="LUA2" s="765"/>
      <c r="LUB2" s="765"/>
      <c r="LUC2" s="765"/>
      <c r="LUD2" s="765"/>
      <c r="LUE2" s="765"/>
      <c r="LUF2" s="765"/>
      <c r="LUG2" s="765"/>
      <c r="LUH2" s="765"/>
      <c r="LUI2" s="765"/>
      <c r="LUJ2" s="765"/>
      <c r="LUK2" s="765"/>
      <c r="LUL2" s="765"/>
      <c r="LUM2" s="765"/>
      <c r="LUN2" s="765"/>
      <c r="LUO2" s="765"/>
      <c r="LUP2" s="765"/>
      <c r="LUQ2" s="765"/>
      <c r="LUR2" s="765"/>
      <c r="LUS2" s="765"/>
      <c r="LUT2" s="765"/>
      <c r="LUU2" s="765"/>
      <c r="LUV2" s="765"/>
      <c r="LUW2" s="765"/>
      <c r="LUX2" s="765"/>
      <c r="LUY2" s="765"/>
      <c r="LUZ2" s="765"/>
      <c r="LVA2" s="765"/>
      <c r="LVB2" s="765"/>
      <c r="LVC2" s="765"/>
      <c r="LVD2" s="765"/>
      <c r="LVE2" s="765"/>
      <c r="LVF2" s="765"/>
      <c r="LVG2" s="765"/>
      <c r="LVH2" s="765"/>
      <c r="LVI2" s="765"/>
      <c r="LVJ2" s="765"/>
      <c r="LVK2" s="765"/>
      <c r="LVL2" s="765"/>
      <c r="LVM2" s="765"/>
      <c r="LVN2" s="765"/>
      <c r="LVO2" s="765"/>
      <c r="LVP2" s="765"/>
      <c r="LVQ2" s="765"/>
      <c r="LVR2" s="765"/>
      <c r="LVS2" s="765"/>
      <c r="LVT2" s="765"/>
      <c r="LVU2" s="765"/>
      <c r="LVV2" s="765"/>
      <c r="LVW2" s="765"/>
      <c r="LVX2" s="765"/>
      <c r="LVY2" s="765"/>
      <c r="LVZ2" s="765"/>
      <c r="LWA2" s="765"/>
      <c r="LWB2" s="765"/>
      <c r="LWC2" s="765"/>
      <c r="LWD2" s="765"/>
      <c r="LWE2" s="765"/>
      <c r="LWF2" s="765"/>
      <c r="LWG2" s="765"/>
      <c r="LWH2" s="765"/>
      <c r="LWI2" s="765"/>
      <c r="LWJ2" s="765"/>
      <c r="LWK2" s="765"/>
      <c r="LWL2" s="765"/>
      <c r="LWM2" s="765"/>
      <c r="LWN2" s="765"/>
      <c r="LWO2" s="765"/>
      <c r="LWP2" s="765"/>
      <c r="LWQ2" s="765"/>
      <c r="LWR2" s="765"/>
      <c r="LWS2" s="765"/>
      <c r="LWT2" s="765"/>
      <c r="LWU2" s="765"/>
      <c r="LWV2" s="765"/>
      <c r="LWW2" s="765"/>
      <c r="LWX2" s="765"/>
      <c r="LWY2" s="765"/>
      <c r="LWZ2" s="765"/>
      <c r="LXA2" s="765"/>
      <c r="LXB2" s="765"/>
      <c r="LXC2" s="765"/>
      <c r="LXD2" s="765"/>
      <c r="LXE2" s="765"/>
      <c r="LXF2" s="765"/>
      <c r="LXG2" s="765"/>
      <c r="LXH2" s="765"/>
      <c r="LXI2" s="765"/>
      <c r="LXJ2" s="765"/>
      <c r="LXK2" s="765"/>
      <c r="LXL2" s="765"/>
      <c r="LXM2" s="765"/>
      <c r="LXN2" s="765"/>
      <c r="LXO2" s="765"/>
      <c r="LXP2" s="765"/>
      <c r="LXQ2" s="765"/>
      <c r="LXR2" s="765"/>
      <c r="LXS2" s="765"/>
      <c r="LXT2" s="765"/>
      <c r="LXU2" s="765"/>
      <c r="LXV2" s="765"/>
      <c r="LXW2" s="765"/>
      <c r="LXX2" s="765"/>
      <c r="LXY2" s="765"/>
      <c r="LXZ2" s="765"/>
      <c r="LYA2" s="765"/>
      <c r="LYB2" s="765"/>
      <c r="LYC2" s="765"/>
      <c r="LYD2" s="765"/>
      <c r="LYE2" s="765"/>
      <c r="LYF2" s="765"/>
      <c r="LYG2" s="765"/>
      <c r="LYH2" s="765"/>
      <c r="LYI2" s="765"/>
      <c r="LYJ2" s="765"/>
      <c r="LYK2" s="765"/>
      <c r="LYL2" s="765"/>
      <c r="LYM2" s="765"/>
      <c r="LYN2" s="765"/>
      <c r="LYO2" s="765"/>
      <c r="LYP2" s="765"/>
      <c r="LYQ2" s="765"/>
      <c r="LYR2" s="765"/>
      <c r="LYS2" s="765"/>
      <c r="LYT2" s="765"/>
      <c r="LYU2" s="765"/>
      <c r="LYV2" s="765"/>
      <c r="LYW2" s="765"/>
      <c r="LYX2" s="765"/>
      <c r="LYY2" s="765"/>
      <c r="LYZ2" s="765"/>
      <c r="LZA2" s="765"/>
      <c r="LZB2" s="765"/>
      <c r="LZC2" s="765"/>
      <c r="LZD2" s="765"/>
      <c r="LZE2" s="765"/>
      <c r="LZF2" s="765"/>
      <c r="LZG2" s="765"/>
      <c r="LZH2" s="765"/>
      <c r="LZI2" s="765"/>
      <c r="LZJ2" s="765"/>
      <c r="LZK2" s="765"/>
      <c r="LZL2" s="765"/>
      <c r="LZM2" s="765"/>
      <c r="LZN2" s="765"/>
      <c r="LZO2" s="765"/>
      <c r="LZP2" s="765"/>
      <c r="LZQ2" s="765"/>
      <c r="LZR2" s="765"/>
      <c r="LZS2" s="765"/>
      <c r="LZT2" s="765"/>
      <c r="LZU2" s="765"/>
      <c r="LZV2" s="765"/>
      <c r="LZW2" s="765"/>
      <c r="LZX2" s="765"/>
      <c r="LZY2" s="765"/>
      <c r="LZZ2" s="765"/>
      <c r="MAA2" s="765"/>
      <c r="MAB2" s="765"/>
      <c r="MAC2" s="765"/>
      <c r="MAD2" s="765"/>
      <c r="MAE2" s="765"/>
      <c r="MAF2" s="765"/>
      <c r="MAG2" s="765"/>
      <c r="MAH2" s="765"/>
      <c r="MAI2" s="765"/>
      <c r="MAJ2" s="765"/>
      <c r="MAK2" s="765"/>
      <c r="MAL2" s="765"/>
      <c r="MAM2" s="765"/>
      <c r="MAN2" s="765"/>
      <c r="MAO2" s="765"/>
      <c r="MAP2" s="765"/>
      <c r="MAQ2" s="765"/>
      <c r="MAR2" s="765"/>
      <c r="MAS2" s="765"/>
      <c r="MAT2" s="765"/>
      <c r="MAU2" s="765"/>
      <c r="MAV2" s="765"/>
      <c r="MAW2" s="765"/>
      <c r="MAX2" s="765"/>
      <c r="MAY2" s="765"/>
      <c r="MAZ2" s="765"/>
      <c r="MBA2" s="765"/>
      <c r="MBB2" s="765"/>
      <c r="MBC2" s="765"/>
      <c r="MBD2" s="765"/>
      <c r="MBE2" s="765"/>
      <c r="MBF2" s="765"/>
      <c r="MBG2" s="765"/>
      <c r="MBH2" s="765"/>
      <c r="MBI2" s="765"/>
      <c r="MBJ2" s="765"/>
      <c r="MBK2" s="765"/>
      <c r="MBL2" s="765"/>
      <c r="MBM2" s="765"/>
      <c r="MBN2" s="765"/>
      <c r="MBO2" s="765"/>
      <c r="MBP2" s="765"/>
      <c r="MBQ2" s="765"/>
      <c r="MBR2" s="765"/>
      <c r="MBS2" s="765"/>
      <c r="MBT2" s="765"/>
      <c r="MBU2" s="765"/>
      <c r="MBV2" s="765"/>
      <c r="MBW2" s="765"/>
      <c r="MBX2" s="765"/>
      <c r="MBY2" s="765"/>
      <c r="MBZ2" s="765"/>
      <c r="MCA2" s="765"/>
      <c r="MCB2" s="765"/>
      <c r="MCC2" s="765"/>
      <c r="MCD2" s="765"/>
      <c r="MCE2" s="765"/>
      <c r="MCF2" s="765"/>
      <c r="MCG2" s="765"/>
      <c r="MCH2" s="765"/>
      <c r="MCI2" s="765"/>
      <c r="MCJ2" s="765"/>
      <c r="MCK2" s="765"/>
      <c r="MCL2" s="765"/>
      <c r="MCM2" s="765"/>
      <c r="MCN2" s="765"/>
      <c r="MCO2" s="765"/>
      <c r="MCP2" s="765"/>
      <c r="MCQ2" s="765"/>
      <c r="MCR2" s="765"/>
      <c r="MCS2" s="765"/>
      <c r="MCT2" s="765"/>
      <c r="MCU2" s="765"/>
      <c r="MCV2" s="765"/>
      <c r="MCW2" s="765"/>
      <c r="MCX2" s="765"/>
      <c r="MCY2" s="765"/>
      <c r="MCZ2" s="765"/>
      <c r="MDA2" s="765"/>
      <c r="MDB2" s="765"/>
      <c r="MDC2" s="765"/>
      <c r="MDD2" s="765"/>
      <c r="MDE2" s="765"/>
      <c r="MDF2" s="765"/>
      <c r="MDG2" s="765"/>
      <c r="MDH2" s="765"/>
      <c r="MDI2" s="765"/>
      <c r="MDJ2" s="765"/>
      <c r="MDK2" s="765"/>
      <c r="MDL2" s="765"/>
      <c r="MDM2" s="765"/>
      <c r="MDN2" s="765"/>
      <c r="MDO2" s="765"/>
      <c r="MDP2" s="765"/>
      <c r="MDQ2" s="765"/>
      <c r="MDR2" s="765"/>
      <c r="MDS2" s="765"/>
      <c r="MDT2" s="765"/>
      <c r="MDU2" s="765"/>
      <c r="MDV2" s="765"/>
      <c r="MDW2" s="765"/>
      <c r="MDX2" s="765"/>
      <c r="MDY2" s="765"/>
      <c r="MDZ2" s="765"/>
      <c r="MEA2" s="765"/>
      <c r="MEB2" s="765"/>
      <c r="MEC2" s="765"/>
      <c r="MED2" s="765"/>
      <c r="MEE2" s="765"/>
      <c r="MEF2" s="765"/>
      <c r="MEG2" s="765"/>
      <c r="MEH2" s="765"/>
      <c r="MEI2" s="765"/>
      <c r="MEJ2" s="765"/>
      <c r="MEK2" s="765"/>
      <c r="MEL2" s="765"/>
      <c r="MEM2" s="765"/>
      <c r="MEN2" s="765"/>
      <c r="MEO2" s="765"/>
      <c r="MEP2" s="765"/>
      <c r="MEQ2" s="765"/>
      <c r="MER2" s="765"/>
      <c r="MES2" s="765"/>
      <c r="MET2" s="765"/>
      <c r="MEU2" s="765"/>
      <c r="MEV2" s="765"/>
      <c r="MEW2" s="765"/>
      <c r="MEX2" s="765"/>
      <c r="MEY2" s="765"/>
      <c r="MEZ2" s="765"/>
      <c r="MFA2" s="765"/>
      <c r="MFB2" s="765"/>
      <c r="MFC2" s="765"/>
      <c r="MFD2" s="765"/>
      <c r="MFE2" s="765"/>
      <c r="MFF2" s="765"/>
      <c r="MFG2" s="765"/>
      <c r="MFH2" s="765"/>
      <c r="MFI2" s="765"/>
      <c r="MFJ2" s="765"/>
      <c r="MFK2" s="765"/>
      <c r="MFL2" s="765"/>
      <c r="MFM2" s="765"/>
      <c r="MFN2" s="765"/>
      <c r="MFO2" s="765"/>
      <c r="MFP2" s="765"/>
      <c r="MFQ2" s="765"/>
      <c r="MFR2" s="765"/>
      <c r="MFS2" s="765"/>
      <c r="MFT2" s="765"/>
      <c r="MFU2" s="765"/>
      <c r="MFV2" s="765"/>
      <c r="MFW2" s="765"/>
      <c r="MFX2" s="765"/>
      <c r="MFY2" s="765"/>
      <c r="MFZ2" s="765"/>
      <c r="MGA2" s="765"/>
      <c r="MGB2" s="765"/>
      <c r="MGC2" s="765"/>
      <c r="MGD2" s="765"/>
      <c r="MGE2" s="765"/>
      <c r="MGF2" s="765"/>
      <c r="MGG2" s="765"/>
      <c r="MGH2" s="765"/>
      <c r="MGI2" s="765"/>
      <c r="MGJ2" s="765"/>
      <c r="MGK2" s="765"/>
      <c r="MGL2" s="765"/>
      <c r="MGM2" s="765"/>
      <c r="MGN2" s="765"/>
      <c r="MGO2" s="765"/>
      <c r="MGP2" s="765"/>
      <c r="MGQ2" s="765"/>
      <c r="MGR2" s="765"/>
      <c r="MGS2" s="765"/>
      <c r="MGT2" s="765"/>
      <c r="MGU2" s="765"/>
      <c r="MGV2" s="765"/>
      <c r="MGW2" s="765"/>
      <c r="MGX2" s="765"/>
      <c r="MGY2" s="765"/>
      <c r="MGZ2" s="765"/>
      <c r="MHA2" s="765"/>
      <c r="MHB2" s="765"/>
      <c r="MHC2" s="765"/>
      <c r="MHD2" s="765"/>
      <c r="MHE2" s="765"/>
      <c r="MHF2" s="765"/>
      <c r="MHG2" s="765"/>
      <c r="MHH2" s="765"/>
      <c r="MHI2" s="765"/>
      <c r="MHJ2" s="765"/>
      <c r="MHK2" s="765"/>
      <c r="MHL2" s="765"/>
      <c r="MHM2" s="765"/>
      <c r="MHN2" s="765"/>
      <c r="MHO2" s="765"/>
      <c r="MHP2" s="765"/>
      <c r="MHQ2" s="765"/>
      <c r="MHR2" s="765"/>
      <c r="MHS2" s="765"/>
      <c r="MHT2" s="765"/>
      <c r="MHU2" s="765"/>
      <c r="MHV2" s="765"/>
      <c r="MHW2" s="765"/>
      <c r="MHX2" s="765"/>
      <c r="MHY2" s="765"/>
      <c r="MHZ2" s="765"/>
      <c r="MIA2" s="765"/>
      <c r="MIB2" s="765"/>
      <c r="MIC2" s="765"/>
      <c r="MID2" s="765"/>
      <c r="MIE2" s="765"/>
      <c r="MIF2" s="765"/>
      <c r="MIG2" s="765"/>
      <c r="MIH2" s="765"/>
      <c r="MII2" s="765"/>
      <c r="MIJ2" s="765"/>
      <c r="MIK2" s="765"/>
      <c r="MIL2" s="765"/>
      <c r="MIM2" s="765"/>
      <c r="MIN2" s="765"/>
      <c r="MIO2" s="765"/>
      <c r="MIP2" s="765"/>
      <c r="MIQ2" s="765"/>
      <c r="MIR2" s="765"/>
      <c r="MIS2" s="765"/>
      <c r="MIT2" s="765"/>
      <c r="MIU2" s="765"/>
      <c r="MIV2" s="765"/>
      <c r="MIW2" s="765"/>
      <c r="MIX2" s="765"/>
      <c r="MIY2" s="765"/>
      <c r="MIZ2" s="765"/>
      <c r="MJA2" s="765"/>
      <c r="MJB2" s="765"/>
      <c r="MJC2" s="765"/>
      <c r="MJD2" s="765"/>
      <c r="MJE2" s="765"/>
      <c r="MJF2" s="765"/>
      <c r="MJG2" s="765"/>
      <c r="MJH2" s="765"/>
      <c r="MJI2" s="765"/>
      <c r="MJJ2" s="765"/>
      <c r="MJK2" s="765"/>
      <c r="MJL2" s="765"/>
      <c r="MJM2" s="765"/>
      <c r="MJN2" s="765"/>
      <c r="MJO2" s="765"/>
      <c r="MJP2" s="765"/>
      <c r="MJQ2" s="765"/>
      <c r="MJR2" s="765"/>
      <c r="MJS2" s="765"/>
      <c r="MJT2" s="765"/>
      <c r="MJU2" s="765"/>
      <c r="MJV2" s="765"/>
      <c r="MJW2" s="765"/>
      <c r="MJX2" s="765"/>
      <c r="MJY2" s="765"/>
      <c r="MJZ2" s="765"/>
      <c r="MKA2" s="765"/>
      <c r="MKB2" s="765"/>
      <c r="MKC2" s="765"/>
      <c r="MKD2" s="765"/>
      <c r="MKE2" s="765"/>
      <c r="MKF2" s="765"/>
      <c r="MKG2" s="765"/>
      <c r="MKH2" s="765"/>
      <c r="MKI2" s="765"/>
      <c r="MKJ2" s="765"/>
      <c r="MKK2" s="765"/>
      <c r="MKL2" s="765"/>
      <c r="MKM2" s="765"/>
      <c r="MKN2" s="765"/>
      <c r="MKO2" s="765"/>
      <c r="MKP2" s="765"/>
      <c r="MKQ2" s="765"/>
      <c r="MKR2" s="765"/>
      <c r="MKS2" s="765"/>
      <c r="MKT2" s="765"/>
      <c r="MKU2" s="765"/>
      <c r="MKV2" s="765"/>
      <c r="MKW2" s="765"/>
      <c r="MKX2" s="765"/>
      <c r="MKY2" s="765"/>
      <c r="MKZ2" s="765"/>
      <c r="MLA2" s="765"/>
      <c r="MLB2" s="765"/>
      <c r="MLC2" s="765"/>
      <c r="MLD2" s="765"/>
      <c r="MLE2" s="765"/>
      <c r="MLF2" s="765"/>
      <c r="MLG2" s="765"/>
      <c r="MLH2" s="765"/>
      <c r="MLI2" s="765"/>
      <c r="MLJ2" s="765"/>
      <c r="MLK2" s="765"/>
      <c r="MLL2" s="765"/>
      <c r="MLM2" s="765"/>
      <c r="MLN2" s="765"/>
      <c r="MLO2" s="765"/>
      <c r="MLP2" s="765"/>
      <c r="MLQ2" s="765"/>
      <c r="MLR2" s="765"/>
      <c r="MLS2" s="765"/>
      <c r="MLT2" s="765"/>
      <c r="MLU2" s="765"/>
      <c r="MLV2" s="765"/>
      <c r="MLW2" s="765"/>
      <c r="MLX2" s="765"/>
      <c r="MLY2" s="765"/>
      <c r="MLZ2" s="765"/>
      <c r="MMA2" s="765"/>
      <c r="MMB2" s="765"/>
      <c r="MMC2" s="765"/>
      <c r="MMD2" s="765"/>
      <c r="MME2" s="765"/>
      <c r="MMF2" s="765"/>
      <c r="MMG2" s="765"/>
      <c r="MMH2" s="765"/>
      <c r="MMI2" s="765"/>
      <c r="MMJ2" s="765"/>
      <c r="MMK2" s="765"/>
      <c r="MML2" s="765"/>
      <c r="MMM2" s="765"/>
      <c r="MMN2" s="765"/>
      <c r="MMO2" s="765"/>
      <c r="MMP2" s="765"/>
      <c r="MMQ2" s="765"/>
      <c r="MMR2" s="765"/>
      <c r="MMS2" s="765"/>
      <c r="MMT2" s="765"/>
      <c r="MMU2" s="765"/>
      <c r="MMV2" s="765"/>
      <c r="MMW2" s="765"/>
      <c r="MMX2" s="765"/>
      <c r="MMY2" s="765"/>
      <c r="MMZ2" s="765"/>
      <c r="MNA2" s="765"/>
      <c r="MNB2" s="765"/>
      <c r="MNC2" s="765"/>
      <c r="MND2" s="765"/>
      <c r="MNE2" s="765"/>
      <c r="MNF2" s="765"/>
      <c r="MNG2" s="765"/>
      <c r="MNH2" s="765"/>
      <c r="MNI2" s="765"/>
      <c r="MNJ2" s="765"/>
      <c r="MNK2" s="765"/>
      <c r="MNL2" s="765"/>
      <c r="MNM2" s="765"/>
      <c r="MNN2" s="765"/>
      <c r="MNO2" s="765"/>
      <c r="MNP2" s="765"/>
      <c r="MNQ2" s="765"/>
      <c r="MNR2" s="765"/>
      <c r="MNS2" s="765"/>
      <c r="MNT2" s="765"/>
      <c r="MNU2" s="765"/>
      <c r="MNV2" s="765"/>
      <c r="MNW2" s="765"/>
      <c r="MNX2" s="765"/>
      <c r="MNY2" s="765"/>
      <c r="MNZ2" s="765"/>
      <c r="MOA2" s="765"/>
      <c r="MOB2" s="765"/>
      <c r="MOC2" s="765"/>
      <c r="MOD2" s="765"/>
      <c r="MOE2" s="765"/>
      <c r="MOF2" s="765"/>
      <c r="MOG2" s="765"/>
      <c r="MOH2" s="765"/>
      <c r="MOI2" s="765"/>
      <c r="MOJ2" s="765"/>
      <c r="MOK2" s="765"/>
      <c r="MOL2" s="765"/>
      <c r="MOM2" s="765"/>
      <c r="MON2" s="765"/>
      <c r="MOO2" s="765"/>
      <c r="MOP2" s="765"/>
      <c r="MOQ2" s="765"/>
      <c r="MOR2" s="765"/>
      <c r="MOS2" s="765"/>
      <c r="MOT2" s="765"/>
      <c r="MOU2" s="765"/>
      <c r="MOV2" s="765"/>
      <c r="MOW2" s="765"/>
      <c r="MOX2" s="765"/>
      <c r="MOY2" s="765"/>
      <c r="MOZ2" s="765"/>
      <c r="MPA2" s="765"/>
      <c r="MPB2" s="765"/>
      <c r="MPC2" s="765"/>
      <c r="MPD2" s="765"/>
      <c r="MPE2" s="765"/>
      <c r="MPF2" s="765"/>
      <c r="MPG2" s="765"/>
      <c r="MPH2" s="765"/>
      <c r="MPI2" s="765"/>
      <c r="MPJ2" s="765"/>
      <c r="MPK2" s="765"/>
      <c r="MPL2" s="765"/>
      <c r="MPM2" s="765"/>
      <c r="MPN2" s="765"/>
      <c r="MPO2" s="765"/>
      <c r="MPP2" s="765"/>
      <c r="MPQ2" s="765"/>
      <c r="MPR2" s="765"/>
      <c r="MPS2" s="765"/>
      <c r="MPT2" s="765"/>
      <c r="MPU2" s="765"/>
      <c r="MPV2" s="765"/>
      <c r="MPW2" s="765"/>
      <c r="MPX2" s="765"/>
      <c r="MPY2" s="765"/>
      <c r="MPZ2" s="765"/>
      <c r="MQA2" s="765"/>
      <c r="MQB2" s="765"/>
      <c r="MQC2" s="765"/>
      <c r="MQD2" s="765"/>
      <c r="MQE2" s="765"/>
      <c r="MQF2" s="765"/>
      <c r="MQG2" s="765"/>
      <c r="MQH2" s="765"/>
      <c r="MQI2" s="765"/>
      <c r="MQJ2" s="765"/>
      <c r="MQK2" s="765"/>
      <c r="MQL2" s="765"/>
      <c r="MQM2" s="765"/>
      <c r="MQN2" s="765"/>
      <c r="MQO2" s="765"/>
      <c r="MQP2" s="765"/>
      <c r="MQQ2" s="765"/>
      <c r="MQR2" s="765"/>
      <c r="MQS2" s="765"/>
      <c r="MQT2" s="765"/>
      <c r="MQU2" s="765"/>
      <c r="MQV2" s="765"/>
      <c r="MQW2" s="765"/>
      <c r="MQX2" s="765"/>
      <c r="MQY2" s="765"/>
      <c r="MQZ2" s="765"/>
      <c r="MRA2" s="765"/>
      <c r="MRB2" s="765"/>
      <c r="MRC2" s="765"/>
      <c r="MRD2" s="765"/>
      <c r="MRE2" s="765"/>
      <c r="MRF2" s="765"/>
      <c r="MRG2" s="765"/>
      <c r="MRH2" s="765"/>
      <c r="MRI2" s="765"/>
      <c r="MRJ2" s="765"/>
      <c r="MRK2" s="765"/>
      <c r="MRL2" s="765"/>
      <c r="MRM2" s="765"/>
      <c r="MRN2" s="765"/>
      <c r="MRO2" s="765"/>
      <c r="MRP2" s="765"/>
      <c r="MRQ2" s="765"/>
      <c r="MRR2" s="765"/>
      <c r="MRS2" s="765"/>
      <c r="MRT2" s="765"/>
      <c r="MRU2" s="765"/>
      <c r="MRV2" s="765"/>
      <c r="MRW2" s="765"/>
      <c r="MRX2" s="765"/>
      <c r="MRY2" s="765"/>
      <c r="MRZ2" s="765"/>
      <c r="MSA2" s="765"/>
      <c r="MSB2" s="765"/>
      <c r="MSC2" s="765"/>
      <c r="MSD2" s="765"/>
      <c r="MSE2" s="765"/>
      <c r="MSF2" s="765"/>
      <c r="MSG2" s="765"/>
      <c r="MSH2" s="765"/>
      <c r="MSI2" s="765"/>
      <c r="MSJ2" s="765"/>
      <c r="MSK2" s="765"/>
      <c r="MSL2" s="765"/>
      <c r="MSM2" s="765"/>
      <c r="MSN2" s="765"/>
      <c r="MSO2" s="765"/>
      <c r="MSP2" s="765"/>
      <c r="MSQ2" s="765"/>
      <c r="MSR2" s="765"/>
      <c r="MSS2" s="765"/>
      <c r="MST2" s="765"/>
      <c r="MSU2" s="765"/>
      <c r="MSV2" s="765"/>
      <c r="MSW2" s="765"/>
      <c r="MSX2" s="765"/>
      <c r="MSY2" s="765"/>
      <c r="MSZ2" s="765"/>
      <c r="MTA2" s="765"/>
      <c r="MTB2" s="765"/>
      <c r="MTC2" s="765"/>
      <c r="MTD2" s="765"/>
      <c r="MTE2" s="765"/>
      <c r="MTF2" s="765"/>
      <c r="MTG2" s="765"/>
      <c r="MTH2" s="765"/>
      <c r="MTI2" s="765"/>
      <c r="MTJ2" s="765"/>
      <c r="MTK2" s="765"/>
      <c r="MTL2" s="765"/>
      <c r="MTM2" s="765"/>
      <c r="MTN2" s="765"/>
      <c r="MTO2" s="765"/>
      <c r="MTP2" s="765"/>
      <c r="MTQ2" s="765"/>
      <c r="MTR2" s="765"/>
      <c r="MTS2" s="765"/>
      <c r="MTT2" s="765"/>
      <c r="MTU2" s="765"/>
      <c r="MTV2" s="765"/>
      <c r="MTW2" s="765"/>
      <c r="MTX2" s="765"/>
      <c r="MTY2" s="765"/>
      <c r="MTZ2" s="765"/>
      <c r="MUA2" s="765"/>
      <c r="MUB2" s="765"/>
      <c r="MUC2" s="765"/>
      <c r="MUD2" s="765"/>
      <c r="MUE2" s="765"/>
      <c r="MUF2" s="765"/>
      <c r="MUG2" s="765"/>
      <c r="MUH2" s="765"/>
      <c r="MUI2" s="765"/>
      <c r="MUJ2" s="765"/>
      <c r="MUK2" s="765"/>
      <c r="MUL2" s="765"/>
      <c r="MUM2" s="765"/>
      <c r="MUN2" s="765"/>
      <c r="MUO2" s="765"/>
      <c r="MUP2" s="765"/>
      <c r="MUQ2" s="765"/>
      <c r="MUR2" s="765"/>
      <c r="MUS2" s="765"/>
      <c r="MUT2" s="765"/>
      <c r="MUU2" s="765"/>
      <c r="MUV2" s="765"/>
      <c r="MUW2" s="765"/>
      <c r="MUX2" s="765"/>
      <c r="MUY2" s="765"/>
      <c r="MUZ2" s="765"/>
      <c r="MVA2" s="765"/>
      <c r="MVB2" s="765"/>
      <c r="MVC2" s="765"/>
      <c r="MVD2" s="765"/>
      <c r="MVE2" s="765"/>
      <c r="MVF2" s="765"/>
      <c r="MVG2" s="765"/>
      <c r="MVH2" s="765"/>
      <c r="MVI2" s="765"/>
      <c r="MVJ2" s="765"/>
      <c r="MVK2" s="765"/>
      <c r="MVL2" s="765"/>
      <c r="MVM2" s="765"/>
      <c r="MVN2" s="765"/>
      <c r="MVO2" s="765"/>
      <c r="MVP2" s="765"/>
      <c r="MVQ2" s="765"/>
      <c r="MVR2" s="765"/>
      <c r="MVS2" s="765"/>
      <c r="MVT2" s="765"/>
      <c r="MVU2" s="765"/>
      <c r="MVV2" s="765"/>
      <c r="MVW2" s="765"/>
      <c r="MVX2" s="765"/>
      <c r="MVY2" s="765"/>
      <c r="MVZ2" s="765"/>
      <c r="MWA2" s="765"/>
      <c r="MWB2" s="765"/>
      <c r="MWC2" s="765"/>
      <c r="MWD2" s="765"/>
      <c r="MWE2" s="765"/>
      <c r="MWF2" s="765"/>
      <c r="MWG2" s="765"/>
      <c r="MWH2" s="765"/>
      <c r="MWI2" s="765"/>
      <c r="MWJ2" s="765"/>
      <c r="MWK2" s="765"/>
      <c r="MWL2" s="765"/>
      <c r="MWM2" s="765"/>
      <c r="MWN2" s="765"/>
      <c r="MWO2" s="765"/>
      <c r="MWP2" s="765"/>
      <c r="MWQ2" s="765"/>
      <c r="MWR2" s="765"/>
      <c r="MWS2" s="765"/>
      <c r="MWT2" s="765"/>
      <c r="MWU2" s="765"/>
      <c r="MWV2" s="765"/>
      <c r="MWW2" s="765"/>
      <c r="MWX2" s="765"/>
      <c r="MWY2" s="765"/>
      <c r="MWZ2" s="765"/>
      <c r="MXA2" s="765"/>
      <c r="MXB2" s="765"/>
      <c r="MXC2" s="765"/>
      <c r="MXD2" s="765"/>
      <c r="MXE2" s="765"/>
      <c r="MXF2" s="765"/>
      <c r="MXG2" s="765"/>
      <c r="MXH2" s="765"/>
      <c r="MXI2" s="765"/>
      <c r="MXJ2" s="765"/>
      <c r="MXK2" s="765"/>
      <c r="MXL2" s="765"/>
      <c r="MXM2" s="765"/>
      <c r="MXN2" s="765"/>
      <c r="MXO2" s="765"/>
      <c r="MXP2" s="765"/>
      <c r="MXQ2" s="765"/>
      <c r="MXR2" s="765"/>
      <c r="MXS2" s="765"/>
      <c r="MXT2" s="765"/>
      <c r="MXU2" s="765"/>
      <c r="MXV2" s="765"/>
      <c r="MXW2" s="765"/>
      <c r="MXX2" s="765"/>
      <c r="MXY2" s="765"/>
      <c r="MXZ2" s="765"/>
      <c r="MYA2" s="765"/>
      <c r="MYB2" s="765"/>
      <c r="MYC2" s="765"/>
      <c r="MYD2" s="765"/>
      <c r="MYE2" s="765"/>
      <c r="MYF2" s="765"/>
      <c r="MYG2" s="765"/>
      <c r="MYH2" s="765"/>
      <c r="MYI2" s="765"/>
      <c r="MYJ2" s="765"/>
      <c r="MYK2" s="765"/>
      <c r="MYL2" s="765"/>
      <c r="MYM2" s="765"/>
      <c r="MYN2" s="765"/>
      <c r="MYO2" s="765"/>
      <c r="MYP2" s="765"/>
      <c r="MYQ2" s="765"/>
      <c r="MYR2" s="765"/>
      <c r="MYS2" s="765"/>
      <c r="MYT2" s="765"/>
      <c r="MYU2" s="765"/>
      <c r="MYV2" s="765"/>
      <c r="MYW2" s="765"/>
      <c r="MYX2" s="765"/>
      <c r="MYY2" s="765"/>
      <c r="MYZ2" s="765"/>
      <c r="MZA2" s="765"/>
      <c r="MZB2" s="765"/>
      <c r="MZC2" s="765"/>
      <c r="MZD2" s="765"/>
      <c r="MZE2" s="765"/>
      <c r="MZF2" s="765"/>
      <c r="MZG2" s="765"/>
      <c r="MZH2" s="765"/>
      <c r="MZI2" s="765"/>
      <c r="MZJ2" s="765"/>
      <c r="MZK2" s="765"/>
      <c r="MZL2" s="765"/>
      <c r="MZM2" s="765"/>
      <c r="MZN2" s="765"/>
      <c r="MZO2" s="765"/>
      <c r="MZP2" s="765"/>
      <c r="MZQ2" s="765"/>
      <c r="MZR2" s="765"/>
      <c r="MZS2" s="765"/>
      <c r="MZT2" s="765"/>
      <c r="MZU2" s="765"/>
      <c r="MZV2" s="765"/>
      <c r="MZW2" s="765"/>
      <c r="MZX2" s="765"/>
      <c r="MZY2" s="765"/>
      <c r="MZZ2" s="765"/>
      <c r="NAA2" s="765"/>
      <c r="NAB2" s="765"/>
      <c r="NAC2" s="765"/>
      <c r="NAD2" s="765"/>
      <c r="NAE2" s="765"/>
      <c r="NAF2" s="765"/>
      <c r="NAG2" s="765"/>
      <c r="NAH2" s="765"/>
      <c r="NAI2" s="765"/>
      <c r="NAJ2" s="765"/>
      <c r="NAK2" s="765"/>
      <c r="NAL2" s="765"/>
      <c r="NAM2" s="765"/>
      <c r="NAN2" s="765"/>
      <c r="NAO2" s="765"/>
      <c r="NAP2" s="765"/>
      <c r="NAQ2" s="765"/>
      <c r="NAR2" s="765"/>
      <c r="NAS2" s="765"/>
      <c r="NAT2" s="765"/>
      <c r="NAU2" s="765"/>
      <c r="NAV2" s="765"/>
      <c r="NAW2" s="765"/>
      <c r="NAX2" s="765"/>
      <c r="NAY2" s="765"/>
      <c r="NAZ2" s="765"/>
      <c r="NBA2" s="765"/>
      <c r="NBB2" s="765"/>
      <c r="NBC2" s="765"/>
      <c r="NBD2" s="765"/>
      <c r="NBE2" s="765"/>
      <c r="NBF2" s="765"/>
      <c r="NBG2" s="765"/>
      <c r="NBH2" s="765"/>
      <c r="NBI2" s="765"/>
      <c r="NBJ2" s="765"/>
      <c r="NBK2" s="765"/>
      <c r="NBL2" s="765"/>
      <c r="NBM2" s="765"/>
      <c r="NBN2" s="765"/>
      <c r="NBO2" s="765"/>
      <c r="NBP2" s="765"/>
      <c r="NBQ2" s="765"/>
      <c r="NBR2" s="765"/>
      <c r="NBS2" s="765"/>
      <c r="NBT2" s="765"/>
      <c r="NBU2" s="765"/>
      <c r="NBV2" s="765"/>
      <c r="NBW2" s="765"/>
      <c r="NBX2" s="765"/>
      <c r="NBY2" s="765"/>
      <c r="NBZ2" s="765"/>
      <c r="NCA2" s="765"/>
      <c r="NCB2" s="765"/>
      <c r="NCC2" s="765"/>
      <c r="NCD2" s="765"/>
      <c r="NCE2" s="765"/>
      <c r="NCF2" s="765"/>
      <c r="NCG2" s="765"/>
      <c r="NCH2" s="765"/>
      <c r="NCI2" s="765"/>
      <c r="NCJ2" s="765"/>
      <c r="NCK2" s="765"/>
      <c r="NCL2" s="765"/>
      <c r="NCM2" s="765"/>
      <c r="NCN2" s="765"/>
      <c r="NCO2" s="765"/>
      <c r="NCP2" s="765"/>
      <c r="NCQ2" s="765"/>
      <c r="NCR2" s="765"/>
      <c r="NCS2" s="765"/>
      <c r="NCT2" s="765"/>
      <c r="NCU2" s="765"/>
      <c r="NCV2" s="765"/>
      <c r="NCW2" s="765"/>
      <c r="NCX2" s="765"/>
      <c r="NCY2" s="765"/>
      <c r="NCZ2" s="765"/>
      <c r="NDA2" s="765"/>
      <c r="NDB2" s="765"/>
      <c r="NDC2" s="765"/>
      <c r="NDD2" s="765"/>
      <c r="NDE2" s="765"/>
      <c r="NDF2" s="765"/>
      <c r="NDG2" s="765"/>
      <c r="NDH2" s="765"/>
      <c r="NDI2" s="765"/>
      <c r="NDJ2" s="765"/>
      <c r="NDK2" s="765"/>
      <c r="NDL2" s="765"/>
      <c r="NDM2" s="765"/>
      <c r="NDN2" s="765"/>
      <c r="NDO2" s="765"/>
      <c r="NDP2" s="765"/>
      <c r="NDQ2" s="765"/>
      <c r="NDR2" s="765"/>
      <c r="NDS2" s="765"/>
      <c r="NDT2" s="765"/>
      <c r="NDU2" s="765"/>
      <c r="NDV2" s="765"/>
      <c r="NDW2" s="765"/>
      <c r="NDX2" s="765"/>
      <c r="NDY2" s="765"/>
      <c r="NDZ2" s="765"/>
      <c r="NEA2" s="765"/>
      <c r="NEB2" s="765"/>
      <c r="NEC2" s="765"/>
      <c r="NED2" s="765"/>
      <c r="NEE2" s="765"/>
      <c r="NEF2" s="765"/>
      <c r="NEG2" s="765"/>
      <c r="NEH2" s="765"/>
      <c r="NEI2" s="765"/>
      <c r="NEJ2" s="765"/>
      <c r="NEK2" s="765"/>
      <c r="NEL2" s="765"/>
      <c r="NEM2" s="765"/>
      <c r="NEN2" s="765"/>
      <c r="NEO2" s="765"/>
      <c r="NEP2" s="765"/>
      <c r="NEQ2" s="765"/>
      <c r="NER2" s="765"/>
      <c r="NES2" s="765"/>
      <c r="NET2" s="765"/>
      <c r="NEU2" s="765"/>
      <c r="NEV2" s="765"/>
      <c r="NEW2" s="765"/>
      <c r="NEX2" s="765"/>
      <c r="NEY2" s="765"/>
      <c r="NEZ2" s="765"/>
      <c r="NFA2" s="765"/>
      <c r="NFB2" s="765"/>
      <c r="NFC2" s="765"/>
      <c r="NFD2" s="765"/>
      <c r="NFE2" s="765"/>
      <c r="NFF2" s="765"/>
      <c r="NFG2" s="765"/>
      <c r="NFH2" s="765"/>
      <c r="NFI2" s="765"/>
      <c r="NFJ2" s="765"/>
      <c r="NFK2" s="765"/>
      <c r="NFL2" s="765"/>
      <c r="NFM2" s="765"/>
      <c r="NFN2" s="765"/>
      <c r="NFO2" s="765"/>
      <c r="NFP2" s="765"/>
      <c r="NFQ2" s="765"/>
      <c r="NFR2" s="765"/>
      <c r="NFS2" s="765"/>
      <c r="NFT2" s="765"/>
      <c r="NFU2" s="765"/>
      <c r="NFV2" s="765"/>
      <c r="NFW2" s="765"/>
      <c r="NFX2" s="765"/>
      <c r="NFY2" s="765"/>
      <c r="NFZ2" s="765"/>
      <c r="NGA2" s="765"/>
      <c r="NGB2" s="765"/>
      <c r="NGC2" s="765"/>
      <c r="NGD2" s="765"/>
      <c r="NGE2" s="765"/>
      <c r="NGF2" s="765"/>
      <c r="NGG2" s="765"/>
      <c r="NGH2" s="765"/>
      <c r="NGI2" s="765"/>
      <c r="NGJ2" s="765"/>
      <c r="NGK2" s="765"/>
      <c r="NGL2" s="765"/>
      <c r="NGM2" s="765"/>
      <c r="NGN2" s="765"/>
      <c r="NGO2" s="765"/>
      <c r="NGP2" s="765"/>
      <c r="NGQ2" s="765"/>
      <c r="NGR2" s="765"/>
      <c r="NGS2" s="765"/>
      <c r="NGT2" s="765"/>
      <c r="NGU2" s="765"/>
      <c r="NGV2" s="765"/>
      <c r="NGW2" s="765"/>
      <c r="NGX2" s="765"/>
      <c r="NGY2" s="765"/>
      <c r="NGZ2" s="765"/>
      <c r="NHA2" s="765"/>
      <c r="NHB2" s="765"/>
      <c r="NHC2" s="765"/>
      <c r="NHD2" s="765"/>
      <c r="NHE2" s="765"/>
      <c r="NHF2" s="765"/>
      <c r="NHG2" s="765"/>
      <c r="NHH2" s="765"/>
      <c r="NHI2" s="765"/>
      <c r="NHJ2" s="765"/>
      <c r="NHK2" s="765"/>
      <c r="NHL2" s="765"/>
      <c r="NHM2" s="765"/>
      <c r="NHN2" s="765"/>
      <c r="NHO2" s="765"/>
      <c r="NHP2" s="765"/>
      <c r="NHQ2" s="765"/>
      <c r="NHR2" s="765"/>
      <c r="NHS2" s="765"/>
      <c r="NHT2" s="765"/>
      <c r="NHU2" s="765"/>
      <c r="NHV2" s="765"/>
      <c r="NHW2" s="765"/>
      <c r="NHX2" s="765"/>
      <c r="NHY2" s="765"/>
      <c r="NHZ2" s="765"/>
      <c r="NIA2" s="765"/>
      <c r="NIB2" s="765"/>
      <c r="NIC2" s="765"/>
      <c r="NID2" s="765"/>
      <c r="NIE2" s="765"/>
      <c r="NIF2" s="765"/>
      <c r="NIG2" s="765"/>
      <c r="NIH2" s="765"/>
      <c r="NII2" s="765"/>
      <c r="NIJ2" s="765"/>
      <c r="NIK2" s="765"/>
      <c r="NIL2" s="765"/>
      <c r="NIM2" s="765"/>
      <c r="NIN2" s="765"/>
      <c r="NIO2" s="765"/>
      <c r="NIP2" s="765"/>
      <c r="NIQ2" s="765"/>
      <c r="NIR2" s="765"/>
      <c r="NIS2" s="765"/>
      <c r="NIT2" s="765"/>
      <c r="NIU2" s="765"/>
      <c r="NIV2" s="765"/>
      <c r="NIW2" s="765"/>
      <c r="NIX2" s="765"/>
      <c r="NIY2" s="765"/>
      <c r="NIZ2" s="765"/>
      <c r="NJA2" s="765"/>
      <c r="NJB2" s="765"/>
      <c r="NJC2" s="765"/>
      <c r="NJD2" s="765"/>
      <c r="NJE2" s="765"/>
      <c r="NJF2" s="765"/>
      <c r="NJG2" s="765"/>
      <c r="NJH2" s="765"/>
      <c r="NJI2" s="765"/>
      <c r="NJJ2" s="765"/>
      <c r="NJK2" s="765"/>
      <c r="NJL2" s="765"/>
      <c r="NJM2" s="765"/>
      <c r="NJN2" s="765"/>
      <c r="NJO2" s="765"/>
      <c r="NJP2" s="765"/>
      <c r="NJQ2" s="765"/>
      <c r="NJR2" s="765"/>
      <c r="NJS2" s="765"/>
      <c r="NJT2" s="765"/>
      <c r="NJU2" s="765"/>
      <c r="NJV2" s="765"/>
      <c r="NJW2" s="765"/>
      <c r="NJX2" s="765"/>
      <c r="NJY2" s="765"/>
      <c r="NJZ2" s="765"/>
      <c r="NKA2" s="765"/>
      <c r="NKB2" s="765"/>
      <c r="NKC2" s="765"/>
      <c r="NKD2" s="765"/>
      <c r="NKE2" s="765"/>
      <c r="NKF2" s="765"/>
      <c r="NKG2" s="765"/>
      <c r="NKH2" s="765"/>
      <c r="NKI2" s="765"/>
      <c r="NKJ2" s="765"/>
      <c r="NKK2" s="765"/>
      <c r="NKL2" s="765"/>
      <c r="NKM2" s="765"/>
      <c r="NKN2" s="765"/>
      <c r="NKO2" s="765"/>
      <c r="NKP2" s="765"/>
      <c r="NKQ2" s="765"/>
      <c r="NKR2" s="765"/>
      <c r="NKS2" s="765"/>
      <c r="NKT2" s="765"/>
      <c r="NKU2" s="765"/>
      <c r="NKV2" s="765"/>
      <c r="NKW2" s="765"/>
      <c r="NKX2" s="765"/>
      <c r="NKY2" s="765"/>
      <c r="NKZ2" s="765"/>
      <c r="NLA2" s="765"/>
      <c r="NLB2" s="765"/>
      <c r="NLC2" s="765"/>
      <c r="NLD2" s="765"/>
      <c r="NLE2" s="765"/>
      <c r="NLF2" s="765"/>
      <c r="NLG2" s="765"/>
      <c r="NLH2" s="765"/>
      <c r="NLI2" s="765"/>
      <c r="NLJ2" s="765"/>
      <c r="NLK2" s="765"/>
      <c r="NLL2" s="765"/>
      <c r="NLM2" s="765"/>
      <c r="NLN2" s="765"/>
      <c r="NLO2" s="765"/>
      <c r="NLP2" s="765"/>
      <c r="NLQ2" s="765"/>
      <c r="NLR2" s="765"/>
      <c r="NLS2" s="765"/>
      <c r="NLT2" s="765"/>
      <c r="NLU2" s="765"/>
      <c r="NLV2" s="765"/>
      <c r="NLW2" s="765"/>
      <c r="NLX2" s="765"/>
      <c r="NLY2" s="765"/>
      <c r="NLZ2" s="765"/>
      <c r="NMA2" s="765"/>
      <c r="NMB2" s="765"/>
      <c r="NMC2" s="765"/>
      <c r="NMD2" s="765"/>
      <c r="NME2" s="765"/>
      <c r="NMF2" s="765"/>
      <c r="NMG2" s="765"/>
      <c r="NMH2" s="765"/>
      <c r="NMI2" s="765"/>
      <c r="NMJ2" s="765"/>
      <c r="NMK2" s="765"/>
      <c r="NML2" s="765"/>
      <c r="NMM2" s="765"/>
      <c r="NMN2" s="765"/>
      <c r="NMO2" s="765"/>
      <c r="NMP2" s="765"/>
      <c r="NMQ2" s="765"/>
      <c r="NMR2" s="765"/>
      <c r="NMS2" s="765"/>
      <c r="NMT2" s="765"/>
      <c r="NMU2" s="765"/>
      <c r="NMV2" s="765"/>
      <c r="NMW2" s="765"/>
      <c r="NMX2" s="765"/>
      <c r="NMY2" s="765"/>
      <c r="NMZ2" s="765"/>
      <c r="NNA2" s="765"/>
      <c r="NNB2" s="765"/>
      <c r="NNC2" s="765"/>
      <c r="NND2" s="765"/>
      <c r="NNE2" s="765"/>
      <c r="NNF2" s="765"/>
      <c r="NNG2" s="765"/>
      <c r="NNH2" s="765"/>
      <c r="NNI2" s="765"/>
      <c r="NNJ2" s="765"/>
      <c r="NNK2" s="765"/>
      <c r="NNL2" s="765"/>
      <c r="NNM2" s="765"/>
      <c r="NNN2" s="765"/>
      <c r="NNO2" s="765"/>
      <c r="NNP2" s="765"/>
      <c r="NNQ2" s="765"/>
      <c r="NNR2" s="765"/>
      <c r="NNS2" s="765"/>
      <c r="NNT2" s="765"/>
      <c r="NNU2" s="765"/>
      <c r="NNV2" s="765"/>
      <c r="NNW2" s="765"/>
      <c r="NNX2" s="765"/>
      <c r="NNY2" s="765"/>
      <c r="NNZ2" s="765"/>
      <c r="NOA2" s="765"/>
      <c r="NOB2" s="765"/>
      <c r="NOC2" s="765"/>
      <c r="NOD2" s="765"/>
      <c r="NOE2" s="765"/>
      <c r="NOF2" s="765"/>
      <c r="NOG2" s="765"/>
      <c r="NOH2" s="765"/>
      <c r="NOI2" s="765"/>
      <c r="NOJ2" s="765"/>
      <c r="NOK2" s="765"/>
      <c r="NOL2" s="765"/>
      <c r="NOM2" s="765"/>
      <c r="NON2" s="765"/>
      <c r="NOO2" s="765"/>
      <c r="NOP2" s="765"/>
      <c r="NOQ2" s="765"/>
      <c r="NOR2" s="765"/>
      <c r="NOS2" s="765"/>
      <c r="NOT2" s="765"/>
      <c r="NOU2" s="765"/>
      <c r="NOV2" s="765"/>
      <c r="NOW2" s="765"/>
      <c r="NOX2" s="765"/>
      <c r="NOY2" s="765"/>
      <c r="NOZ2" s="765"/>
      <c r="NPA2" s="765"/>
      <c r="NPB2" s="765"/>
      <c r="NPC2" s="765"/>
      <c r="NPD2" s="765"/>
      <c r="NPE2" s="765"/>
      <c r="NPF2" s="765"/>
      <c r="NPG2" s="765"/>
      <c r="NPH2" s="765"/>
      <c r="NPI2" s="765"/>
      <c r="NPJ2" s="765"/>
      <c r="NPK2" s="765"/>
      <c r="NPL2" s="765"/>
      <c r="NPM2" s="765"/>
      <c r="NPN2" s="765"/>
      <c r="NPO2" s="765"/>
      <c r="NPP2" s="765"/>
      <c r="NPQ2" s="765"/>
      <c r="NPR2" s="765"/>
      <c r="NPS2" s="765"/>
      <c r="NPT2" s="765"/>
      <c r="NPU2" s="765"/>
      <c r="NPV2" s="765"/>
      <c r="NPW2" s="765"/>
      <c r="NPX2" s="765"/>
      <c r="NPY2" s="765"/>
      <c r="NPZ2" s="765"/>
      <c r="NQA2" s="765"/>
      <c r="NQB2" s="765"/>
      <c r="NQC2" s="765"/>
      <c r="NQD2" s="765"/>
      <c r="NQE2" s="765"/>
      <c r="NQF2" s="765"/>
      <c r="NQG2" s="765"/>
      <c r="NQH2" s="765"/>
      <c r="NQI2" s="765"/>
      <c r="NQJ2" s="765"/>
      <c r="NQK2" s="765"/>
      <c r="NQL2" s="765"/>
      <c r="NQM2" s="765"/>
      <c r="NQN2" s="765"/>
      <c r="NQO2" s="765"/>
      <c r="NQP2" s="765"/>
      <c r="NQQ2" s="765"/>
      <c r="NQR2" s="765"/>
      <c r="NQS2" s="765"/>
      <c r="NQT2" s="765"/>
      <c r="NQU2" s="765"/>
      <c r="NQV2" s="765"/>
      <c r="NQW2" s="765"/>
      <c r="NQX2" s="765"/>
      <c r="NQY2" s="765"/>
      <c r="NQZ2" s="765"/>
      <c r="NRA2" s="765"/>
      <c r="NRB2" s="765"/>
      <c r="NRC2" s="765"/>
      <c r="NRD2" s="765"/>
      <c r="NRE2" s="765"/>
      <c r="NRF2" s="765"/>
      <c r="NRG2" s="765"/>
      <c r="NRH2" s="765"/>
      <c r="NRI2" s="765"/>
      <c r="NRJ2" s="765"/>
      <c r="NRK2" s="765"/>
      <c r="NRL2" s="765"/>
      <c r="NRM2" s="765"/>
      <c r="NRN2" s="765"/>
      <c r="NRO2" s="765"/>
      <c r="NRP2" s="765"/>
      <c r="NRQ2" s="765"/>
      <c r="NRR2" s="765"/>
      <c r="NRS2" s="765"/>
      <c r="NRT2" s="765"/>
      <c r="NRU2" s="765"/>
      <c r="NRV2" s="765"/>
      <c r="NRW2" s="765"/>
      <c r="NRX2" s="765"/>
      <c r="NRY2" s="765"/>
      <c r="NRZ2" s="765"/>
      <c r="NSA2" s="765"/>
      <c r="NSB2" s="765"/>
      <c r="NSC2" s="765"/>
      <c r="NSD2" s="765"/>
      <c r="NSE2" s="765"/>
      <c r="NSF2" s="765"/>
      <c r="NSG2" s="765"/>
      <c r="NSH2" s="765"/>
      <c r="NSI2" s="765"/>
      <c r="NSJ2" s="765"/>
      <c r="NSK2" s="765"/>
      <c r="NSL2" s="765"/>
      <c r="NSM2" s="765"/>
      <c r="NSN2" s="765"/>
      <c r="NSO2" s="765"/>
      <c r="NSP2" s="765"/>
      <c r="NSQ2" s="765"/>
      <c r="NSR2" s="765"/>
      <c r="NSS2" s="765"/>
      <c r="NST2" s="765"/>
      <c r="NSU2" s="765"/>
      <c r="NSV2" s="765"/>
      <c r="NSW2" s="765"/>
      <c r="NSX2" s="765"/>
      <c r="NSY2" s="765"/>
      <c r="NSZ2" s="765"/>
      <c r="NTA2" s="765"/>
      <c r="NTB2" s="765"/>
      <c r="NTC2" s="765"/>
      <c r="NTD2" s="765"/>
      <c r="NTE2" s="765"/>
      <c r="NTF2" s="765"/>
      <c r="NTG2" s="765"/>
      <c r="NTH2" s="765"/>
      <c r="NTI2" s="765"/>
      <c r="NTJ2" s="765"/>
      <c r="NTK2" s="765"/>
      <c r="NTL2" s="765"/>
      <c r="NTM2" s="765"/>
      <c r="NTN2" s="765"/>
      <c r="NTO2" s="765"/>
      <c r="NTP2" s="765"/>
      <c r="NTQ2" s="765"/>
      <c r="NTR2" s="765"/>
      <c r="NTS2" s="765"/>
      <c r="NTT2" s="765"/>
      <c r="NTU2" s="765"/>
      <c r="NTV2" s="765"/>
      <c r="NTW2" s="765"/>
      <c r="NTX2" s="765"/>
      <c r="NTY2" s="765"/>
      <c r="NTZ2" s="765"/>
      <c r="NUA2" s="765"/>
      <c r="NUB2" s="765"/>
      <c r="NUC2" s="765"/>
      <c r="NUD2" s="765"/>
      <c r="NUE2" s="765"/>
      <c r="NUF2" s="765"/>
      <c r="NUG2" s="765"/>
      <c r="NUH2" s="765"/>
      <c r="NUI2" s="765"/>
      <c r="NUJ2" s="765"/>
      <c r="NUK2" s="765"/>
      <c r="NUL2" s="765"/>
      <c r="NUM2" s="765"/>
      <c r="NUN2" s="765"/>
      <c r="NUO2" s="765"/>
      <c r="NUP2" s="765"/>
      <c r="NUQ2" s="765"/>
      <c r="NUR2" s="765"/>
      <c r="NUS2" s="765"/>
      <c r="NUT2" s="765"/>
      <c r="NUU2" s="765"/>
      <c r="NUV2" s="765"/>
      <c r="NUW2" s="765"/>
      <c r="NUX2" s="765"/>
      <c r="NUY2" s="765"/>
      <c r="NUZ2" s="765"/>
      <c r="NVA2" s="765"/>
      <c r="NVB2" s="765"/>
      <c r="NVC2" s="765"/>
      <c r="NVD2" s="765"/>
      <c r="NVE2" s="765"/>
      <c r="NVF2" s="765"/>
      <c r="NVG2" s="765"/>
      <c r="NVH2" s="765"/>
      <c r="NVI2" s="765"/>
      <c r="NVJ2" s="765"/>
      <c r="NVK2" s="765"/>
      <c r="NVL2" s="765"/>
      <c r="NVM2" s="765"/>
      <c r="NVN2" s="765"/>
      <c r="NVO2" s="765"/>
      <c r="NVP2" s="765"/>
      <c r="NVQ2" s="765"/>
      <c r="NVR2" s="765"/>
      <c r="NVS2" s="765"/>
      <c r="NVT2" s="765"/>
      <c r="NVU2" s="765"/>
      <c r="NVV2" s="765"/>
      <c r="NVW2" s="765"/>
      <c r="NVX2" s="765"/>
      <c r="NVY2" s="765"/>
      <c r="NVZ2" s="765"/>
      <c r="NWA2" s="765"/>
      <c r="NWB2" s="765"/>
      <c r="NWC2" s="765"/>
      <c r="NWD2" s="765"/>
      <c r="NWE2" s="765"/>
      <c r="NWF2" s="765"/>
      <c r="NWG2" s="765"/>
      <c r="NWH2" s="765"/>
      <c r="NWI2" s="765"/>
      <c r="NWJ2" s="765"/>
      <c r="NWK2" s="765"/>
      <c r="NWL2" s="765"/>
      <c r="NWM2" s="765"/>
      <c r="NWN2" s="765"/>
      <c r="NWO2" s="765"/>
      <c r="NWP2" s="765"/>
      <c r="NWQ2" s="765"/>
      <c r="NWR2" s="765"/>
      <c r="NWS2" s="765"/>
      <c r="NWT2" s="765"/>
      <c r="NWU2" s="765"/>
      <c r="NWV2" s="765"/>
      <c r="NWW2" s="765"/>
      <c r="NWX2" s="765"/>
      <c r="NWY2" s="765"/>
      <c r="NWZ2" s="765"/>
      <c r="NXA2" s="765"/>
      <c r="NXB2" s="765"/>
      <c r="NXC2" s="765"/>
      <c r="NXD2" s="765"/>
      <c r="NXE2" s="765"/>
      <c r="NXF2" s="765"/>
      <c r="NXG2" s="765"/>
      <c r="NXH2" s="765"/>
      <c r="NXI2" s="765"/>
      <c r="NXJ2" s="765"/>
      <c r="NXK2" s="765"/>
      <c r="NXL2" s="765"/>
      <c r="NXM2" s="765"/>
      <c r="NXN2" s="765"/>
      <c r="NXO2" s="765"/>
      <c r="NXP2" s="765"/>
      <c r="NXQ2" s="765"/>
      <c r="NXR2" s="765"/>
      <c r="NXS2" s="765"/>
      <c r="NXT2" s="765"/>
      <c r="NXU2" s="765"/>
      <c r="NXV2" s="765"/>
      <c r="NXW2" s="765"/>
      <c r="NXX2" s="765"/>
      <c r="NXY2" s="765"/>
      <c r="NXZ2" s="765"/>
      <c r="NYA2" s="765"/>
      <c r="NYB2" s="765"/>
      <c r="NYC2" s="765"/>
      <c r="NYD2" s="765"/>
      <c r="NYE2" s="765"/>
      <c r="NYF2" s="765"/>
      <c r="NYG2" s="765"/>
      <c r="NYH2" s="765"/>
      <c r="NYI2" s="765"/>
      <c r="NYJ2" s="765"/>
      <c r="NYK2" s="765"/>
      <c r="NYL2" s="765"/>
      <c r="NYM2" s="765"/>
      <c r="NYN2" s="765"/>
      <c r="NYO2" s="765"/>
      <c r="NYP2" s="765"/>
      <c r="NYQ2" s="765"/>
      <c r="NYR2" s="765"/>
      <c r="NYS2" s="765"/>
      <c r="NYT2" s="765"/>
      <c r="NYU2" s="765"/>
      <c r="NYV2" s="765"/>
      <c r="NYW2" s="765"/>
      <c r="NYX2" s="765"/>
      <c r="NYY2" s="765"/>
      <c r="NYZ2" s="765"/>
      <c r="NZA2" s="765"/>
      <c r="NZB2" s="765"/>
      <c r="NZC2" s="765"/>
      <c r="NZD2" s="765"/>
      <c r="NZE2" s="765"/>
      <c r="NZF2" s="765"/>
      <c r="NZG2" s="765"/>
      <c r="NZH2" s="765"/>
      <c r="NZI2" s="765"/>
      <c r="NZJ2" s="765"/>
      <c r="NZK2" s="765"/>
      <c r="NZL2" s="765"/>
      <c r="NZM2" s="765"/>
      <c r="NZN2" s="765"/>
      <c r="NZO2" s="765"/>
      <c r="NZP2" s="765"/>
      <c r="NZQ2" s="765"/>
      <c r="NZR2" s="765"/>
      <c r="NZS2" s="765"/>
      <c r="NZT2" s="765"/>
      <c r="NZU2" s="765"/>
      <c r="NZV2" s="765"/>
      <c r="NZW2" s="765"/>
      <c r="NZX2" s="765"/>
      <c r="NZY2" s="765"/>
      <c r="NZZ2" s="765"/>
      <c r="OAA2" s="765"/>
      <c r="OAB2" s="765"/>
      <c r="OAC2" s="765"/>
      <c r="OAD2" s="765"/>
      <c r="OAE2" s="765"/>
      <c r="OAF2" s="765"/>
      <c r="OAG2" s="765"/>
      <c r="OAH2" s="765"/>
      <c r="OAI2" s="765"/>
      <c r="OAJ2" s="765"/>
      <c r="OAK2" s="765"/>
      <c r="OAL2" s="765"/>
      <c r="OAM2" s="765"/>
      <c r="OAN2" s="765"/>
      <c r="OAO2" s="765"/>
      <c r="OAP2" s="765"/>
      <c r="OAQ2" s="765"/>
      <c r="OAR2" s="765"/>
      <c r="OAS2" s="765"/>
      <c r="OAT2" s="765"/>
      <c r="OAU2" s="765"/>
      <c r="OAV2" s="765"/>
      <c r="OAW2" s="765"/>
      <c r="OAX2" s="765"/>
      <c r="OAY2" s="765"/>
      <c r="OAZ2" s="765"/>
      <c r="OBA2" s="765"/>
      <c r="OBB2" s="765"/>
      <c r="OBC2" s="765"/>
      <c r="OBD2" s="765"/>
      <c r="OBE2" s="765"/>
      <c r="OBF2" s="765"/>
      <c r="OBG2" s="765"/>
      <c r="OBH2" s="765"/>
      <c r="OBI2" s="765"/>
      <c r="OBJ2" s="765"/>
      <c r="OBK2" s="765"/>
      <c r="OBL2" s="765"/>
      <c r="OBM2" s="765"/>
      <c r="OBN2" s="765"/>
      <c r="OBO2" s="765"/>
      <c r="OBP2" s="765"/>
      <c r="OBQ2" s="765"/>
      <c r="OBR2" s="765"/>
      <c r="OBS2" s="765"/>
      <c r="OBT2" s="765"/>
      <c r="OBU2" s="765"/>
      <c r="OBV2" s="765"/>
      <c r="OBW2" s="765"/>
      <c r="OBX2" s="765"/>
      <c r="OBY2" s="765"/>
      <c r="OBZ2" s="765"/>
      <c r="OCA2" s="765"/>
      <c r="OCB2" s="765"/>
      <c r="OCC2" s="765"/>
      <c r="OCD2" s="765"/>
      <c r="OCE2" s="765"/>
      <c r="OCF2" s="765"/>
      <c r="OCG2" s="765"/>
      <c r="OCH2" s="765"/>
      <c r="OCI2" s="765"/>
      <c r="OCJ2" s="765"/>
      <c r="OCK2" s="765"/>
      <c r="OCL2" s="765"/>
      <c r="OCM2" s="765"/>
      <c r="OCN2" s="765"/>
      <c r="OCO2" s="765"/>
      <c r="OCP2" s="765"/>
      <c r="OCQ2" s="765"/>
      <c r="OCR2" s="765"/>
      <c r="OCS2" s="765"/>
      <c r="OCT2" s="765"/>
      <c r="OCU2" s="765"/>
      <c r="OCV2" s="765"/>
      <c r="OCW2" s="765"/>
      <c r="OCX2" s="765"/>
      <c r="OCY2" s="765"/>
      <c r="OCZ2" s="765"/>
      <c r="ODA2" s="765"/>
      <c r="ODB2" s="765"/>
      <c r="ODC2" s="765"/>
      <c r="ODD2" s="765"/>
      <c r="ODE2" s="765"/>
      <c r="ODF2" s="765"/>
      <c r="ODG2" s="765"/>
      <c r="ODH2" s="765"/>
      <c r="ODI2" s="765"/>
      <c r="ODJ2" s="765"/>
      <c r="ODK2" s="765"/>
      <c r="ODL2" s="765"/>
      <c r="ODM2" s="765"/>
      <c r="ODN2" s="765"/>
      <c r="ODO2" s="765"/>
      <c r="ODP2" s="765"/>
      <c r="ODQ2" s="765"/>
      <c r="ODR2" s="765"/>
      <c r="ODS2" s="765"/>
      <c r="ODT2" s="765"/>
      <c r="ODU2" s="765"/>
      <c r="ODV2" s="765"/>
      <c r="ODW2" s="765"/>
      <c r="ODX2" s="765"/>
      <c r="ODY2" s="765"/>
      <c r="ODZ2" s="765"/>
      <c r="OEA2" s="765"/>
      <c r="OEB2" s="765"/>
      <c r="OEC2" s="765"/>
      <c r="OED2" s="765"/>
      <c r="OEE2" s="765"/>
      <c r="OEF2" s="765"/>
      <c r="OEG2" s="765"/>
      <c r="OEH2" s="765"/>
      <c r="OEI2" s="765"/>
      <c r="OEJ2" s="765"/>
      <c r="OEK2" s="765"/>
      <c r="OEL2" s="765"/>
      <c r="OEM2" s="765"/>
      <c r="OEN2" s="765"/>
      <c r="OEO2" s="765"/>
      <c r="OEP2" s="765"/>
      <c r="OEQ2" s="765"/>
      <c r="OER2" s="765"/>
      <c r="OES2" s="765"/>
      <c r="OET2" s="765"/>
      <c r="OEU2" s="765"/>
      <c r="OEV2" s="765"/>
      <c r="OEW2" s="765"/>
      <c r="OEX2" s="765"/>
      <c r="OEY2" s="765"/>
      <c r="OEZ2" s="765"/>
      <c r="OFA2" s="765"/>
      <c r="OFB2" s="765"/>
      <c r="OFC2" s="765"/>
      <c r="OFD2" s="765"/>
      <c r="OFE2" s="765"/>
      <c r="OFF2" s="765"/>
      <c r="OFG2" s="765"/>
      <c r="OFH2" s="765"/>
      <c r="OFI2" s="765"/>
      <c r="OFJ2" s="765"/>
      <c r="OFK2" s="765"/>
      <c r="OFL2" s="765"/>
      <c r="OFM2" s="765"/>
      <c r="OFN2" s="765"/>
      <c r="OFO2" s="765"/>
      <c r="OFP2" s="765"/>
      <c r="OFQ2" s="765"/>
      <c r="OFR2" s="765"/>
      <c r="OFS2" s="765"/>
      <c r="OFT2" s="765"/>
      <c r="OFU2" s="765"/>
      <c r="OFV2" s="765"/>
      <c r="OFW2" s="765"/>
      <c r="OFX2" s="765"/>
      <c r="OFY2" s="765"/>
      <c r="OFZ2" s="765"/>
      <c r="OGA2" s="765"/>
      <c r="OGB2" s="765"/>
      <c r="OGC2" s="765"/>
      <c r="OGD2" s="765"/>
      <c r="OGE2" s="765"/>
      <c r="OGF2" s="765"/>
      <c r="OGG2" s="765"/>
      <c r="OGH2" s="765"/>
      <c r="OGI2" s="765"/>
      <c r="OGJ2" s="765"/>
      <c r="OGK2" s="765"/>
      <c r="OGL2" s="765"/>
      <c r="OGM2" s="765"/>
      <c r="OGN2" s="765"/>
      <c r="OGO2" s="765"/>
      <c r="OGP2" s="765"/>
      <c r="OGQ2" s="765"/>
      <c r="OGR2" s="765"/>
      <c r="OGS2" s="765"/>
      <c r="OGT2" s="765"/>
      <c r="OGU2" s="765"/>
      <c r="OGV2" s="765"/>
      <c r="OGW2" s="765"/>
      <c r="OGX2" s="765"/>
      <c r="OGY2" s="765"/>
      <c r="OGZ2" s="765"/>
      <c r="OHA2" s="765"/>
      <c r="OHB2" s="765"/>
      <c r="OHC2" s="765"/>
      <c r="OHD2" s="765"/>
      <c r="OHE2" s="765"/>
      <c r="OHF2" s="765"/>
      <c r="OHG2" s="765"/>
      <c r="OHH2" s="765"/>
      <c r="OHI2" s="765"/>
      <c r="OHJ2" s="765"/>
      <c r="OHK2" s="765"/>
      <c r="OHL2" s="765"/>
      <c r="OHM2" s="765"/>
      <c r="OHN2" s="765"/>
      <c r="OHO2" s="765"/>
      <c r="OHP2" s="765"/>
      <c r="OHQ2" s="765"/>
      <c r="OHR2" s="765"/>
      <c r="OHS2" s="765"/>
      <c r="OHT2" s="765"/>
      <c r="OHU2" s="765"/>
      <c r="OHV2" s="765"/>
      <c r="OHW2" s="765"/>
      <c r="OHX2" s="765"/>
      <c r="OHY2" s="765"/>
      <c r="OHZ2" s="765"/>
      <c r="OIA2" s="765"/>
      <c r="OIB2" s="765"/>
      <c r="OIC2" s="765"/>
      <c r="OID2" s="765"/>
      <c r="OIE2" s="765"/>
      <c r="OIF2" s="765"/>
      <c r="OIG2" s="765"/>
      <c r="OIH2" s="765"/>
      <c r="OII2" s="765"/>
      <c r="OIJ2" s="765"/>
      <c r="OIK2" s="765"/>
      <c r="OIL2" s="765"/>
      <c r="OIM2" s="765"/>
      <c r="OIN2" s="765"/>
      <c r="OIO2" s="765"/>
      <c r="OIP2" s="765"/>
      <c r="OIQ2" s="765"/>
      <c r="OIR2" s="765"/>
      <c r="OIS2" s="765"/>
      <c r="OIT2" s="765"/>
      <c r="OIU2" s="765"/>
      <c r="OIV2" s="765"/>
      <c r="OIW2" s="765"/>
      <c r="OIX2" s="765"/>
      <c r="OIY2" s="765"/>
      <c r="OIZ2" s="765"/>
      <c r="OJA2" s="765"/>
      <c r="OJB2" s="765"/>
      <c r="OJC2" s="765"/>
      <c r="OJD2" s="765"/>
      <c r="OJE2" s="765"/>
      <c r="OJF2" s="765"/>
      <c r="OJG2" s="765"/>
      <c r="OJH2" s="765"/>
      <c r="OJI2" s="765"/>
      <c r="OJJ2" s="765"/>
      <c r="OJK2" s="765"/>
      <c r="OJL2" s="765"/>
      <c r="OJM2" s="765"/>
      <c r="OJN2" s="765"/>
      <c r="OJO2" s="765"/>
      <c r="OJP2" s="765"/>
      <c r="OJQ2" s="765"/>
      <c r="OJR2" s="765"/>
      <c r="OJS2" s="765"/>
      <c r="OJT2" s="765"/>
      <c r="OJU2" s="765"/>
      <c r="OJV2" s="765"/>
      <c r="OJW2" s="765"/>
      <c r="OJX2" s="765"/>
      <c r="OJY2" s="765"/>
      <c r="OJZ2" s="765"/>
      <c r="OKA2" s="765"/>
      <c r="OKB2" s="765"/>
      <c r="OKC2" s="765"/>
      <c r="OKD2" s="765"/>
      <c r="OKE2" s="765"/>
      <c r="OKF2" s="765"/>
      <c r="OKG2" s="765"/>
      <c r="OKH2" s="765"/>
      <c r="OKI2" s="765"/>
      <c r="OKJ2" s="765"/>
      <c r="OKK2" s="765"/>
      <c r="OKL2" s="765"/>
      <c r="OKM2" s="765"/>
      <c r="OKN2" s="765"/>
      <c r="OKO2" s="765"/>
      <c r="OKP2" s="765"/>
      <c r="OKQ2" s="765"/>
      <c r="OKR2" s="765"/>
      <c r="OKS2" s="765"/>
      <c r="OKT2" s="765"/>
      <c r="OKU2" s="765"/>
      <c r="OKV2" s="765"/>
      <c r="OKW2" s="765"/>
      <c r="OKX2" s="765"/>
      <c r="OKY2" s="765"/>
      <c r="OKZ2" s="765"/>
      <c r="OLA2" s="765"/>
      <c r="OLB2" s="765"/>
      <c r="OLC2" s="765"/>
      <c r="OLD2" s="765"/>
      <c r="OLE2" s="765"/>
      <c r="OLF2" s="765"/>
      <c r="OLG2" s="765"/>
      <c r="OLH2" s="765"/>
      <c r="OLI2" s="765"/>
      <c r="OLJ2" s="765"/>
      <c r="OLK2" s="765"/>
      <c r="OLL2" s="765"/>
      <c r="OLM2" s="765"/>
      <c r="OLN2" s="765"/>
      <c r="OLO2" s="765"/>
      <c r="OLP2" s="765"/>
      <c r="OLQ2" s="765"/>
      <c r="OLR2" s="765"/>
      <c r="OLS2" s="765"/>
      <c r="OLT2" s="765"/>
      <c r="OLU2" s="765"/>
      <c r="OLV2" s="765"/>
      <c r="OLW2" s="765"/>
      <c r="OLX2" s="765"/>
      <c r="OLY2" s="765"/>
      <c r="OLZ2" s="765"/>
      <c r="OMA2" s="765"/>
      <c r="OMB2" s="765"/>
      <c r="OMC2" s="765"/>
      <c r="OMD2" s="765"/>
      <c r="OME2" s="765"/>
      <c r="OMF2" s="765"/>
      <c r="OMG2" s="765"/>
      <c r="OMH2" s="765"/>
      <c r="OMI2" s="765"/>
      <c r="OMJ2" s="765"/>
      <c r="OMK2" s="765"/>
      <c r="OML2" s="765"/>
      <c r="OMM2" s="765"/>
      <c r="OMN2" s="765"/>
      <c r="OMO2" s="765"/>
      <c r="OMP2" s="765"/>
      <c r="OMQ2" s="765"/>
      <c r="OMR2" s="765"/>
      <c r="OMS2" s="765"/>
      <c r="OMT2" s="765"/>
      <c r="OMU2" s="765"/>
      <c r="OMV2" s="765"/>
      <c r="OMW2" s="765"/>
      <c r="OMX2" s="765"/>
      <c r="OMY2" s="765"/>
      <c r="OMZ2" s="765"/>
      <c r="ONA2" s="765"/>
      <c r="ONB2" s="765"/>
      <c r="ONC2" s="765"/>
      <c r="OND2" s="765"/>
      <c r="ONE2" s="765"/>
      <c r="ONF2" s="765"/>
      <c r="ONG2" s="765"/>
      <c r="ONH2" s="765"/>
      <c r="ONI2" s="765"/>
      <c r="ONJ2" s="765"/>
      <c r="ONK2" s="765"/>
      <c r="ONL2" s="765"/>
      <c r="ONM2" s="765"/>
      <c r="ONN2" s="765"/>
      <c r="ONO2" s="765"/>
      <c r="ONP2" s="765"/>
      <c r="ONQ2" s="765"/>
      <c r="ONR2" s="765"/>
      <c r="ONS2" s="765"/>
      <c r="ONT2" s="765"/>
      <c r="ONU2" s="765"/>
      <c r="ONV2" s="765"/>
      <c r="ONW2" s="765"/>
      <c r="ONX2" s="765"/>
      <c r="ONY2" s="765"/>
      <c r="ONZ2" s="765"/>
      <c r="OOA2" s="765"/>
      <c r="OOB2" s="765"/>
      <c r="OOC2" s="765"/>
      <c r="OOD2" s="765"/>
      <c r="OOE2" s="765"/>
      <c r="OOF2" s="765"/>
      <c r="OOG2" s="765"/>
      <c r="OOH2" s="765"/>
      <c r="OOI2" s="765"/>
      <c r="OOJ2" s="765"/>
      <c r="OOK2" s="765"/>
      <c r="OOL2" s="765"/>
      <c r="OOM2" s="765"/>
      <c r="OON2" s="765"/>
      <c r="OOO2" s="765"/>
      <c r="OOP2" s="765"/>
      <c r="OOQ2" s="765"/>
      <c r="OOR2" s="765"/>
      <c r="OOS2" s="765"/>
      <c r="OOT2" s="765"/>
      <c r="OOU2" s="765"/>
      <c r="OOV2" s="765"/>
      <c r="OOW2" s="765"/>
      <c r="OOX2" s="765"/>
      <c r="OOY2" s="765"/>
      <c r="OOZ2" s="765"/>
      <c r="OPA2" s="765"/>
      <c r="OPB2" s="765"/>
      <c r="OPC2" s="765"/>
      <c r="OPD2" s="765"/>
      <c r="OPE2" s="765"/>
      <c r="OPF2" s="765"/>
      <c r="OPG2" s="765"/>
      <c r="OPH2" s="765"/>
      <c r="OPI2" s="765"/>
      <c r="OPJ2" s="765"/>
      <c r="OPK2" s="765"/>
      <c r="OPL2" s="765"/>
      <c r="OPM2" s="765"/>
      <c r="OPN2" s="765"/>
      <c r="OPO2" s="765"/>
      <c r="OPP2" s="765"/>
      <c r="OPQ2" s="765"/>
      <c r="OPR2" s="765"/>
      <c r="OPS2" s="765"/>
      <c r="OPT2" s="765"/>
      <c r="OPU2" s="765"/>
      <c r="OPV2" s="765"/>
      <c r="OPW2" s="765"/>
      <c r="OPX2" s="765"/>
      <c r="OPY2" s="765"/>
      <c r="OPZ2" s="765"/>
      <c r="OQA2" s="765"/>
      <c r="OQB2" s="765"/>
      <c r="OQC2" s="765"/>
      <c r="OQD2" s="765"/>
      <c r="OQE2" s="765"/>
      <c r="OQF2" s="765"/>
      <c r="OQG2" s="765"/>
      <c r="OQH2" s="765"/>
      <c r="OQI2" s="765"/>
      <c r="OQJ2" s="765"/>
      <c r="OQK2" s="765"/>
      <c r="OQL2" s="765"/>
      <c r="OQM2" s="765"/>
      <c r="OQN2" s="765"/>
      <c r="OQO2" s="765"/>
      <c r="OQP2" s="765"/>
      <c r="OQQ2" s="765"/>
      <c r="OQR2" s="765"/>
      <c r="OQS2" s="765"/>
      <c r="OQT2" s="765"/>
      <c r="OQU2" s="765"/>
      <c r="OQV2" s="765"/>
      <c r="OQW2" s="765"/>
      <c r="OQX2" s="765"/>
      <c r="OQY2" s="765"/>
      <c r="OQZ2" s="765"/>
      <c r="ORA2" s="765"/>
      <c r="ORB2" s="765"/>
      <c r="ORC2" s="765"/>
      <c r="ORD2" s="765"/>
      <c r="ORE2" s="765"/>
      <c r="ORF2" s="765"/>
      <c r="ORG2" s="765"/>
      <c r="ORH2" s="765"/>
      <c r="ORI2" s="765"/>
      <c r="ORJ2" s="765"/>
      <c r="ORK2" s="765"/>
      <c r="ORL2" s="765"/>
      <c r="ORM2" s="765"/>
      <c r="ORN2" s="765"/>
      <c r="ORO2" s="765"/>
      <c r="ORP2" s="765"/>
      <c r="ORQ2" s="765"/>
      <c r="ORR2" s="765"/>
      <c r="ORS2" s="765"/>
      <c r="ORT2" s="765"/>
      <c r="ORU2" s="765"/>
      <c r="ORV2" s="765"/>
      <c r="ORW2" s="765"/>
      <c r="ORX2" s="765"/>
      <c r="ORY2" s="765"/>
      <c r="ORZ2" s="765"/>
      <c r="OSA2" s="765"/>
      <c r="OSB2" s="765"/>
      <c r="OSC2" s="765"/>
      <c r="OSD2" s="765"/>
      <c r="OSE2" s="765"/>
      <c r="OSF2" s="765"/>
      <c r="OSG2" s="765"/>
      <c r="OSH2" s="765"/>
      <c r="OSI2" s="765"/>
      <c r="OSJ2" s="765"/>
      <c r="OSK2" s="765"/>
      <c r="OSL2" s="765"/>
      <c r="OSM2" s="765"/>
      <c r="OSN2" s="765"/>
      <c r="OSO2" s="765"/>
      <c r="OSP2" s="765"/>
      <c r="OSQ2" s="765"/>
      <c r="OSR2" s="765"/>
      <c r="OSS2" s="765"/>
      <c r="OST2" s="765"/>
      <c r="OSU2" s="765"/>
      <c r="OSV2" s="765"/>
      <c r="OSW2" s="765"/>
      <c r="OSX2" s="765"/>
      <c r="OSY2" s="765"/>
      <c r="OSZ2" s="765"/>
      <c r="OTA2" s="765"/>
      <c r="OTB2" s="765"/>
      <c r="OTC2" s="765"/>
      <c r="OTD2" s="765"/>
      <c r="OTE2" s="765"/>
      <c r="OTF2" s="765"/>
      <c r="OTG2" s="765"/>
      <c r="OTH2" s="765"/>
      <c r="OTI2" s="765"/>
      <c r="OTJ2" s="765"/>
      <c r="OTK2" s="765"/>
      <c r="OTL2" s="765"/>
      <c r="OTM2" s="765"/>
      <c r="OTN2" s="765"/>
      <c r="OTO2" s="765"/>
      <c r="OTP2" s="765"/>
      <c r="OTQ2" s="765"/>
      <c r="OTR2" s="765"/>
      <c r="OTS2" s="765"/>
      <c r="OTT2" s="765"/>
      <c r="OTU2" s="765"/>
      <c r="OTV2" s="765"/>
      <c r="OTW2" s="765"/>
      <c r="OTX2" s="765"/>
      <c r="OTY2" s="765"/>
      <c r="OTZ2" s="765"/>
      <c r="OUA2" s="765"/>
      <c r="OUB2" s="765"/>
      <c r="OUC2" s="765"/>
      <c r="OUD2" s="765"/>
      <c r="OUE2" s="765"/>
      <c r="OUF2" s="765"/>
      <c r="OUG2" s="765"/>
      <c r="OUH2" s="765"/>
      <c r="OUI2" s="765"/>
      <c r="OUJ2" s="765"/>
      <c r="OUK2" s="765"/>
      <c r="OUL2" s="765"/>
      <c r="OUM2" s="765"/>
      <c r="OUN2" s="765"/>
      <c r="OUO2" s="765"/>
      <c r="OUP2" s="765"/>
      <c r="OUQ2" s="765"/>
      <c r="OUR2" s="765"/>
      <c r="OUS2" s="765"/>
      <c r="OUT2" s="765"/>
      <c r="OUU2" s="765"/>
      <c r="OUV2" s="765"/>
      <c r="OUW2" s="765"/>
      <c r="OUX2" s="765"/>
      <c r="OUY2" s="765"/>
      <c r="OUZ2" s="765"/>
      <c r="OVA2" s="765"/>
      <c r="OVB2" s="765"/>
      <c r="OVC2" s="765"/>
      <c r="OVD2" s="765"/>
      <c r="OVE2" s="765"/>
      <c r="OVF2" s="765"/>
      <c r="OVG2" s="765"/>
      <c r="OVH2" s="765"/>
      <c r="OVI2" s="765"/>
      <c r="OVJ2" s="765"/>
      <c r="OVK2" s="765"/>
      <c r="OVL2" s="765"/>
      <c r="OVM2" s="765"/>
      <c r="OVN2" s="765"/>
      <c r="OVO2" s="765"/>
      <c r="OVP2" s="765"/>
      <c r="OVQ2" s="765"/>
      <c r="OVR2" s="765"/>
      <c r="OVS2" s="765"/>
      <c r="OVT2" s="765"/>
      <c r="OVU2" s="765"/>
      <c r="OVV2" s="765"/>
      <c r="OVW2" s="765"/>
      <c r="OVX2" s="765"/>
      <c r="OVY2" s="765"/>
      <c r="OVZ2" s="765"/>
      <c r="OWA2" s="765"/>
      <c r="OWB2" s="765"/>
      <c r="OWC2" s="765"/>
      <c r="OWD2" s="765"/>
      <c r="OWE2" s="765"/>
      <c r="OWF2" s="765"/>
      <c r="OWG2" s="765"/>
      <c r="OWH2" s="765"/>
      <c r="OWI2" s="765"/>
      <c r="OWJ2" s="765"/>
      <c r="OWK2" s="765"/>
      <c r="OWL2" s="765"/>
      <c r="OWM2" s="765"/>
      <c r="OWN2" s="765"/>
      <c r="OWO2" s="765"/>
      <c r="OWP2" s="765"/>
      <c r="OWQ2" s="765"/>
      <c r="OWR2" s="765"/>
      <c r="OWS2" s="765"/>
      <c r="OWT2" s="765"/>
      <c r="OWU2" s="765"/>
      <c r="OWV2" s="765"/>
      <c r="OWW2" s="765"/>
      <c r="OWX2" s="765"/>
      <c r="OWY2" s="765"/>
      <c r="OWZ2" s="765"/>
      <c r="OXA2" s="765"/>
      <c r="OXB2" s="765"/>
      <c r="OXC2" s="765"/>
      <c r="OXD2" s="765"/>
      <c r="OXE2" s="765"/>
      <c r="OXF2" s="765"/>
      <c r="OXG2" s="765"/>
      <c r="OXH2" s="765"/>
      <c r="OXI2" s="765"/>
      <c r="OXJ2" s="765"/>
      <c r="OXK2" s="765"/>
      <c r="OXL2" s="765"/>
      <c r="OXM2" s="765"/>
      <c r="OXN2" s="765"/>
      <c r="OXO2" s="765"/>
      <c r="OXP2" s="765"/>
      <c r="OXQ2" s="765"/>
      <c r="OXR2" s="765"/>
      <c r="OXS2" s="765"/>
      <c r="OXT2" s="765"/>
      <c r="OXU2" s="765"/>
      <c r="OXV2" s="765"/>
      <c r="OXW2" s="765"/>
      <c r="OXX2" s="765"/>
      <c r="OXY2" s="765"/>
      <c r="OXZ2" s="765"/>
      <c r="OYA2" s="765"/>
      <c r="OYB2" s="765"/>
      <c r="OYC2" s="765"/>
      <c r="OYD2" s="765"/>
      <c r="OYE2" s="765"/>
      <c r="OYF2" s="765"/>
      <c r="OYG2" s="765"/>
      <c r="OYH2" s="765"/>
      <c r="OYI2" s="765"/>
      <c r="OYJ2" s="765"/>
      <c r="OYK2" s="765"/>
      <c r="OYL2" s="765"/>
      <c r="OYM2" s="765"/>
      <c r="OYN2" s="765"/>
      <c r="OYO2" s="765"/>
      <c r="OYP2" s="765"/>
      <c r="OYQ2" s="765"/>
      <c r="OYR2" s="765"/>
      <c r="OYS2" s="765"/>
      <c r="OYT2" s="765"/>
      <c r="OYU2" s="765"/>
      <c r="OYV2" s="765"/>
      <c r="OYW2" s="765"/>
      <c r="OYX2" s="765"/>
      <c r="OYY2" s="765"/>
      <c r="OYZ2" s="765"/>
      <c r="OZA2" s="765"/>
      <c r="OZB2" s="765"/>
      <c r="OZC2" s="765"/>
      <c r="OZD2" s="765"/>
      <c r="OZE2" s="765"/>
      <c r="OZF2" s="765"/>
      <c r="OZG2" s="765"/>
      <c r="OZH2" s="765"/>
      <c r="OZI2" s="765"/>
      <c r="OZJ2" s="765"/>
      <c r="OZK2" s="765"/>
      <c r="OZL2" s="765"/>
      <c r="OZM2" s="765"/>
      <c r="OZN2" s="765"/>
      <c r="OZO2" s="765"/>
      <c r="OZP2" s="765"/>
      <c r="OZQ2" s="765"/>
      <c r="OZR2" s="765"/>
      <c r="OZS2" s="765"/>
      <c r="OZT2" s="765"/>
      <c r="OZU2" s="765"/>
      <c r="OZV2" s="765"/>
      <c r="OZW2" s="765"/>
      <c r="OZX2" s="765"/>
      <c r="OZY2" s="765"/>
      <c r="OZZ2" s="765"/>
      <c r="PAA2" s="765"/>
      <c r="PAB2" s="765"/>
      <c r="PAC2" s="765"/>
      <c r="PAD2" s="765"/>
      <c r="PAE2" s="765"/>
      <c r="PAF2" s="765"/>
      <c r="PAG2" s="765"/>
      <c r="PAH2" s="765"/>
      <c r="PAI2" s="765"/>
      <c r="PAJ2" s="765"/>
      <c r="PAK2" s="765"/>
      <c r="PAL2" s="765"/>
      <c r="PAM2" s="765"/>
      <c r="PAN2" s="765"/>
      <c r="PAO2" s="765"/>
      <c r="PAP2" s="765"/>
      <c r="PAQ2" s="765"/>
      <c r="PAR2" s="765"/>
      <c r="PAS2" s="765"/>
      <c r="PAT2" s="765"/>
      <c r="PAU2" s="765"/>
      <c r="PAV2" s="765"/>
      <c r="PAW2" s="765"/>
      <c r="PAX2" s="765"/>
      <c r="PAY2" s="765"/>
      <c r="PAZ2" s="765"/>
      <c r="PBA2" s="765"/>
      <c r="PBB2" s="765"/>
      <c r="PBC2" s="765"/>
      <c r="PBD2" s="765"/>
      <c r="PBE2" s="765"/>
      <c r="PBF2" s="765"/>
      <c r="PBG2" s="765"/>
      <c r="PBH2" s="765"/>
      <c r="PBI2" s="765"/>
      <c r="PBJ2" s="765"/>
      <c r="PBK2" s="765"/>
      <c r="PBL2" s="765"/>
      <c r="PBM2" s="765"/>
      <c r="PBN2" s="765"/>
      <c r="PBO2" s="765"/>
      <c r="PBP2" s="765"/>
      <c r="PBQ2" s="765"/>
      <c r="PBR2" s="765"/>
      <c r="PBS2" s="765"/>
      <c r="PBT2" s="765"/>
      <c r="PBU2" s="765"/>
      <c r="PBV2" s="765"/>
      <c r="PBW2" s="765"/>
      <c r="PBX2" s="765"/>
      <c r="PBY2" s="765"/>
      <c r="PBZ2" s="765"/>
      <c r="PCA2" s="765"/>
      <c r="PCB2" s="765"/>
      <c r="PCC2" s="765"/>
      <c r="PCD2" s="765"/>
      <c r="PCE2" s="765"/>
      <c r="PCF2" s="765"/>
      <c r="PCG2" s="765"/>
      <c r="PCH2" s="765"/>
      <c r="PCI2" s="765"/>
      <c r="PCJ2" s="765"/>
      <c r="PCK2" s="765"/>
      <c r="PCL2" s="765"/>
      <c r="PCM2" s="765"/>
      <c r="PCN2" s="765"/>
      <c r="PCO2" s="765"/>
      <c r="PCP2" s="765"/>
      <c r="PCQ2" s="765"/>
      <c r="PCR2" s="765"/>
      <c r="PCS2" s="765"/>
      <c r="PCT2" s="765"/>
      <c r="PCU2" s="765"/>
      <c r="PCV2" s="765"/>
      <c r="PCW2" s="765"/>
      <c r="PCX2" s="765"/>
      <c r="PCY2" s="765"/>
      <c r="PCZ2" s="765"/>
      <c r="PDA2" s="765"/>
      <c r="PDB2" s="765"/>
      <c r="PDC2" s="765"/>
      <c r="PDD2" s="765"/>
      <c r="PDE2" s="765"/>
      <c r="PDF2" s="765"/>
      <c r="PDG2" s="765"/>
      <c r="PDH2" s="765"/>
      <c r="PDI2" s="765"/>
      <c r="PDJ2" s="765"/>
      <c r="PDK2" s="765"/>
      <c r="PDL2" s="765"/>
      <c r="PDM2" s="765"/>
      <c r="PDN2" s="765"/>
      <c r="PDO2" s="765"/>
      <c r="PDP2" s="765"/>
      <c r="PDQ2" s="765"/>
      <c r="PDR2" s="765"/>
      <c r="PDS2" s="765"/>
      <c r="PDT2" s="765"/>
      <c r="PDU2" s="765"/>
      <c r="PDV2" s="765"/>
      <c r="PDW2" s="765"/>
      <c r="PDX2" s="765"/>
      <c r="PDY2" s="765"/>
      <c r="PDZ2" s="765"/>
      <c r="PEA2" s="765"/>
      <c r="PEB2" s="765"/>
      <c r="PEC2" s="765"/>
      <c r="PED2" s="765"/>
      <c r="PEE2" s="765"/>
      <c r="PEF2" s="765"/>
      <c r="PEG2" s="765"/>
      <c r="PEH2" s="765"/>
      <c r="PEI2" s="765"/>
      <c r="PEJ2" s="765"/>
      <c r="PEK2" s="765"/>
      <c r="PEL2" s="765"/>
      <c r="PEM2" s="765"/>
      <c r="PEN2" s="765"/>
      <c r="PEO2" s="765"/>
      <c r="PEP2" s="765"/>
      <c r="PEQ2" s="765"/>
      <c r="PER2" s="765"/>
      <c r="PES2" s="765"/>
      <c r="PET2" s="765"/>
      <c r="PEU2" s="765"/>
      <c r="PEV2" s="765"/>
      <c r="PEW2" s="765"/>
      <c r="PEX2" s="765"/>
      <c r="PEY2" s="765"/>
      <c r="PEZ2" s="765"/>
      <c r="PFA2" s="765"/>
      <c r="PFB2" s="765"/>
      <c r="PFC2" s="765"/>
      <c r="PFD2" s="765"/>
      <c r="PFE2" s="765"/>
      <c r="PFF2" s="765"/>
      <c r="PFG2" s="765"/>
      <c r="PFH2" s="765"/>
      <c r="PFI2" s="765"/>
      <c r="PFJ2" s="765"/>
      <c r="PFK2" s="765"/>
      <c r="PFL2" s="765"/>
      <c r="PFM2" s="765"/>
      <c r="PFN2" s="765"/>
      <c r="PFO2" s="765"/>
      <c r="PFP2" s="765"/>
      <c r="PFQ2" s="765"/>
      <c r="PFR2" s="765"/>
      <c r="PFS2" s="765"/>
      <c r="PFT2" s="765"/>
      <c r="PFU2" s="765"/>
      <c r="PFV2" s="765"/>
      <c r="PFW2" s="765"/>
      <c r="PFX2" s="765"/>
      <c r="PFY2" s="765"/>
      <c r="PFZ2" s="765"/>
      <c r="PGA2" s="765"/>
      <c r="PGB2" s="765"/>
      <c r="PGC2" s="765"/>
      <c r="PGD2" s="765"/>
      <c r="PGE2" s="765"/>
      <c r="PGF2" s="765"/>
      <c r="PGG2" s="765"/>
      <c r="PGH2" s="765"/>
      <c r="PGI2" s="765"/>
      <c r="PGJ2" s="765"/>
      <c r="PGK2" s="765"/>
      <c r="PGL2" s="765"/>
      <c r="PGM2" s="765"/>
      <c r="PGN2" s="765"/>
      <c r="PGO2" s="765"/>
      <c r="PGP2" s="765"/>
      <c r="PGQ2" s="765"/>
      <c r="PGR2" s="765"/>
      <c r="PGS2" s="765"/>
      <c r="PGT2" s="765"/>
      <c r="PGU2" s="765"/>
      <c r="PGV2" s="765"/>
      <c r="PGW2" s="765"/>
      <c r="PGX2" s="765"/>
      <c r="PGY2" s="765"/>
      <c r="PGZ2" s="765"/>
      <c r="PHA2" s="765"/>
      <c r="PHB2" s="765"/>
      <c r="PHC2" s="765"/>
      <c r="PHD2" s="765"/>
      <c r="PHE2" s="765"/>
      <c r="PHF2" s="765"/>
      <c r="PHG2" s="765"/>
      <c r="PHH2" s="765"/>
      <c r="PHI2" s="765"/>
      <c r="PHJ2" s="765"/>
      <c r="PHK2" s="765"/>
      <c r="PHL2" s="765"/>
      <c r="PHM2" s="765"/>
      <c r="PHN2" s="765"/>
      <c r="PHO2" s="765"/>
      <c r="PHP2" s="765"/>
      <c r="PHQ2" s="765"/>
      <c r="PHR2" s="765"/>
      <c r="PHS2" s="765"/>
      <c r="PHT2" s="765"/>
      <c r="PHU2" s="765"/>
      <c r="PHV2" s="765"/>
      <c r="PHW2" s="765"/>
      <c r="PHX2" s="765"/>
      <c r="PHY2" s="765"/>
      <c r="PHZ2" s="765"/>
      <c r="PIA2" s="765"/>
      <c r="PIB2" s="765"/>
      <c r="PIC2" s="765"/>
      <c r="PID2" s="765"/>
      <c r="PIE2" s="765"/>
      <c r="PIF2" s="765"/>
      <c r="PIG2" s="765"/>
      <c r="PIH2" s="765"/>
      <c r="PII2" s="765"/>
      <c r="PIJ2" s="765"/>
      <c r="PIK2" s="765"/>
      <c r="PIL2" s="765"/>
      <c r="PIM2" s="765"/>
      <c r="PIN2" s="765"/>
      <c r="PIO2" s="765"/>
      <c r="PIP2" s="765"/>
      <c r="PIQ2" s="765"/>
      <c r="PIR2" s="765"/>
      <c r="PIS2" s="765"/>
      <c r="PIT2" s="765"/>
      <c r="PIU2" s="765"/>
      <c r="PIV2" s="765"/>
      <c r="PIW2" s="765"/>
      <c r="PIX2" s="765"/>
      <c r="PIY2" s="765"/>
      <c r="PIZ2" s="765"/>
      <c r="PJA2" s="765"/>
      <c r="PJB2" s="765"/>
      <c r="PJC2" s="765"/>
      <c r="PJD2" s="765"/>
      <c r="PJE2" s="765"/>
      <c r="PJF2" s="765"/>
      <c r="PJG2" s="765"/>
      <c r="PJH2" s="765"/>
      <c r="PJI2" s="765"/>
      <c r="PJJ2" s="765"/>
      <c r="PJK2" s="765"/>
      <c r="PJL2" s="765"/>
      <c r="PJM2" s="765"/>
      <c r="PJN2" s="765"/>
      <c r="PJO2" s="765"/>
      <c r="PJP2" s="765"/>
      <c r="PJQ2" s="765"/>
      <c r="PJR2" s="765"/>
      <c r="PJS2" s="765"/>
      <c r="PJT2" s="765"/>
      <c r="PJU2" s="765"/>
      <c r="PJV2" s="765"/>
      <c r="PJW2" s="765"/>
      <c r="PJX2" s="765"/>
      <c r="PJY2" s="765"/>
      <c r="PJZ2" s="765"/>
      <c r="PKA2" s="765"/>
      <c r="PKB2" s="765"/>
      <c r="PKC2" s="765"/>
      <c r="PKD2" s="765"/>
      <c r="PKE2" s="765"/>
      <c r="PKF2" s="765"/>
      <c r="PKG2" s="765"/>
      <c r="PKH2" s="765"/>
      <c r="PKI2" s="765"/>
      <c r="PKJ2" s="765"/>
      <c r="PKK2" s="765"/>
      <c r="PKL2" s="765"/>
      <c r="PKM2" s="765"/>
      <c r="PKN2" s="765"/>
      <c r="PKO2" s="765"/>
      <c r="PKP2" s="765"/>
      <c r="PKQ2" s="765"/>
      <c r="PKR2" s="765"/>
      <c r="PKS2" s="765"/>
      <c r="PKT2" s="765"/>
      <c r="PKU2" s="765"/>
      <c r="PKV2" s="765"/>
      <c r="PKW2" s="765"/>
      <c r="PKX2" s="765"/>
      <c r="PKY2" s="765"/>
      <c r="PKZ2" s="765"/>
      <c r="PLA2" s="765"/>
      <c r="PLB2" s="765"/>
      <c r="PLC2" s="765"/>
      <c r="PLD2" s="765"/>
      <c r="PLE2" s="765"/>
      <c r="PLF2" s="765"/>
      <c r="PLG2" s="765"/>
      <c r="PLH2" s="765"/>
      <c r="PLI2" s="765"/>
      <c r="PLJ2" s="765"/>
      <c r="PLK2" s="765"/>
      <c r="PLL2" s="765"/>
      <c r="PLM2" s="765"/>
      <c r="PLN2" s="765"/>
      <c r="PLO2" s="765"/>
      <c r="PLP2" s="765"/>
      <c r="PLQ2" s="765"/>
      <c r="PLR2" s="765"/>
      <c r="PLS2" s="765"/>
      <c r="PLT2" s="765"/>
      <c r="PLU2" s="765"/>
      <c r="PLV2" s="765"/>
      <c r="PLW2" s="765"/>
      <c r="PLX2" s="765"/>
      <c r="PLY2" s="765"/>
      <c r="PLZ2" s="765"/>
      <c r="PMA2" s="765"/>
      <c r="PMB2" s="765"/>
      <c r="PMC2" s="765"/>
      <c r="PMD2" s="765"/>
      <c r="PME2" s="765"/>
      <c r="PMF2" s="765"/>
      <c r="PMG2" s="765"/>
      <c r="PMH2" s="765"/>
      <c r="PMI2" s="765"/>
      <c r="PMJ2" s="765"/>
      <c r="PMK2" s="765"/>
      <c r="PML2" s="765"/>
      <c r="PMM2" s="765"/>
      <c r="PMN2" s="765"/>
      <c r="PMO2" s="765"/>
      <c r="PMP2" s="765"/>
      <c r="PMQ2" s="765"/>
      <c r="PMR2" s="765"/>
      <c r="PMS2" s="765"/>
      <c r="PMT2" s="765"/>
      <c r="PMU2" s="765"/>
      <c r="PMV2" s="765"/>
      <c r="PMW2" s="765"/>
      <c r="PMX2" s="765"/>
      <c r="PMY2" s="765"/>
      <c r="PMZ2" s="765"/>
      <c r="PNA2" s="765"/>
      <c r="PNB2" s="765"/>
      <c r="PNC2" s="765"/>
      <c r="PND2" s="765"/>
      <c r="PNE2" s="765"/>
      <c r="PNF2" s="765"/>
      <c r="PNG2" s="765"/>
      <c r="PNH2" s="765"/>
      <c r="PNI2" s="765"/>
      <c r="PNJ2" s="765"/>
      <c r="PNK2" s="765"/>
      <c r="PNL2" s="765"/>
      <c r="PNM2" s="765"/>
      <c r="PNN2" s="765"/>
      <c r="PNO2" s="765"/>
      <c r="PNP2" s="765"/>
      <c r="PNQ2" s="765"/>
      <c r="PNR2" s="765"/>
      <c r="PNS2" s="765"/>
      <c r="PNT2" s="765"/>
      <c r="PNU2" s="765"/>
      <c r="PNV2" s="765"/>
      <c r="PNW2" s="765"/>
      <c r="PNX2" s="765"/>
      <c r="PNY2" s="765"/>
      <c r="PNZ2" s="765"/>
      <c r="POA2" s="765"/>
      <c r="POB2" s="765"/>
      <c r="POC2" s="765"/>
      <c r="POD2" s="765"/>
      <c r="POE2" s="765"/>
      <c r="POF2" s="765"/>
      <c r="POG2" s="765"/>
      <c r="POH2" s="765"/>
      <c r="POI2" s="765"/>
      <c r="POJ2" s="765"/>
      <c r="POK2" s="765"/>
      <c r="POL2" s="765"/>
      <c r="POM2" s="765"/>
      <c r="PON2" s="765"/>
      <c r="POO2" s="765"/>
      <c r="POP2" s="765"/>
      <c r="POQ2" s="765"/>
      <c r="POR2" s="765"/>
      <c r="POS2" s="765"/>
      <c r="POT2" s="765"/>
      <c r="POU2" s="765"/>
      <c r="POV2" s="765"/>
      <c r="POW2" s="765"/>
      <c r="POX2" s="765"/>
      <c r="POY2" s="765"/>
      <c r="POZ2" s="765"/>
      <c r="PPA2" s="765"/>
      <c r="PPB2" s="765"/>
      <c r="PPC2" s="765"/>
      <c r="PPD2" s="765"/>
      <c r="PPE2" s="765"/>
      <c r="PPF2" s="765"/>
      <c r="PPG2" s="765"/>
      <c r="PPH2" s="765"/>
      <c r="PPI2" s="765"/>
      <c r="PPJ2" s="765"/>
      <c r="PPK2" s="765"/>
      <c r="PPL2" s="765"/>
      <c r="PPM2" s="765"/>
      <c r="PPN2" s="765"/>
      <c r="PPO2" s="765"/>
      <c r="PPP2" s="765"/>
      <c r="PPQ2" s="765"/>
      <c r="PPR2" s="765"/>
      <c r="PPS2" s="765"/>
      <c r="PPT2" s="765"/>
      <c r="PPU2" s="765"/>
      <c r="PPV2" s="765"/>
      <c r="PPW2" s="765"/>
      <c r="PPX2" s="765"/>
      <c r="PPY2" s="765"/>
      <c r="PPZ2" s="765"/>
      <c r="PQA2" s="765"/>
      <c r="PQB2" s="765"/>
      <c r="PQC2" s="765"/>
      <c r="PQD2" s="765"/>
      <c r="PQE2" s="765"/>
      <c r="PQF2" s="765"/>
      <c r="PQG2" s="765"/>
      <c r="PQH2" s="765"/>
      <c r="PQI2" s="765"/>
      <c r="PQJ2" s="765"/>
      <c r="PQK2" s="765"/>
      <c r="PQL2" s="765"/>
      <c r="PQM2" s="765"/>
      <c r="PQN2" s="765"/>
      <c r="PQO2" s="765"/>
      <c r="PQP2" s="765"/>
      <c r="PQQ2" s="765"/>
      <c r="PQR2" s="765"/>
      <c r="PQS2" s="765"/>
      <c r="PQT2" s="765"/>
      <c r="PQU2" s="765"/>
      <c r="PQV2" s="765"/>
      <c r="PQW2" s="765"/>
      <c r="PQX2" s="765"/>
      <c r="PQY2" s="765"/>
      <c r="PQZ2" s="765"/>
      <c r="PRA2" s="765"/>
      <c r="PRB2" s="765"/>
      <c r="PRC2" s="765"/>
      <c r="PRD2" s="765"/>
      <c r="PRE2" s="765"/>
      <c r="PRF2" s="765"/>
      <c r="PRG2" s="765"/>
      <c r="PRH2" s="765"/>
      <c r="PRI2" s="765"/>
      <c r="PRJ2" s="765"/>
      <c r="PRK2" s="765"/>
      <c r="PRL2" s="765"/>
      <c r="PRM2" s="765"/>
      <c r="PRN2" s="765"/>
      <c r="PRO2" s="765"/>
      <c r="PRP2" s="765"/>
      <c r="PRQ2" s="765"/>
      <c r="PRR2" s="765"/>
      <c r="PRS2" s="765"/>
      <c r="PRT2" s="765"/>
      <c r="PRU2" s="765"/>
      <c r="PRV2" s="765"/>
      <c r="PRW2" s="765"/>
      <c r="PRX2" s="765"/>
      <c r="PRY2" s="765"/>
      <c r="PRZ2" s="765"/>
      <c r="PSA2" s="765"/>
      <c r="PSB2" s="765"/>
      <c r="PSC2" s="765"/>
      <c r="PSD2" s="765"/>
      <c r="PSE2" s="765"/>
      <c r="PSF2" s="765"/>
      <c r="PSG2" s="765"/>
      <c r="PSH2" s="765"/>
      <c r="PSI2" s="765"/>
      <c r="PSJ2" s="765"/>
      <c r="PSK2" s="765"/>
      <c r="PSL2" s="765"/>
      <c r="PSM2" s="765"/>
      <c r="PSN2" s="765"/>
      <c r="PSO2" s="765"/>
      <c r="PSP2" s="765"/>
      <c r="PSQ2" s="765"/>
      <c r="PSR2" s="765"/>
      <c r="PSS2" s="765"/>
      <c r="PST2" s="765"/>
      <c r="PSU2" s="765"/>
      <c r="PSV2" s="765"/>
      <c r="PSW2" s="765"/>
      <c r="PSX2" s="765"/>
      <c r="PSY2" s="765"/>
      <c r="PSZ2" s="765"/>
      <c r="PTA2" s="765"/>
      <c r="PTB2" s="765"/>
      <c r="PTC2" s="765"/>
      <c r="PTD2" s="765"/>
      <c r="PTE2" s="765"/>
      <c r="PTF2" s="765"/>
      <c r="PTG2" s="765"/>
      <c r="PTH2" s="765"/>
      <c r="PTI2" s="765"/>
      <c r="PTJ2" s="765"/>
      <c r="PTK2" s="765"/>
      <c r="PTL2" s="765"/>
      <c r="PTM2" s="765"/>
      <c r="PTN2" s="765"/>
      <c r="PTO2" s="765"/>
      <c r="PTP2" s="765"/>
      <c r="PTQ2" s="765"/>
      <c r="PTR2" s="765"/>
      <c r="PTS2" s="765"/>
      <c r="PTT2" s="765"/>
      <c r="PTU2" s="765"/>
      <c r="PTV2" s="765"/>
      <c r="PTW2" s="765"/>
      <c r="PTX2" s="765"/>
      <c r="PTY2" s="765"/>
      <c r="PTZ2" s="765"/>
      <c r="PUA2" s="765"/>
      <c r="PUB2" s="765"/>
      <c r="PUC2" s="765"/>
      <c r="PUD2" s="765"/>
      <c r="PUE2" s="765"/>
      <c r="PUF2" s="765"/>
      <c r="PUG2" s="765"/>
      <c r="PUH2" s="765"/>
      <c r="PUI2" s="765"/>
      <c r="PUJ2" s="765"/>
      <c r="PUK2" s="765"/>
      <c r="PUL2" s="765"/>
      <c r="PUM2" s="765"/>
      <c r="PUN2" s="765"/>
      <c r="PUO2" s="765"/>
      <c r="PUP2" s="765"/>
      <c r="PUQ2" s="765"/>
      <c r="PUR2" s="765"/>
      <c r="PUS2" s="765"/>
      <c r="PUT2" s="765"/>
      <c r="PUU2" s="765"/>
      <c r="PUV2" s="765"/>
      <c r="PUW2" s="765"/>
      <c r="PUX2" s="765"/>
      <c r="PUY2" s="765"/>
      <c r="PUZ2" s="765"/>
      <c r="PVA2" s="765"/>
      <c r="PVB2" s="765"/>
      <c r="PVC2" s="765"/>
      <c r="PVD2" s="765"/>
      <c r="PVE2" s="765"/>
      <c r="PVF2" s="765"/>
      <c r="PVG2" s="765"/>
      <c r="PVH2" s="765"/>
      <c r="PVI2" s="765"/>
      <c r="PVJ2" s="765"/>
      <c r="PVK2" s="765"/>
      <c r="PVL2" s="765"/>
      <c r="PVM2" s="765"/>
      <c r="PVN2" s="765"/>
      <c r="PVO2" s="765"/>
      <c r="PVP2" s="765"/>
      <c r="PVQ2" s="765"/>
      <c r="PVR2" s="765"/>
      <c r="PVS2" s="765"/>
      <c r="PVT2" s="765"/>
      <c r="PVU2" s="765"/>
      <c r="PVV2" s="765"/>
      <c r="PVW2" s="765"/>
      <c r="PVX2" s="765"/>
      <c r="PVY2" s="765"/>
      <c r="PVZ2" s="765"/>
      <c r="PWA2" s="765"/>
      <c r="PWB2" s="765"/>
      <c r="PWC2" s="765"/>
      <c r="PWD2" s="765"/>
      <c r="PWE2" s="765"/>
      <c r="PWF2" s="765"/>
      <c r="PWG2" s="765"/>
      <c r="PWH2" s="765"/>
      <c r="PWI2" s="765"/>
      <c r="PWJ2" s="765"/>
      <c r="PWK2" s="765"/>
      <c r="PWL2" s="765"/>
      <c r="PWM2" s="765"/>
      <c r="PWN2" s="765"/>
      <c r="PWO2" s="765"/>
      <c r="PWP2" s="765"/>
      <c r="PWQ2" s="765"/>
      <c r="PWR2" s="765"/>
      <c r="PWS2" s="765"/>
      <c r="PWT2" s="765"/>
      <c r="PWU2" s="765"/>
      <c r="PWV2" s="765"/>
      <c r="PWW2" s="765"/>
      <c r="PWX2" s="765"/>
      <c r="PWY2" s="765"/>
      <c r="PWZ2" s="765"/>
      <c r="PXA2" s="765"/>
      <c r="PXB2" s="765"/>
      <c r="PXC2" s="765"/>
      <c r="PXD2" s="765"/>
      <c r="PXE2" s="765"/>
      <c r="PXF2" s="765"/>
      <c r="PXG2" s="765"/>
      <c r="PXH2" s="765"/>
      <c r="PXI2" s="765"/>
      <c r="PXJ2" s="765"/>
      <c r="PXK2" s="765"/>
      <c r="PXL2" s="765"/>
      <c r="PXM2" s="765"/>
      <c r="PXN2" s="765"/>
      <c r="PXO2" s="765"/>
      <c r="PXP2" s="765"/>
      <c r="PXQ2" s="765"/>
      <c r="PXR2" s="765"/>
      <c r="PXS2" s="765"/>
      <c r="PXT2" s="765"/>
      <c r="PXU2" s="765"/>
      <c r="PXV2" s="765"/>
      <c r="PXW2" s="765"/>
      <c r="PXX2" s="765"/>
      <c r="PXY2" s="765"/>
      <c r="PXZ2" s="765"/>
      <c r="PYA2" s="765"/>
      <c r="PYB2" s="765"/>
      <c r="PYC2" s="765"/>
      <c r="PYD2" s="765"/>
      <c r="PYE2" s="765"/>
      <c r="PYF2" s="765"/>
      <c r="PYG2" s="765"/>
      <c r="PYH2" s="765"/>
      <c r="PYI2" s="765"/>
      <c r="PYJ2" s="765"/>
      <c r="PYK2" s="765"/>
      <c r="PYL2" s="765"/>
      <c r="PYM2" s="765"/>
      <c r="PYN2" s="765"/>
      <c r="PYO2" s="765"/>
      <c r="PYP2" s="765"/>
      <c r="PYQ2" s="765"/>
      <c r="PYR2" s="765"/>
      <c r="PYS2" s="765"/>
      <c r="PYT2" s="765"/>
      <c r="PYU2" s="765"/>
      <c r="PYV2" s="765"/>
      <c r="PYW2" s="765"/>
      <c r="PYX2" s="765"/>
      <c r="PYY2" s="765"/>
      <c r="PYZ2" s="765"/>
      <c r="PZA2" s="765"/>
      <c r="PZB2" s="765"/>
      <c r="PZC2" s="765"/>
      <c r="PZD2" s="765"/>
      <c r="PZE2" s="765"/>
      <c r="PZF2" s="765"/>
      <c r="PZG2" s="765"/>
      <c r="PZH2" s="765"/>
      <c r="PZI2" s="765"/>
      <c r="PZJ2" s="765"/>
      <c r="PZK2" s="765"/>
      <c r="PZL2" s="765"/>
      <c r="PZM2" s="765"/>
      <c r="PZN2" s="765"/>
      <c r="PZO2" s="765"/>
      <c r="PZP2" s="765"/>
      <c r="PZQ2" s="765"/>
      <c r="PZR2" s="765"/>
      <c r="PZS2" s="765"/>
      <c r="PZT2" s="765"/>
      <c r="PZU2" s="765"/>
      <c r="PZV2" s="765"/>
      <c r="PZW2" s="765"/>
      <c r="PZX2" s="765"/>
      <c r="PZY2" s="765"/>
      <c r="PZZ2" s="765"/>
      <c r="QAA2" s="765"/>
      <c r="QAB2" s="765"/>
      <c r="QAC2" s="765"/>
      <c r="QAD2" s="765"/>
      <c r="QAE2" s="765"/>
      <c r="QAF2" s="765"/>
      <c r="QAG2" s="765"/>
      <c r="QAH2" s="765"/>
      <c r="QAI2" s="765"/>
      <c r="QAJ2" s="765"/>
      <c r="QAK2" s="765"/>
      <c r="QAL2" s="765"/>
      <c r="QAM2" s="765"/>
      <c r="QAN2" s="765"/>
      <c r="QAO2" s="765"/>
      <c r="QAP2" s="765"/>
      <c r="QAQ2" s="765"/>
      <c r="QAR2" s="765"/>
      <c r="QAS2" s="765"/>
      <c r="QAT2" s="765"/>
      <c r="QAU2" s="765"/>
      <c r="QAV2" s="765"/>
      <c r="QAW2" s="765"/>
      <c r="QAX2" s="765"/>
      <c r="QAY2" s="765"/>
      <c r="QAZ2" s="765"/>
      <c r="QBA2" s="765"/>
      <c r="QBB2" s="765"/>
      <c r="QBC2" s="765"/>
      <c r="QBD2" s="765"/>
      <c r="QBE2" s="765"/>
      <c r="QBF2" s="765"/>
      <c r="QBG2" s="765"/>
      <c r="QBH2" s="765"/>
      <c r="QBI2" s="765"/>
      <c r="QBJ2" s="765"/>
      <c r="QBK2" s="765"/>
      <c r="QBL2" s="765"/>
      <c r="QBM2" s="765"/>
      <c r="QBN2" s="765"/>
      <c r="QBO2" s="765"/>
      <c r="QBP2" s="765"/>
      <c r="QBQ2" s="765"/>
      <c r="QBR2" s="765"/>
      <c r="QBS2" s="765"/>
      <c r="QBT2" s="765"/>
      <c r="QBU2" s="765"/>
      <c r="QBV2" s="765"/>
      <c r="QBW2" s="765"/>
      <c r="QBX2" s="765"/>
      <c r="QBY2" s="765"/>
      <c r="QBZ2" s="765"/>
      <c r="QCA2" s="765"/>
      <c r="QCB2" s="765"/>
      <c r="QCC2" s="765"/>
      <c r="QCD2" s="765"/>
      <c r="QCE2" s="765"/>
      <c r="QCF2" s="765"/>
      <c r="QCG2" s="765"/>
      <c r="QCH2" s="765"/>
      <c r="QCI2" s="765"/>
      <c r="QCJ2" s="765"/>
      <c r="QCK2" s="765"/>
      <c r="QCL2" s="765"/>
      <c r="QCM2" s="765"/>
      <c r="QCN2" s="765"/>
      <c r="QCO2" s="765"/>
      <c r="QCP2" s="765"/>
      <c r="QCQ2" s="765"/>
      <c r="QCR2" s="765"/>
      <c r="QCS2" s="765"/>
      <c r="QCT2" s="765"/>
      <c r="QCU2" s="765"/>
      <c r="QCV2" s="765"/>
      <c r="QCW2" s="765"/>
      <c r="QCX2" s="765"/>
      <c r="QCY2" s="765"/>
      <c r="QCZ2" s="765"/>
      <c r="QDA2" s="765"/>
      <c r="QDB2" s="765"/>
      <c r="QDC2" s="765"/>
      <c r="QDD2" s="765"/>
      <c r="QDE2" s="765"/>
      <c r="QDF2" s="765"/>
      <c r="QDG2" s="765"/>
      <c r="QDH2" s="765"/>
      <c r="QDI2" s="765"/>
      <c r="QDJ2" s="765"/>
      <c r="QDK2" s="765"/>
      <c r="QDL2" s="765"/>
      <c r="QDM2" s="765"/>
      <c r="QDN2" s="765"/>
      <c r="QDO2" s="765"/>
      <c r="QDP2" s="765"/>
      <c r="QDQ2" s="765"/>
      <c r="QDR2" s="765"/>
      <c r="QDS2" s="765"/>
      <c r="QDT2" s="765"/>
      <c r="QDU2" s="765"/>
      <c r="QDV2" s="765"/>
      <c r="QDW2" s="765"/>
      <c r="QDX2" s="765"/>
      <c r="QDY2" s="765"/>
      <c r="QDZ2" s="765"/>
      <c r="QEA2" s="765"/>
      <c r="QEB2" s="765"/>
      <c r="QEC2" s="765"/>
      <c r="QED2" s="765"/>
      <c r="QEE2" s="765"/>
      <c r="QEF2" s="765"/>
      <c r="QEG2" s="765"/>
      <c r="QEH2" s="765"/>
      <c r="QEI2" s="765"/>
      <c r="QEJ2" s="765"/>
      <c r="QEK2" s="765"/>
      <c r="QEL2" s="765"/>
      <c r="QEM2" s="765"/>
      <c r="QEN2" s="765"/>
      <c r="QEO2" s="765"/>
      <c r="QEP2" s="765"/>
      <c r="QEQ2" s="765"/>
      <c r="QER2" s="765"/>
      <c r="QES2" s="765"/>
      <c r="QET2" s="765"/>
      <c r="QEU2" s="765"/>
      <c r="QEV2" s="765"/>
      <c r="QEW2" s="765"/>
      <c r="QEX2" s="765"/>
      <c r="QEY2" s="765"/>
      <c r="QEZ2" s="765"/>
      <c r="QFA2" s="765"/>
      <c r="QFB2" s="765"/>
      <c r="QFC2" s="765"/>
      <c r="QFD2" s="765"/>
      <c r="QFE2" s="765"/>
      <c r="QFF2" s="765"/>
      <c r="QFG2" s="765"/>
      <c r="QFH2" s="765"/>
      <c r="QFI2" s="765"/>
      <c r="QFJ2" s="765"/>
      <c r="QFK2" s="765"/>
      <c r="QFL2" s="765"/>
      <c r="QFM2" s="765"/>
      <c r="QFN2" s="765"/>
      <c r="QFO2" s="765"/>
      <c r="QFP2" s="765"/>
      <c r="QFQ2" s="765"/>
      <c r="QFR2" s="765"/>
      <c r="QFS2" s="765"/>
      <c r="QFT2" s="765"/>
      <c r="QFU2" s="765"/>
      <c r="QFV2" s="765"/>
      <c r="QFW2" s="765"/>
      <c r="QFX2" s="765"/>
      <c r="QFY2" s="765"/>
      <c r="QFZ2" s="765"/>
      <c r="QGA2" s="765"/>
      <c r="QGB2" s="765"/>
      <c r="QGC2" s="765"/>
      <c r="QGD2" s="765"/>
      <c r="QGE2" s="765"/>
      <c r="QGF2" s="765"/>
      <c r="QGG2" s="765"/>
      <c r="QGH2" s="765"/>
      <c r="QGI2" s="765"/>
      <c r="QGJ2" s="765"/>
      <c r="QGK2" s="765"/>
      <c r="QGL2" s="765"/>
      <c r="QGM2" s="765"/>
      <c r="QGN2" s="765"/>
      <c r="QGO2" s="765"/>
      <c r="QGP2" s="765"/>
      <c r="QGQ2" s="765"/>
      <c r="QGR2" s="765"/>
      <c r="QGS2" s="765"/>
      <c r="QGT2" s="765"/>
      <c r="QGU2" s="765"/>
      <c r="QGV2" s="765"/>
      <c r="QGW2" s="765"/>
      <c r="QGX2" s="765"/>
      <c r="QGY2" s="765"/>
      <c r="QGZ2" s="765"/>
      <c r="QHA2" s="765"/>
      <c r="QHB2" s="765"/>
      <c r="QHC2" s="765"/>
      <c r="QHD2" s="765"/>
      <c r="QHE2" s="765"/>
      <c r="QHF2" s="765"/>
      <c r="QHG2" s="765"/>
      <c r="QHH2" s="765"/>
      <c r="QHI2" s="765"/>
      <c r="QHJ2" s="765"/>
      <c r="QHK2" s="765"/>
      <c r="QHL2" s="765"/>
      <c r="QHM2" s="765"/>
      <c r="QHN2" s="765"/>
      <c r="QHO2" s="765"/>
      <c r="QHP2" s="765"/>
      <c r="QHQ2" s="765"/>
      <c r="QHR2" s="765"/>
      <c r="QHS2" s="765"/>
      <c r="QHT2" s="765"/>
      <c r="QHU2" s="765"/>
      <c r="QHV2" s="765"/>
      <c r="QHW2" s="765"/>
      <c r="QHX2" s="765"/>
      <c r="QHY2" s="765"/>
      <c r="QHZ2" s="765"/>
      <c r="QIA2" s="765"/>
      <c r="QIB2" s="765"/>
      <c r="QIC2" s="765"/>
      <c r="QID2" s="765"/>
      <c r="QIE2" s="765"/>
      <c r="QIF2" s="765"/>
      <c r="QIG2" s="765"/>
      <c r="QIH2" s="765"/>
      <c r="QII2" s="765"/>
      <c r="QIJ2" s="765"/>
      <c r="QIK2" s="765"/>
      <c r="QIL2" s="765"/>
      <c r="QIM2" s="765"/>
      <c r="QIN2" s="765"/>
      <c r="QIO2" s="765"/>
      <c r="QIP2" s="765"/>
      <c r="QIQ2" s="765"/>
      <c r="QIR2" s="765"/>
      <c r="QIS2" s="765"/>
      <c r="QIT2" s="765"/>
      <c r="QIU2" s="765"/>
      <c r="QIV2" s="765"/>
      <c r="QIW2" s="765"/>
      <c r="QIX2" s="765"/>
      <c r="QIY2" s="765"/>
      <c r="QIZ2" s="765"/>
      <c r="QJA2" s="765"/>
      <c r="QJB2" s="765"/>
      <c r="QJC2" s="765"/>
      <c r="QJD2" s="765"/>
      <c r="QJE2" s="765"/>
      <c r="QJF2" s="765"/>
      <c r="QJG2" s="765"/>
      <c r="QJH2" s="765"/>
      <c r="QJI2" s="765"/>
      <c r="QJJ2" s="765"/>
      <c r="QJK2" s="765"/>
      <c r="QJL2" s="765"/>
      <c r="QJM2" s="765"/>
      <c r="QJN2" s="765"/>
      <c r="QJO2" s="765"/>
      <c r="QJP2" s="765"/>
      <c r="QJQ2" s="765"/>
      <c r="QJR2" s="765"/>
      <c r="QJS2" s="765"/>
      <c r="QJT2" s="765"/>
      <c r="QJU2" s="765"/>
      <c r="QJV2" s="765"/>
      <c r="QJW2" s="765"/>
      <c r="QJX2" s="765"/>
      <c r="QJY2" s="765"/>
      <c r="QJZ2" s="765"/>
      <c r="QKA2" s="765"/>
      <c r="QKB2" s="765"/>
      <c r="QKC2" s="765"/>
      <c r="QKD2" s="765"/>
      <c r="QKE2" s="765"/>
      <c r="QKF2" s="765"/>
      <c r="QKG2" s="765"/>
      <c r="QKH2" s="765"/>
      <c r="QKI2" s="765"/>
      <c r="QKJ2" s="765"/>
      <c r="QKK2" s="765"/>
      <c r="QKL2" s="765"/>
      <c r="QKM2" s="765"/>
      <c r="QKN2" s="765"/>
      <c r="QKO2" s="765"/>
      <c r="QKP2" s="765"/>
      <c r="QKQ2" s="765"/>
      <c r="QKR2" s="765"/>
      <c r="QKS2" s="765"/>
      <c r="QKT2" s="765"/>
      <c r="QKU2" s="765"/>
      <c r="QKV2" s="765"/>
      <c r="QKW2" s="765"/>
      <c r="QKX2" s="765"/>
      <c r="QKY2" s="765"/>
      <c r="QKZ2" s="765"/>
      <c r="QLA2" s="765"/>
      <c r="QLB2" s="765"/>
      <c r="QLC2" s="765"/>
      <c r="QLD2" s="765"/>
      <c r="QLE2" s="765"/>
      <c r="QLF2" s="765"/>
      <c r="QLG2" s="765"/>
      <c r="QLH2" s="765"/>
      <c r="QLI2" s="765"/>
      <c r="QLJ2" s="765"/>
      <c r="QLK2" s="765"/>
      <c r="QLL2" s="765"/>
      <c r="QLM2" s="765"/>
      <c r="QLN2" s="765"/>
      <c r="QLO2" s="765"/>
      <c r="QLP2" s="765"/>
      <c r="QLQ2" s="765"/>
      <c r="QLR2" s="765"/>
      <c r="QLS2" s="765"/>
      <c r="QLT2" s="765"/>
      <c r="QLU2" s="765"/>
      <c r="QLV2" s="765"/>
      <c r="QLW2" s="765"/>
      <c r="QLX2" s="765"/>
      <c r="QLY2" s="765"/>
      <c r="QLZ2" s="765"/>
      <c r="QMA2" s="765"/>
      <c r="QMB2" s="765"/>
      <c r="QMC2" s="765"/>
      <c r="QMD2" s="765"/>
      <c r="QME2" s="765"/>
      <c r="QMF2" s="765"/>
      <c r="QMG2" s="765"/>
      <c r="QMH2" s="765"/>
      <c r="QMI2" s="765"/>
      <c r="QMJ2" s="765"/>
      <c r="QMK2" s="765"/>
      <c r="QML2" s="765"/>
      <c r="QMM2" s="765"/>
      <c r="QMN2" s="765"/>
      <c r="QMO2" s="765"/>
      <c r="QMP2" s="765"/>
      <c r="QMQ2" s="765"/>
      <c r="QMR2" s="765"/>
      <c r="QMS2" s="765"/>
      <c r="QMT2" s="765"/>
      <c r="QMU2" s="765"/>
      <c r="QMV2" s="765"/>
      <c r="QMW2" s="765"/>
      <c r="QMX2" s="765"/>
      <c r="QMY2" s="765"/>
      <c r="QMZ2" s="765"/>
      <c r="QNA2" s="765"/>
      <c r="QNB2" s="765"/>
      <c r="QNC2" s="765"/>
      <c r="QND2" s="765"/>
      <c r="QNE2" s="765"/>
      <c r="QNF2" s="765"/>
      <c r="QNG2" s="765"/>
      <c r="QNH2" s="765"/>
      <c r="QNI2" s="765"/>
      <c r="QNJ2" s="765"/>
      <c r="QNK2" s="765"/>
      <c r="QNL2" s="765"/>
      <c r="QNM2" s="765"/>
      <c r="QNN2" s="765"/>
      <c r="QNO2" s="765"/>
      <c r="QNP2" s="765"/>
      <c r="QNQ2" s="765"/>
      <c r="QNR2" s="765"/>
      <c r="QNS2" s="765"/>
      <c r="QNT2" s="765"/>
      <c r="QNU2" s="765"/>
      <c r="QNV2" s="765"/>
      <c r="QNW2" s="765"/>
      <c r="QNX2" s="765"/>
      <c r="QNY2" s="765"/>
      <c r="QNZ2" s="765"/>
      <c r="QOA2" s="765"/>
      <c r="QOB2" s="765"/>
      <c r="QOC2" s="765"/>
      <c r="QOD2" s="765"/>
      <c r="QOE2" s="765"/>
      <c r="QOF2" s="765"/>
      <c r="QOG2" s="765"/>
      <c r="QOH2" s="765"/>
      <c r="QOI2" s="765"/>
      <c r="QOJ2" s="765"/>
      <c r="QOK2" s="765"/>
      <c r="QOL2" s="765"/>
      <c r="QOM2" s="765"/>
      <c r="QON2" s="765"/>
      <c r="QOO2" s="765"/>
      <c r="QOP2" s="765"/>
      <c r="QOQ2" s="765"/>
      <c r="QOR2" s="765"/>
      <c r="QOS2" s="765"/>
      <c r="QOT2" s="765"/>
      <c r="QOU2" s="765"/>
      <c r="QOV2" s="765"/>
      <c r="QOW2" s="765"/>
      <c r="QOX2" s="765"/>
      <c r="QOY2" s="765"/>
      <c r="QOZ2" s="765"/>
      <c r="QPA2" s="765"/>
      <c r="QPB2" s="765"/>
      <c r="QPC2" s="765"/>
      <c r="QPD2" s="765"/>
      <c r="QPE2" s="765"/>
      <c r="QPF2" s="765"/>
      <c r="QPG2" s="765"/>
      <c r="QPH2" s="765"/>
      <c r="QPI2" s="765"/>
      <c r="QPJ2" s="765"/>
      <c r="QPK2" s="765"/>
      <c r="QPL2" s="765"/>
      <c r="QPM2" s="765"/>
      <c r="QPN2" s="765"/>
      <c r="QPO2" s="765"/>
      <c r="QPP2" s="765"/>
      <c r="QPQ2" s="765"/>
      <c r="QPR2" s="765"/>
      <c r="QPS2" s="765"/>
      <c r="QPT2" s="765"/>
      <c r="QPU2" s="765"/>
      <c r="QPV2" s="765"/>
      <c r="QPW2" s="765"/>
      <c r="QPX2" s="765"/>
      <c r="QPY2" s="765"/>
      <c r="QPZ2" s="765"/>
      <c r="QQA2" s="765"/>
      <c r="QQB2" s="765"/>
      <c r="QQC2" s="765"/>
      <c r="QQD2" s="765"/>
      <c r="QQE2" s="765"/>
      <c r="QQF2" s="765"/>
      <c r="QQG2" s="765"/>
      <c r="QQH2" s="765"/>
      <c r="QQI2" s="765"/>
      <c r="QQJ2" s="765"/>
      <c r="QQK2" s="765"/>
      <c r="QQL2" s="765"/>
      <c r="QQM2" s="765"/>
      <c r="QQN2" s="765"/>
      <c r="QQO2" s="765"/>
      <c r="QQP2" s="765"/>
      <c r="QQQ2" s="765"/>
      <c r="QQR2" s="765"/>
      <c r="QQS2" s="765"/>
      <c r="QQT2" s="765"/>
      <c r="QQU2" s="765"/>
      <c r="QQV2" s="765"/>
      <c r="QQW2" s="765"/>
      <c r="QQX2" s="765"/>
      <c r="QQY2" s="765"/>
      <c r="QQZ2" s="765"/>
      <c r="QRA2" s="765"/>
      <c r="QRB2" s="765"/>
      <c r="QRC2" s="765"/>
      <c r="QRD2" s="765"/>
      <c r="QRE2" s="765"/>
      <c r="QRF2" s="765"/>
      <c r="QRG2" s="765"/>
      <c r="QRH2" s="765"/>
      <c r="QRI2" s="765"/>
      <c r="QRJ2" s="765"/>
      <c r="QRK2" s="765"/>
      <c r="QRL2" s="765"/>
      <c r="QRM2" s="765"/>
      <c r="QRN2" s="765"/>
      <c r="QRO2" s="765"/>
      <c r="QRP2" s="765"/>
      <c r="QRQ2" s="765"/>
      <c r="QRR2" s="765"/>
      <c r="QRS2" s="765"/>
      <c r="QRT2" s="765"/>
      <c r="QRU2" s="765"/>
      <c r="QRV2" s="765"/>
      <c r="QRW2" s="765"/>
      <c r="QRX2" s="765"/>
      <c r="QRY2" s="765"/>
      <c r="QRZ2" s="765"/>
      <c r="QSA2" s="765"/>
      <c r="QSB2" s="765"/>
      <c r="QSC2" s="765"/>
      <c r="QSD2" s="765"/>
      <c r="QSE2" s="765"/>
      <c r="QSF2" s="765"/>
      <c r="QSG2" s="765"/>
      <c r="QSH2" s="765"/>
      <c r="QSI2" s="765"/>
      <c r="QSJ2" s="765"/>
      <c r="QSK2" s="765"/>
      <c r="QSL2" s="765"/>
      <c r="QSM2" s="765"/>
      <c r="QSN2" s="765"/>
      <c r="QSO2" s="765"/>
      <c r="QSP2" s="765"/>
      <c r="QSQ2" s="765"/>
      <c r="QSR2" s="765"/>
      <c r="QSS2" s="765"/>
      <c r="QST2" s="765"/>
      <c r="QSU2" s="765"/>
      <c r="QSV2" s="765"/>
      <c r="QSW2" s="765"/>
      <c r="QSX2" s="765"/>
      <c r="QSY2" s="765"/>
      <c r="QSZ2" s="765"/>
      <c r="QTA2" s="765"/>
      <c r="QTB2" s="765"/>
      <c r="QTC2" s="765"/>
      <c r="QTD2" s="765"/>
      <c r="QTE2" s="765"/>
      <c r="QTF2" s="765"/>
      <c r="QTG2" s="765"/>
      <c r="QTH2" s="765"/>
      <c r="QTI2" s="765"/>
      <c r="QTJ2" s="765"/>
      <c r="QTK2" s="765"/>
      <c r="QTL2" s="765"/>
      <c r="QTM2" s="765"/>
      <c r="QTN2" s="765"/>
      <c r="QTO2" s="765"/>
      <c r="QTP2" s="765"/>
      <c r="QTQ2" s="765"/>
      <c r="QTR2" s="765"/>
      <c r="QTS2" s="765"/>
      <c r="QTT2" s="765"/>
      <c r="QTU2" s="765"/>
      <c r="QTV2" s="765"/>
      <c r="QTW2" s="765"/>
      <c r="QTX2" s="765"/>
      <c r="QTY2" s="765"/>
      <c r="QTZ2" s="765"/>
      <c r="QUA2" s="765"/>
      <c r="QUB2" s="765"/>
      <c r="QUC2" s="765"/>
      <c r="QUD2" s="765"/>
      <c r="QUE2" s="765"/>
      <c r="QUF2" s="765"/>
      <c r="QUG2" s="765"/>
      <c r="QUH2" s="765"/>
      <c r="QUI2" s="765"/>
      <c r="QUJ2" s="765"/>
      <c r="QUK2" s="765"/>
      <c r="QUL2" s="765"/>
      <c r="QUM2" s="765"/>
      <c r="QUN2" s="765"/>
      <c r="QUO2" s="765"/>
      <c r="QUP2" s="765"/>
      <c r="QUQ2" s="765"/>
      <c r="QUR2" s="765"/>
      <c r="QUS2" s="765"/>
      <c r="QUT2" s="765"/>
      <c r="QUU2" s="765"/>
      <c r="QUV2" s="765"/>
      <c r="QUW2" s="765"/>
      <c r="QUX2" s="765"/>
      <c r="QUY2" s="765"/>
      <c r="QUZ2" s="765"/>
      <c r="QVA2" s="765"/>
      <c r="QVB2" s="765"/>
      <c r="QVC2" s="765"/>
      <c r="QVD2" s="765"/>
      <c r="QVE2" s="765"/>
      <c r="QVF2" s="765"/>
      <c r="QVG2" s="765"/>
      <c r="QVH2" s="765"/>
      <c r="QVI2" s="765"/>
      <c r="QVJ2" s="765"/>
      <c r="QVK2" s="765"/>
      <c r="QVL2" s="765"/>
      <c r="QVM2" s="765"/>
      <c r="QVN2" s="765"/>
      <c r="QVO2" s="765"/>
      <c r="QVP2" s="765"/>
      <c r="QVQ2" s="765"/>
      <c r="QVR2" s="765"/>
      <c r="QVS2" s="765"/>
      <c r="QVT2" s="765"/>
      <c r="QVU2" s="765"/>
      <c r="QVV2" s="765"/>
      <c r="QVW2" s="765"/>
      <c r="QVX2" s="765"/>
      <c r="QVY2" s="765"/>
      <c r="QVZ2" s="765"/>
      <c r="QWA2" s="765"/>
      <c r="QWB2" s="765"/>
      <c r="QWC2" s="765"/>
      <c r="QWD2" s="765"/>
      <c r="QWE2" s="765"/>
      <c r="QWF2" s="765"/>
      <c r="QWG2" s="765"/>
      <c r="QWH2" s="765"/>
      <c r="QWI2" s="765"/>
      <c r="QWJ2" s="765"/>
      <c r="QWK2" s="765"/>
      <c r="QWL2" s="765"/>
      <c r="QWM2" s="765"/>
      <c r="QWN2" s="765"/>
      <c r="QWO2" s="765"/>
      <c r="QWP2" s="765"/>
      <c r="QWQ2" s="765"/>
      <c r="QWR2" s="765"/>
      <c r="QWS2" s="765"/>
      <c r="QWT2" s="765"/>
      <c r="QWU2" s="765"/>
      <c r="QWV2" s="765"/>
      <c r="QWW2" s="765"/>
      <c r="QWX2" s="765"/>
      <c r="QWY2" s="765"/>
      <c r="QWZ2" s="765"/>
      <c r="QXA2" s="765"/>
      <c r="QXB2" s="765"/>
      <c r="QXC2" s="765"/>
      <c r="QXD2" s="765"/>
      <c r="QXE2" s="765"/>
      <c r="QXF2" s="765"/>
      <c r="QXG2" s="765"/>
      <c r="QXH2" s="765"/>
      <c r="QXI2" s="765"/>
      <c r="QXJ2" s="765"/>
      <c r="QXK2" s="765"/>
      <c r="QXL2" s="765"/>
      <c r="QXM2" s="765"/>
      <c r="QXN2" s="765"/>
      <c r="QXO2" s="765"/>
      <c r="QXP2" s="765"/>
      <c r="QXQ2" s="765"/>
      <c r="QXR2" s="765"/>
      <c r="QXS2" s="765"/>
      <c r="QXT2" s="765"/>
      <c r="QXU2" s="765"/>
      <c r="QXV2" s="765"/>
      <c r="QXW2" s="765"/>
      <c r="QXX2" s="765"/>
      <c r="QXY2" s="765"/>
      <c r="QXZ2" s="765"/>
      <c r="QYA2" s="765"/>
      <c r="QYB2" s="765"/>
      <c r="QYC2" s="765"/>
      <c r="QYD2" s="765"/>
      <c r="QYE2" s="765"/>
      <c r="QYF2" s="765"/>
      <c r="QYG2" s="765"/>
      <c r="QYH2" s="765"/>
      <c r="QYI2" s="765"/>
      <c r="QYJ2" s="765"/>
      <c r="QYK2" s="765"/>
      <c r="QYL2" s="765"/>
      <c r="QYM2" s="765"/>
      <c r="QYN2" s="765"/>
      <c r="QYO2" s="765"/>
      <c r="QYP2" s="765"/>
      <c r="QYQ2" s="765"/>
      <c r="QYR2" s="765"/>
      <c r="QYS2" s="765"/>
      <c r="QYT2" s="765"/>
      <c r="QYU2" s="765"/>
      <c r="QYV2" s="765"/>
      <c r="QYW2" s="765"/>
      <c r="QYX2" s="765"/>
      <c r="QYY2" s="765"/>
      <c r="QYZ2" s="765"/>
      <c r="QZA2" s="765"/>
      <c r="QZB2" s="765"/>
      <c r="QZC2" s="765"/>
      <c r="QZD2" s="765"/>
      <c r="QZE2" s="765"/>
      <c r="QZF2" s="765"/>
      <c r="QZG2" s="765"/>
      <c r="QZH2" s="765"/>
      <c r="QZI2" s="765"/>
      <c r="QZJ2" s="765"/>
      <c r="QZK2" s="765"/>
      <c r="QZL2" s="765"/>
      <c r="QZM2" s="765"/>
      <c r="QZN2" s="765"/>
      <c r="QZO2" s="765"/>
      <c r="QZP2" s="765"/>
      <c r="QZQ2" s="765"/>
      <c r="QZR2" s="765"/>
      <c r="QZS2" s="765"/>
      <c r="QZT2" s="765"/>
      <c r="QZU2" s="765"/>
      <c r="QZV2" s="765"/>
      <c r="QZW2" s="765"/>
      <c r="QZX2" s="765"/>
      <c r="QZY2" s="765"/>
      <c r="QZZ2" s="765"/>
      <c r="RAA2" s="765"/>
      <c r="RAB2" s="765"/>
      <c r="RAC2" s="765"/>
      <c r="RAD2" s="765"/>
      <c r="RAE2" s="765"/>
      <c r="RAF2" s="765"/>
      <c r="RAG2" s="765"/>
      <c r="RAH2" s="765"/>
      <c r="RAI2" s="765"/>
      <c r="RAJ2" s="765"/>
      <c r="RAK2" s="765"/>
      <c r="RAL2" s="765"/>
      <c r="RAM2" s="765"/>
      <c r="RAN2" s="765"/>
      <c r="RAO2" s="765"/>
      <c r="RAP2" s="765"/>
      <c r="RAQ2" s="765"/>
      <c r="RAR2" s="765"/>
      <c r="RAS2" s="765"/>
      <c r="RAT2" s="765"/>
      <c r="RAU2" s="765"/>
      <c r="RAV2" s="765"/>
      <c r="RAW2" s="765"/>
      <c r="RAX2" s="765"/>
      <c r="RAY2" s="765"/>
      <c r="RAZ2" s="765"/>
      <c r="RBA2" s="765"/>
      <c r="RBB2" s="765"/>
      <c r="RBC2" s="765"/>
      <c r="RBD2" s="765"/>
      <c r="RBE2" s="765"/>
      <c r="RBF2" s="765"/>
      <c r="RBG2" s="765"/>
      <c r="RBH2" s="765"/>
      <c r="RBI2" s="765"/>
      <c r="RBJ2" s="765"/>
      <c r="RBK2" s="765"/>
      <c r="RBL2" s="765"/>
      <c r="RBM2" s="765"/>
      <c r="RBN2" s="765"/>
      <c r="RBO2" s="765"/>
      <c r="RBP2" s="765"/>
      <c r="RBQ2" s="765"/>
      <c r="RBR2" s="765"/>
      <c r="RBS2" s="765"/>
      <c r="RBT2" s="765"/>
      <c r="RBU2" s="765"/>
      <c r="RBV2" s="765"/>
      <c r="RBW2" s="765"/>
      <c r="RBX2" s="765"/>
      <c r="RBY2" s="765"/>
      <c r="RBZ2" s="765"/>
      <c r="RCA2" s="765"/>
      <c r="RCB2" s="765"/>
      <c r="RCC2" s="765"/>
      <c r="RCD2" s="765"/>
      <c r="RCE2" s="765"/>
      <c r="RCF2" s="765"/>
      <c r="RCG2" s="765"/>
      <c r="RCH2" s="765"/>
      <c r="RCI2" s="765"/>
      <c r="RCJ2" s="765"/>
      <c r="RCK2" s="765"/>
      <c r="RCL2" s="765"/>
      <c r="RCM2" s="765"/>
      <c r="RCN2" s="765"/>
      <c r="RCO2" s="765"/>
      <c r="RCP2" s="765"/>
      <c r="RCQ2" s="765"/>
      <c r="RCR2" s="765"/>
      <c r="RCS2" s="765"/>
      <c r="RCT2" s="765"/>
      <c r="RCU2" s="765"/>
      <c r="RCV2" s="765"/>
      <c r="RCW2" s="765"/>
      <c r="RCX2" s="765"/>
      <c r="RCY2" s="765"/>
      <c r="RCZ2" s="765"/>
      <c r="RDA2" s="765"/>
      <c r="RDB2" s="765"/>
      <c r="RDC2" s="765"/>
      <c r="RDD2" s="765"/>
      <c r="RDE2" s="765"/>
      <c r="RDF2" s="765"/>
      <c r="RDG2" s="765"/>
      <c r="RDH2" s="765"/>
      <c r="RDI2" s="765"/>
      <c r="RDJ2" s="765"/>
      <c r="RDK2" s="765"/>
      <c r="RDL2" s="765"/>
      <c r="RDM2" s="765"/>
      <c r="RDN2" s="765"/>
      <c r="RDO2" s="765"/>
      <c r="RDP2" s="765"/>
      <c r="RDQ2" s="765"/>
      <c r="RDR2" s="765"/>
      <c r="RDS2" s="765"/>
      <c r="RDT2" s="765"/>
      <c r="RDU2" s="765"/>
      <c r="RDV2" s="765"/>
      <c r="RDW2" s="765"/>
      <c r="RDX2" s="765"/>
      <c r="RDY2" s="765"/>
      <c r="RDZ2" s="765"/>
      <c r="REA2" s="765"/>
      <c r="REB2" s="765"/>
      <c r="REC2" s="765"/>
      <c r="RED2" s="765"/>
      <c r="REE2" s="765"/>
      <c r="REF2" s="765"/>
      <c r="REG2" s="765"/>
      <c r="REH2" s="765"/>
      <c r="REI2" s="765"/>
      <c r="REJ2" s="765"/>
      <c r="REK2" s="765"/>
      <c r="REL2" s="765"/>
      <c r="REM2" s="765"/>
      <c r="REN2" s="765"/>
      <c r="REO2" s="765"/>
      <c r="REP2" s="765"/>
      <c r="REQ2" s="765"/>
      <c r="RER2" s="765"/>
      <c r="RES2" s="765"/>
      <c r="RET2" s="765"/>
      <c r="REU2" s="765"/>
      <c r="REV2" s="765"/>
      <c r="REW2" s="765"/>
      <c r="REX2" s="765"/>
      <c r="REY2" s="765"/>
      <c r="REZ2" s="765"/>
      <c r="RFA2" s="765"/>
      <c r="RFB2" s="765"/>
      <c r="RFC2" s="765"/>
      <c r="RFD2" s="765"/>
      <c r="RFE2" s="765"/>
      <c r="RFF2" s="765"/>
      <c r="RFG2" s="765"/>
      <c r="RFH2" s="765"/>
      <c r="RFI2" s="765"/>
      <c r="RFJ2" s="765"/>
      <c r="RFK2" s="765"/>
      <c r="RFL2" s="765"/>
      <c r="RFM2" s="765"/>
      <c r="RFN2" s="765"/>
      <c r="RFO2" s="765"/>
      <c r="RFP2" s="765"/>
      <c r="RFQ2" s="765"/>
      <c r="RFR2" s="765"/>
      <c r="RFS2" s="765"/>
      <c r="RFT2" s="765"/>
      <c r="RFU2" s="765"/>
      <c r="RFV2" s="765"/>
      <c r="RFW2" s="765"/>
      <c r="RFX2" s="765"/>
      <c r="RFY2" s="765"/>
      <c r="RFZ2" s="765"/>
      <c r="RGA2" s="765"/>
      <c r="RGB2" s="765"/>
      <c r="RGC2" s="765"/>
      <c r="RGD2" s="765"/>
      <c r="RGE2" s="765"/>
      <c r="RGF2" s="765"/>
      <c r="RGG2" s="765"/>
      <c r="RGH2" s="765"/>
      <c r="RGI2" s="765"/>
      <c r="RGJ2" s="765"/>
      <c r="RGK2" s="765"/>
      <c r="RGL2" s="765"/>
      <c r="RGM2" s="765"/>
      <c r="RGN2" s="765"/>
      <c r="RGO2" s="765"/>
      <c r="RGP2" s="765"/>
      <c r="RGQ2" s="765"/>
      <c r="RGR2" s="765"/>
      <c r="RGS2" s="765"/>
      <c r="RGT2" s="765"/>
      <c r="RGU2" s="765"/>
      <c r="RGV2" s="765"/>
      <c r="RGW2" s="765"/>
      <c r="RGX2" s="765"/>
      <c r="RGY2" s="765"/>
      <c r="RGZ2" s="765"/>
      <c r="RHA2" s="765"/>
      <c r="RHB2" s="765"/>
      <c r="RHC2" s="765"/>
      <c r="RHD2" s="765"/>
      <c r="RHE2" s="765"/>
      <c r="RHF2" s="765"/>
      <c r="RHG2" s="765"/>
      <c r="RHH2" s="765"/>
      <c r="RHI2" s="765"/>
      <c r="RHJ2" s="765"/>
      <c r="RHK2" s="765"/>
      <c r="RHL2" s="765"/>
      <c r="RHM2" s="765"/>
      <c r="RHN2" s="765"/>
      <c r="RHO2" s="765"/>
      <c r="RHP2" s="765"/>
      <c r="RHQ2" s="765"/>
      <c r="RHR2" s="765"/>
      <c r="RHS2" s="765"/>
      <c r="RHT2" s="765"/>
      <c r="RHU2" s="765"/>
      <c r="RHV2" s="765"/>
      <c r="RHW2" s="765"/>
      <c r="RHX2" s="765"/>
      <c r="RHY2" s="765"/>
      <c r="RHZ2" s="765"/>
      <c r="RIA2" s="765"/>
      <c r="RIB2" s="765"/>
      <c r="RIC2" s="765"/>
      <c r="RID2" s="765"/>
      <c r="RIE2" s="765"/>
      <c r="RIF2" s="765"/>
      <c r="RIG2" s="765"/>
      <c r="RIH2" s="765"/>
      <c r="RII2" s="765"/>
      <c r="RIJ2" s="765"/>
      <c r="RIK2" s="765"/>
      <c r="RIL2" s="765"/>
      <c r="RIM2" s="765"/>
      <c r="RIN2" s="765"/>
      <c r="RIO2" s="765"/>
      <c r="RIP2" s="765"/>
      <c r="RIQ2" s="765"/>
      <c r="RIR2" s="765"/>
      <c r="RIS2" s="765"/>
      <c r="RIT2" s="765"/>
      <c r="RIU2" s="765"/>
      <c r="RIV2" s="765"/>
      <c r="RIW2" s="765"/>
      <c r="RIX2" s="765"/>
      <c r="RIY2" s="765"/>
      <c r="RIZ2" s="765"/>
      <c r="RJA2" s="765"/>
      <c r="RJB2" s="765"/>
      <c r="RJC2" s="765"/>
      <c r="RJD2" s="765"/>
      <c r="RJE2" s="765"/>
      <c r="RJF2" s="765"/>
      <c r="RJG2" s="765"/>
      <c r="RJH2" s="765"/>
      <c r="RJI2" s="765"/>
      <c r="RJJ2" s="765"/>
      <c r="RJK2" s="765"/>
      <c r="RJL2" s="765"/>
      <c r="RJM2" s="765"/>
      <c r="RJN2" s="765"/>
      <c r="RJO2" s="765"/>
      <c r="RJP2" s="765"/>
      <c r="RJQ2" s="765"/>
      <c r="RJR2" s="765"/>
      <c r="RJS2" s="765"/>
      <c r="RJT2" s="765"/>
      <c r="RJU2" s="765"/>
      <c r="RJV2" s="765"/>
      <c r="RJW2" s="765"/>
      <c r="RJX2" s="765"/>
      <c r="RJY2" s="765"/>
      <c r="RJZ2" s="765"/>
      <c r="RKA2" s="765"/>
      <c r="RKB2" s="765"/>
      <c r="RKC2" s="765"/>
      <c r="RKD2" s="765"/>
      <c r="RKE2" s="765"/>
      <c r="RKF2" s="765"/>
      <c r="RKG2" s="765"/>
      <c r="RKH2" s="765"/>
      <c r="RKI2" s="765"/>
      <c r="RKJ2" s="765"/>
      <c r="RKK2" s="765"/>
      <c r="RKL2" s="765"/>
      <c r="RKM2" s="765"/>
      <c r="RKN2" s="765"/>
      <c r="RKO2" s="765"/>
      <c r="RKP2" s="765"/>
      <c r="RKQ2" s="765"/>
      <c r="RKR2" s="765"/>
      <c r="RKS2" s="765"/>
      <c r="RKT2" s="765"/>
      <c r="RKU2" s="765"/>
      <c r="RKV2" s="765"/>
      <c r="RKW2" s="765"/>
      <c r="RKX2" s="765"/>
      <c r="RKY2" s="765"/>
      <c r="RKZ2" s="765"/>
      <c r="RLA2" s="765"/>
      <c r="RLB2" s="765"/>
      <c r="RLC2" s="765"/>
      <c r="RLD2" s="765"/>
      <c r="RLE2" s="765"/>
      <c r="RLF2" s="765"/>
      <c r="RLG2" s="765"/>
      <c r="RLH2" s="765"/>
      <c r="RLI2" s="765"/>
      <c r="RLJ2" s="765"/>
      <c r="RLK2" s="765"/>
      <c r="RLL2" s="765"/>
      <c r="RLM2" s="765"/>
      <c r="RLN2" s="765"/>
      <c r="RLO2" s="765"/>
      <c r="RLP2" s="765"/>
      <c r="RLQ2" s="765"/>
      <c r="RLR2" s="765"/>
      <c r="RLS2" s="765"/>
      <c r="RLT2" s="765"/>
      <c r="RLU2" s="765"/>
      <c r="RLV2" s="765"/>
      <c r="RLW2" s="765"/>
      <c r="RLX2" s="765"/>
      <c r="RLY2" s="765"/>
      <c r="RLZ2" s="765"/>
      <c r="RMA2" s="765"/>
      <c r="RMB2" s="765"/>
      <c r="RMC2" s="765"/>
      <c r="RMD2" s="765"/>
      <c r="RME2" s="765"/>
      <c r="RMF2" s="765"/>
      <c r="RMG2" s="765"/>
      <c r="RMH2" s="765"/>
      <c r="RMI2" s="765"/>
      <c r="RMJ2" s="765"/>
      <c r="RMK2" s="765"/>
      <c r="RML2" s="765"/>
      <c r="RMM2" s="765"/>
      <c r="RMN2" s="765"/>
      <c r="RMO2" s="765"/>
      <c r="RMP2" s="765"/>
      <c r="RMQ2" s="765"/>
      <c r="RMR2" s="765"/>
      <c r="RMS2" s="765"/>
      <c r="RMT2" s="765"/>
      <c r="RMU2" s="765"/>
      <c r="RMV2" s="765"/>
      <c r="RMW2" s="765"/>
      <c r="RMX2" s="765"/>
      <c r="RMY2" s="765"/>
      <c r="RMZ2" s="765"/>
      <c r="RNA2" s="765"/>
      <c r="RNB2" s="765"/>
      <c r="RNC2" s="765"/>
      <c r="RND2" s="765"/>
      <c r="RNE2" s="765"/>
      <c r="RNF2" s="765"/>
      <c r="RNG2" s="765"/>
      <c r="RNH2" s="765"/>
      <c r="RNI2" s="765"/>
      <c r="RNJ2" s="765"/>
      <c r="RNK2" s="765"/>
      <c r="RNL2" s="765"/>
      <c r="RNM2" s="765"/>
      <c r="RNN2" s="765"/>
      <c r="RNO2" s="765"/>
      <c r="RNP2" s="765"/>
      <c r="RNQ2" s="765"/>
      <c r="RNR2" s="765"/>
      <c r="RNS2" s="765"/>
      <c r="RNT2" s="765"/>
      <c r="RNU2" s="765"/>
      <c r="RNV2" s="765"/>
      <c r="RNW2" s="765"/>
      <c r="RNX2" s="765"/>
      <c r="RNY2" s="765"/>
      <c r="RNZ2" s="765"/>
      <c r="ROA2" s="765"/>
      <c r="ROB2" s="765"/>
      <c r="ROC2" s="765"/>
      <c r="ROD2" s="765"/>
      <c r="ROE2" s="765"/>
      <c r="ROF2" s="765"/>
      <c r="ROG2" s="765"/>
      <c r="ROH2" s="765"/>
      <c r="ROI2" s="765"/>
      <c r="ROJ2" s="765"/>
      <c r="ROK2" s="765"/>
      <c r="ROL2" s="765"/>
      <c r="ROM2" s="765"/>
      <c r="RON2" s="765"/>
      <c r="ROO2" s="765"/>
      <c r="ROP2" s="765"/>
      <c r="ROQ2" s="765"/>
      <c r="ROR2" s="765"/>
      <c r="ROS2" s="765"/>
      <c r="ROT2" s="765"/>
      <c r="ROU2" s="765"/>
      <c r="ROV2" s="765"/>
      <c r="ROW2" s="765"/>
      <c r="ROX2" s="765"/>
      <c r="ROY2" s="765"/>
      <c r="ROZ2" s="765"/>
      <c r="RPA2" s="765"/>
      <c r="RPB2" s="765"/>
      <c r="RPC2" s="765"/>
      <c r="RPD2" s="765"/>
      <c r="RPE2" s="765"/>
      <c r="RPF2" s="765"/>
      <c r="RPG2" s="765"/>
      <c r="RPH2" s="765"/>
      <c r="RPI2" s="765"/>
      <c r="RPJ2" s="765"/>
      <c r="RPK2" s="765"/>
      <c r="RPL2" s="765"/>
      <c r="RPM2" s="765"/>
      <c r="RPN2" s="765"/>
      <c r="RPO2" s="765"/>
      <c r="RPP2" s="765"/>
      <c r="RPQ2" s="765"/>
      <c r="RPR2" s="765"/>
      <c r="RPS2" s="765"/>
      <c r="RPT2" s="765"/>
      <c r="RPU2" s="765"/>
      <c r="RPV2" s="765"/>
      <c r="RPW2" s="765"/>
      <c r="RPX2" s="765"/>
      <c r="RPY2" s="765"/>
      <c r="RPZ2" s="765"/>
      <c r="RQA2" s="765"/>
      <c r="RQB2" s="765"/>
      <c r="RQC2" s="765"/>
      <c r="RQD2" s="765"/>
      <c r="RQE2" s="765"/>
      <c r="RQF2" s="765"/>
      <c r="RQG2" s="765"/>
      <c r="RQH2" s="765"/>
      <c r="RQI2" s="765"/>
      <c r="RQJ2" s="765"/>
      <c r="RQK2" s="765"/>
      <c r="RQL2" s="765"/>
      <c r="RQM2" s="765"/>
      <c r="RQN2" s="765"/>
      <c r="RQO2" s="765"/>
      <c r="RQP2" s="765"/>
      <c r="RQQ2" s="765"/>
      <c r="RQR2" s="765"/>
      <c r="RQS2" s="765"/>
      <c r="RQT2" s="765"/>
      <c r="RQU2" s="765"/>
      <c r="RQV2" s="765"/>
      <c r="RQW2" s="765"/>
      <c r="RQX2" s="765"/>
      <c r="RQY2" s="765"/>
      <c r="RQZ2" s="765"/>
      <c r="RRA2" s="765"/>
      <c r="RRB2" s="765"/>
      <c r="RRC2" s="765"/>
      <c r="RRD2" s="765"/>
      <c r="RRE2" s="765"/>
      <c r="RRF2" s="765"/>
      <c r="RRG2" s="765"/>
      <c r="RRH2" s="765"/>
      <c r="RRI2" s="765"/>
      <c r="RRJ2" s="765"/>
      <c r="RRK2" s="765"/>
      <c r="RRL2" s="765"/>
      <c r="RRM2" s="765"/>
      <c r="RRN2" s="765"/>
      <c r="RRO2" s="765"/>
      <c r="RRP2" s="765"/>
      <c r="RRQ2" s="765"/>
      <c r="RRR2" s="765"/>
      <c r="RRS2" s="765"/>
      <c r="RRT2" s="765"/>
      <c r="RRU2" s="765"/>
      <c r="RRV2" s="765"/>
      <c r="RRW2" s="765"/>
      <c r="RRX2" s="765"/>
      <c r="RRY2" s="765"/>
      <c r="RRZ2" s="765"/>
      <c r="RSA2" s="765"/>
      <c r="RSB2" s="765"/>
      <c r="RSC2" s="765"/>
      <c r="RSD2" s="765"/>
      <c r="RSE2" s="765"/>
      <c r="RSF2" s="765"/>
      <c r="RSG2" s="765"/>
      <c r="RSH2" s="765"/>
      <c r="RSI2" s="765"/>
      <c r="RSJ2" s="765"/>
      <c r="RSK2" s="765"/>
      <c r="RSL2" s="765"/>
      <c r="RSM2" s="765"/>
      <c r="RSN2" s="765"/>
      <c r="RSO2" s="765"/>
      <c r="RSP2" s="765"/>
      <c r="RSQ2" s="765"/>
      <c r="RSR2" s="765"/>
      <c r="RSS2" s="765"/>
      <c r="RST2" s="765"/>
      <c r="RSU2" s="765"/>
      <c r="RSV2" s="765"/>
      <c r="RSW2" s="765"/>
      <c r="RSX2" s="765"/>
      <c r="RSY2" s="765"/>
      <c r="RSZ2" s="765"/>
      <c r="RTA2" s="765"/>
      <c r="RTB2" s="765"/>
      <c r="RTC2" s="765"/>
      <c r="RTD2" s="765"/>
      <c r="RTE2" s="765"/>
      <c r="RTF2" s="765"/>
      <c r="RTG2" s="765"/>
      <c r="RTH2" s="765"/>
      <c r="RTI2" s="765"/>
      <c r="RTJ2" s="765"/>
      <c r="RTK2" s="765"/>
      <c r="RTL2" s="765"/>
      <c r="RTM2" s="765"/>
      <c r="RTN2" s="765"/>
      <c r="RTO2" s="765"/>
      <c r="RTP2" s="765"/>
      <c r="RTQ2" s="765"/>
      <c r="RTR2" s="765"/>
      <c r="RTS2" s="765"/>
      <c r="RTT2" s="765"/>
      <c r="RTU2" s="765"/>
      <c r="RTV2" s="765"/>
      <c r="RTW2" s="765"/>
      <c r="RTX2" s="765"/>
      <c r="RTY2" s="765"/>
      <c r="RTZ2" s="765"/>
      <c r="RUA2" s="765"/>
      <c r="RUB2" s="765"/>
      <c r="RUC2" s="765"/>
      <c r="RUD2" s="765"/>
      <c r="RUE2" s="765"/>
      <c r="RUF2" s="765"/>
      <c r="RUG2" s="765"/>
      <c r="RUH2" s="765"/>
      <c r="RUI2" s="765"/>
      <c r="RUJ2" s="765"/>
      <c r="RUK2" s="765"/>
      <c r="RUL2" s="765"/>
      <c r="RUM2" s="765"/>
      <c r="RUN2" s="765"/>
      <c r="RUO2" s="765"/>
      <c r="RUP2" s="765"/>
      <c r="RUQ2" s="765"/>
      <c r="RUR2" s="765"/>
      <c r="RUS2" s="765"/>
      <c r="RUT2" s="765"/>
      <c r="RUU2" s="765"/>
      <c r="RUV2" s="765"/>
      <c r="RUW2" s="765"/>
      <c r="RUX2" s="765"/>
      <c r="RUY2" s="765"/>
      <c r="RUZ2" s="765"/>
      <c r="RVA2" s="765"/>
      <c r="RVB2" s="765"/>
      <c r="RVC2" s="765"/>
      <c r="RVD2" s="765"/>
      <c r="RVE2" s="765"/>
      <c r="RVF2" s="765"/>
      <c r="RVG2" s="765"/>
      <c r="RVH2" s="765"/>
      <c r="RVI2" s="765"/>
      <c r="RVJ2" s="765"/>
      <c r="RVK2" s="765"/>
      <c r="RVL2" s="765"/>
      <c r="RVM2" s="765"/>
      <c r="RVN2" s="765"/>
      <c r="RVO2" s="765"/>
      <c r="RVP2" s="765"/>
      <c r="RVQ2" s="765"/>
      <c r="RVR2" s="765"/>
      <c r="RVS2" s="765"/>
      <c r="RVT2" s="765"/>
      <c r="RVU2" s="765"/>
      <c r="RVV2" s="765"/>
      <c r="RVW2" s="765"/>
      <c r="RVX2" s="765"/>
      <c r="RVY2" s="765"/>
      <c r="RVZ2" s="765"/>
      <c r="RWA2" s="765"/>
      <c r="RWB2" s="765"/>
      <c r="RWC2" s="765"/>
      <c r="RWD2" s="765"/>
      <c r="RWE2" s="765"/>
      <c r="RWF2" s="765"/>
      <c r="RWG2" s="765"/>
      <c r="RWH2" s="765"/>
      <c r="RWI2" s="765"/>
      <c r="RWJ2" s="765"/>
      <c r="RWK2" s="765"/>
      <c r="RWL2" s="765"/>
      <c r="RWM2" s="765"/>
      <c r="RWN2" s="765"/>
      <c r="RWO2" s="765"/>
      <c r="RWP2" s="765"/>
      <c r="RWQ2" s="765"/>
      <c r="RWR2" s="765"/>
      <c r="RWS2" s="765"/>
      <c r="RWT2" s="765"/>
      <c r="RWU2" s="765"/>
      <c r="RWV2" s="765"/>
      <c r="RWW2" s="765"/>
      <c r="RWX2" s="765"/>
      <c r="RWY2" s="765"/>
      <c r="RWZ2" s="765"/>
      <c r="RXA2" s="765"/>
      <c r="RXB2" s="765"/>
      <c r="RXC2" s="765"/>
      <c r="RXD2" s="765"/>
      <c r="RXE2" s="765"/>
      <c r="RXF2" s="765"/>
      <c r="RXG2" s="765"/>
      <c r="RXH2" s="765"/>
      <c r="RXI2" s="765"/>
      <c r="RXJ2" s="765"/>
      <c r="RXK2" s="765"/>
      <c r="RXL2" s="765"/>
      <c r="RXM2" s="765"/>
      <c r="RXN2" s="765"/>
      <c r="RXO2" s="765"/>
      <c r="RXP2" s="765"/>
      <c r="RXQ2" s="765"/>
      <c r="RXR2" s="765"/>
      <c r="RXS2" s="765"/>
      <c r="RXT2" s="765"/>
      <c r="RXU2" s="765"/>
      <c r="RXV2" s="765"/>
      <c r="RXW2" s="765"/>
      <c r="RXX2" s="765"/>
      <c r="RXY2" s="765"/>
      <c r="RXZ2" s="765"/>
      <c r="RYA2" s="765"/>
      <c r="RYB2" s="765"/>
      <c r="RYC2" s="765"/>
      <c r="RYD2" s="765"/>
      <c r="RYE2" s="765"/>
      <c r="RYF2" s="765"/>
      <c r="RYG2" s="765"/>
      <c r="RYH2" s="765"/>
      <c r="RYI2" s="765"/>
      <c r="RYJ2" s="765"/>
      <c r="RYK2" s="765"/>
      <c r="RYL2" s="765"/>
      <c r="RYM2" s="765"/>
      <c r="RYN2" s="765"/>
      <c r="RYO2" s="765"/>
      <c r="RYP2" s="765"/>
      <c r="RYQ2" s="765"/>
      <c r="RYR2" s="765"/>
      <c r="RYS2" s="765"/>
      <c r="RYT2" s="765"/>
      <c r="RYU2" s="765"/>
      <c r="RYV2" s="765"/>
      <c r="RYW2" s="765"/>
      <c r="RYX2" s="765"/>
      <c r="RYY2" s="765"/>
      <c r="RYZ2" s="765"/>
      <c r="RZA2" s="765"/>
      <c r="RZB2" s="765"/>
      <c r="RZC2" s="765"/>
      <c r="RZD2" s="765"/>
      <c r="RZE2" s="765"/>
      <c r="RZF2" s="765"/>
      <c r="RZG2" s="765"/>
      <c r="RZH2" s="765"/>
      <c r="RZI2" s="765"/>
      <c r="RZJ2" s="765"/>
      <c r="RZK2" s="765"/>
      <c r="RZL2" s="765"/>
      <c r="RZM2" s="765"/>
      <c r="RZN2" s="765"/>
      <c r="RZO2" s="765"/>
      <c r="RZP2" s="765"/>
      <c r="RZQ2" s="765"/>
      <c r="RZR2" s="765"/>
      <c r="RZS2" s="765"/>
      <c r="RZT2" s="765"/>
      <c r="RZU2" s="765"/>
      <c r="RZV2" s="765"/>
      <c r="RZW2" s="765"/>
      <c r="RZX2" s="765"/>
      <c r="RZY2" s="765"/>
      <c r="RZZ2" s="765"/>
      <c r="SAA2" s="765"/>
      <c r="SAB2" s="765"/>
      <c r="SAC2" s="765"/>
      <c r="SAD2" s="765"/>
      <c r="SAE2" s="765"/>
      <c r="SAF2" s="765"/>
      <c r="SAG2" s="765"/>
      <c r="SAH2" s="765"/>
      <c r="SAI2" s="765"/>
      <c r="SAJ2" s="765"/>
      <c r="SAK2" s="765"/>
      <c r="SAL2" s="765"/>
      <c r="SAM2" s="765"/>
      <c r="SAN2" s="765"/>
      <c r="SAO2" s="765"/>
      <c r="SAP2" s="765"/>
      <c r="SAQ2" s="765"/>
      <c r="SAR2" s="765"/>
      <c r="SAS2" s="765"/>
      <c r="SAT2" s="765"/>
      <c r="SAU2" s="765"/>
      <c r="SAV2" s="765"/>
      <c r="SAW2" s="765"/>
      <c r="SAX2" s="765"/>
      <c r="SAY2" s="765"/>
      <c r="SAZ2" s="765"/>
      <c r="SBA2" s="765"/>
      <c r="SBB2" s="765"/>
      <c r="SBC2" s="765"/>
      <c r="SBD2" s="765"/>
      <c r="SBE2" s="765"/>
      <c r="SBF2" s="765"/>
      <c r="SBG2" s="765"/>
      <c r="SBH2" s="765"/>
      <c r="SBI2" s="765"/>
      <c r="SBJ2" s="765"/>
      <c r="SBK2" s="765"/>
      <c r="SBL2" s="765"/>
      <c r="SBM2" s="765"/>
      <c r="SBN2" s="765"/>
      <c r="SBO2" s="765"/>
      <c r="SBP2" s="765"/>
      <c r="SBQ2" s="765"/>
      <c r="SBR2" s="765"/>
      <c r="SBS2" s="765"/>
      <c r="SBT2" s="765"/>
      <c r="SBU2" s="765"/>
      <c r="SBV2" s="765"/>
      <c r="SBW2" s="765"/>
      <c r="SBX2" s="765"/>
      <c r="SBY2" s="765"/>
      <c r="SBZ2" s="765"/>
      <c r="SCA2" s="765"/>
      <c r="SCB2" s="765"/>
      <c r="SCC2" s="765"/>
      <c r="SCD2" s="765"/>
      <c r="SCE2" s="765"/>
      <c r="SCF2" s="765"/>
      <c r="SCG2" s="765"/>
      <c r="SCH2" s="765"/>
      <c r="SCI2" s="765"/>
      <c r="SCJ2" s="765"/>
      <c r="SCK2" s="765"/>
      <c r="SCL2" s="765"/>
      <c r="SCM2" s="765"/>
      <c r="SCN2" s="765"/>
      <c r="SCO2" s="765"/>
      <c r="SCP2" s="765"/>
      <c r="SCQ2" s="765"/>
      <c r="SCR2" s="765"/>
      <c r="SCS2" s="765"/>
      <c r="SCT2" s="765"/>
      <c r="SCU2" s="765"/>
      <c r="SCV2" s="765"/>
      <c r="SCW2" s="765"/>
      <c r="SCX2" s="765"/>
      <c r="SCY2" s="765"/>
      <c r="SCZ2" s="765"/>
      <c r="SDA2" s="765"/>
      <c r="SDB2" s="765"/>
      <c r="SDC2" s="765"/>
      <c r="SDD2" s="765"/>
      <c r="SDE2" s="765"/>
      <c r="SDF2" s="765"/>
      <c r="SDG2" s="765"/>
      <c r="SDH2" s="765"/>
      <c r="SDI2" s="765"/>
      <c r="SDJ2" s="765"/>
      <c r="SDK2" s="765"/>
      <c r="SDL2" s="765"/>
      <c r="SDM2" s="765"/>
      <c r="SDN2" s="765"/>
      <c r="SDO2" s="765"/>
      <c r="SDP2" s="765"/>
      <c r="SDQ2" s="765"/>
      <c r="SDR2" s="765"/>
      <c r="SDS2" s="765"/>
      <c r="SDT2" s="765"/>
      <c r="SDU2" s="765"/>
      <c r="SDV2" s="765"/>
      <c r="SDW2" s="765"/>
      <c r="SDX2" s="765"/>
      <c r="SDY2" s="765"/>
      <c r="SDZ2" s="765"/>
      <c r="SEA2" s="765"/>
      <c r="SEB2" s="765"/>
      <c r="SEC2" s="765"/>
      <c r="SED2" s="765"/>
      <c r="SEE2" s="765"/>
      <c r="SEF2" s="765"/>
      <c r="SEG2" s="765"/>
      <c r="SEH2" s="765"/>
      <c r="SEI2" s="765"/>
      <c r="SEJ2" s="765"/>
      <c r="SEK2" s="765"/>
      <c r="SEL2" s="765"/>
      <c r="SEM2" s="765"/>
      <c r="SEN2" s="765"/>
      <c r="SEO2" s="765"/>
      <c r="SEP2" s="765"/>
      <c r="SEQ2" s="765"/>
      <c r="SER2" s="765"/>
      <c r="SES2" s="765"/>
      <c r="SET2" s="765"/>
      <c r="SEU2" s="765"/>
      <c r="SEV2" s="765"/>
      <c r="SEW2" s="765"/>
      <c r="SEX2" s="765"/>
      <c r="SEY2" s="765"/>
      <c r="SEZ2" s="765"/>
      <c r="SFA2" s="765"/>
      <c r="SFB2" s="765"/>
      <c r="SFC2" s="765"/>
      <c r="SFD2" s="765"/>
      <c r="SFE2" s="765"/>
      <c r="SFF2" s="765"/>
      <c r="SFG2" s="765"/>
      <c r="SFH2" s="765"/>
      <c r="SFI2" s="765"/>
      <c r="SFJ2" s="765"/>
      <c r="SFK2" s="765"/>
      <c r="SFL2" s="765"/>
      <c r="SFM2" s="765"/>
      <c r="SFN2" s="765"/>
      <c r="SFO2" s="765"/>
      <c r="SFP2" s="765"/>
      <c r="SFQ2" s="765"/>
      <c r="SFR2" s="765"/>
      <c r="SFS2" s="765"/>
      <c r="SFT2" s="765"/>
      <c r="SFU2" s="765"/>
      <c r="SFV2" s="765"/>
      <c r="SFW2" s="765"/>
      <c r="SFX2" s="765"/>
      <c r="SFY2" s="765"/>
      <c r="SFZ2" s="765"/>
      <c r="SGA2" s="765"/>
      <c r="SGB2" s="765"/>
      <c r="SGC2" s="765"/>
      <c r="SGD2" s="765"/>
      <c r="SGE2" s="765"/>
      <c r="SGF2" s="765"/>
      <c r="SGG2" s="765"/>
      <c r="SGH2" s="765"/>
      <c r="SGI2" s="765"/>
      <c r="SGJ2" s="765"/>
      <c r="SGK2" s="765"/>
      <c r="SGL2" s="765"/>
      <c r="SGM2" s="765"/>
      <c r="SGN2" s="765"/>
      <c r="SGO2" s="765"/>
      <c r="SGP2" s="765"/>
      <c r="SGQ2" s="765"/>
      <c r="SGR2" s="765"/>
      <c r="SGS2" s="765"/>
      <c r="SGT2" s="765"/>
      <c r="SGU2" s="765"/>
      <c r="SGV2" s="765"/>
      <c r="SGW2" s="765"/>
      <c r="SGX2" s="765"/>
      <c r="SGY2" s="765"/>
      <c r="SGZ2" s="765"/>
      <c r="SHA2" s="765"/>
      <c r="SHB2" s="765"/>
      <c r="SHC2" s="765"/>
      <c r="SHD2" s="765"/>
      <c r="SHE2" s="765"/>
      <c r="SHF2" s="765"/>
      <c r="SHG2" s="765"/>
      <c r="SHH2" s="765"/>
      <c r="SHI2" s="765"/>
      <c r="SHJ2" s="765"/>
      <c r="SHK2" s="765"/>
      <c r="SHL2" s="765"/>
      <c r="SHM2" s="765"/>
      <c r="SHN2" s="765"/>
      <c r="SHO2" s="765"/>
      <c r="SHP2" s="765"/>
      <c r="SHQ2" s="765"/>
      <c r="SHR2" s="765"/>
      <c r="SHS2" s="765"/>
      <c r="SHT2" s="765"/>
      <c r="SHU2" s="765"/>
      <c r="SHV2" s="765"/>
      <c r="SHW2" s="765"/>
      <c r="SHX2" s="765"/>
      <c r="SHY2" s="765"/>
      <c r="SHZ2" s="765"/>
      <c r="SIA2" s="765"/>
      <c r="SIB2" s="765"/>
      <c r="SIC2" s="765"/>
      <c r="SID2" s="765"/>
      <c r="SIE2" s="765"/>
      <c r="SIF2" s="765"/>
      <c r="SIG2" s="765"/>
      <c r="SIH2" s="765"/>
      <c r="SII2" s="765"/>
      <c r="SIJ2" s="765"/>
      <c r="SIK2" s="765"/>
      <c r="SIL2" s="765"/>
      <c r="SIM2" s="765"/>
      <c r="SIN2" s="765"/>
      <c r="SIO2" s="765"/>
      <c r="SIP2" s="765"/>
      <c r="SIQ2" s="765"/>
      <c r="SIR2" s="765"/>
      <c r="SIS2" s="765"/>
      <c r="SIT2" s="765"/>
      <c r="SIU2" s="765"/>
      <c r="SIV2" s="765"/>
      <c r="SIW2" s="765"/>
      <c r="SIX2" s="765"/>
      <c r="SIY2" s="765"/>
      <c r="SIZ2" s="765"/>
      <c r="SJA2" s="765"/>
      <c r="SJB2" s="765"/>
      <c r="SJC2" s="765"/>
      <c r="SJD2" s="765"/>
      <c r="SJE2" s="765"/>
      <c r="SJF2" s="765"/>
      <c r="SJG2" s="765"/>
      <c r="SJH2" s="765"/>
      <c r="SJI2" s="765"/>
      <c r="SJJ2" s="765"/>
      <c r="SJK2" s="765"/>
      <c r="SJL2" s="765"/>
      <c r="SJM2" s="765"/>
      <c r="SJN2" s="765"/>
      <c r="SJO2" s="765"/>
      <c r="SJP2" s="765"/>
      <c r="SJQ2" s="765"/>
      <c r="SJR2" s="765"/>
      <c r="SJS2" s="765"/>
      <c r="SJT2" s="765"/>
      <c r="SJU2" s="765"/>
      <c r="SJV2" s="765"/>
      <c r="SJW2" s="765"/>
      <c r="SJX2" s="765"/>
      <c r="SJY2" s="765"/>
      <c r="SJZ2" s="765"/>
      <c r="SKA2" s="765"/>
      <c r="SKB2" s="765"/>
      <c r="SKC2" s="765"/>
      <c r="SKD2" s="765"/>
      <c r="SKE2" s="765"/>
      <c r="SKF2" s="765"/>
      <c r="SKG2" s="765"/>
      <c r="SKH2" s="765"/>
      <c r="SKI2" s="765"/>
      <c r="SKJ2" s="765"/>
      <c r="SKK2" s="765"/>
      <c r="SKL2" s="765"/>
      <c r="SKM2" s="765"/>
      <c r="SKN2" s="765"/>
      <c r="SKO2" s="765"/>
      <c r="SKP2" s="765"/>
      <c r="SKQ2" s="765"/>
      <c r="SKR2" s="765"/>
      <c r="SKS2" s="765"/>
      <c r="SKT2" s="765"/>
      <c r="SKU2" s="765"/>
      <c r="SKV2" s="765"/>
      <c r="SKW2" s="765"/>
      <c r="SKX2" s="765"/>
      <c r="SKY2" s="765"/>
      <c r="SKZ2" s="765"/>
      <c r="SLA2" s="765"/>
      <c r="SLB2" s="765"/>
      <c r="SLC2" s="765"/>
      <c r="SLD2" s="765"/>
      <c r="SLE2" s="765"/>
      <c r="SLF2" s="765"/>
      <c r="SLG2" s="765"/>
      <c r="SLH2" s="765"/>
      <c r="SLI2" s="765"/>
      <c r="SLJ2" s="765"/>
      <c r="SLK2" s="765"/>
      <c r="SLL2" s="765"/>
      <c r="SLM2" s="765"/>
      <c r="SLN2" s="765"/>
      <c r="SLO2" s="765"/>
      <c r="SLP2" s="765"/>
      <c r="SLQ2" s="765"/>
      <c r="SLR2" s="765"/>
      <c r="SLS2" s="765"/>
      <c r="SLT2" s="765"/>
      <c r="SLU2" s="765"/>
      <c r="SLV2" s="765"/>
      <c r="SLW2" s="765"/>
      <c r="SLX2" s="765"/>
      <c r="SLY2" s="765"/>
      <c r="SLZ2" s="765"/>
      <c r="SMA2" s="765"/>
      <c r="SMB2" s="765"/>
      <c r="SMC2" s="765"/>
      <c r="SMD2" s="765"/>
      <c r="SME2" s="765"/>
      <c r="SMF2" s="765"/>
      <c r="SMG2" s="765"/>
      <c r="SMH2" s="765"/>
      <c r="SMI2" s="765"/>
      <c r="SMJ2" s="765"/>
      <c r="SMK2" s="765"/>
      <c r="SML2" s="765"/>
      <c r="SMM2" s="765"/>
      <c r="SMN2" s="765"/>
      <c r="SMO2" s="765"/>
      <c r="SMP2" s="765"/>
      <c r="SMQ2" s="765"/>
      <c r="SMR2" s="765"/>
      <c r="SMS2" s="765"/>
      <c r="SMT2" s="765"/>
      <c r="SMU2" s="765"/>
      <c r="SMV2" s="765"/>
      <c r="SMW2" s="765"/>
      <c r="SMX2" s="765"/>
      <c r="SMY2" s="765"/>
      <c r="SMZ2" s="765"/>
      <c r="SNA2" s="765"/>
      <c r="SNB2" s="765"/>
      <c r="SNC2" s="765"/>
      <c r="SND2" s="765"/>
      <c r="SNE2" s="765"/>
      <c r="SNF2" s="765"/>
      <c r="SNG2" s="765"/>
      <c r="SNH2" s="765"/>
      <c r="SNI2" s="765"/>
      <c r="SNJ2" s="765"/>
      <c r="SNK2" s="765"/>
      <c r="SNL2" s="765"/>
      <c r="SNM2" s="765"/>
      <c r="SNN2" s="765"/>
      <c r="SNO2" s="765"/>
      <c r="SNP2" s="765"/>
      <c r="SNQ2" s="765"/>
      <c r="SNR2" s="765"/>
      <c r="SNS2" s="765"/>
      <c r="SNT2" s="765"/>
      <c r="SNU2" s="765"/>
      <c r="SNV2" s="765"/>
      <c r="SNW2" s="765"/>
      <c r="SNX2" s="765"/>
      <c r="SNY2" s="765"/>
      <c r="SNZ2" s="765"/>
      <c r="SOA2" s="765"/>
      <c r="SOB2" s="765"/>
      <c r="SOC2" s="765"/>
      <c r="SOD2" s="765"/>
      <c r="SOE2" s="765"/>
      <c r="SOF2" s="765"/>
      <c r="SOG2" s="765"/>
      <c r="SOH2" s="765"/>
      <c r="SOI2" s="765"/>
      <c r="SOJ2" s="765"/>
      <c r="SOK2" s="765"/>
      <c r="SOL2" s="765"/>
      <c r="SOM2" s="765"/>
      <c r="SON2" s="765"/>
      <c r="SOO2" s="765"/>
      <c r="SOP2" s="765"/>
      <c r="SOQ2" s="765"/>
      <c r="SOR2" s="765"/>
      <c r="SOS2" s="765"/>
      <c r="SOT2" s="765"/>
      <c r="SOU2" s="765"/>
      <c r="SOV2" s="765"/>
      <c r="SOW2" s="765"/>
      <c r="SOX2" s="765"/>
      <c r="SOY2" s="765"/>
      <c r="SOZ2" s="765"/>
      <c r="SPA2" s="765"/>
      <c r="SPB2" s="765"/>
      <c r="SPC2" s="765"/>
      <c r="SPD2" s="765"/>
      <c r="SPE2" s="765"/>
      <c r="SPF2" s="765"/>
      <c r="SPG2" s="765"/>
      <c r="SPH2" s="765"/>
      <c r="SPI2" s="765"/>
      <c r="SPJ2" s="765"/>
      <c r="SPK2" s="765"/>
      <c r="SPL2" s="765"/>
      <c r="SPM2" s="765"/>
      <c r="SPN2" s="765"/>
      <c r="SPO2" s="765"/>
      <c r="SPP2" s="765"/>
      <c r="SPQ2" s="765"/>
      <c r="SPR2" s="765"/>
      <c r="SPS2" s="765"/>
      <c r="SPT2" s="765"/>
      <c r="SPU2" s="765"/>
      <c r="SPV2" s="765"/>
      <c r="SPW2" s="765"/>
      <c r="SPX2" s="765"/>
      <c r="SPY2" s="765"/>
      <c r="SPZ2" s="765"/>
      <c r="SQA2" s="765"/>
      <c r="SQB2" s="765"/>
      <c r="SQC2" s="765"/>
      <c r="SQD2" s="765"/>
      <c r="SQE2" s="765"/>
      <c r="SQF2" s="765"/>
      <c r="SQG2" s="765"/>
      <c r="SQH2" s="765"/>
      <c r="SQI2" s="765"/>
      <c r="SQJ2" s="765"/>
      <c r="SQK2" s="765"/>
      <c r="SQL2" s="765"/>
      <c r="SQM2" s="765"/>
      <c r="SQN2" s="765"/>
      <c r="SQO2" s="765"/>
      <c r="SQP2" s="765"/>
      <c r="SQQ2" s="765"/>
      <c r="SQR2" s="765"/>
      <c r="SQS2" s="765"/>
      <c r="SQT2" s="765"/>
      <c r="SQU2" s="765"/>
      <c r="SQV2" s="765"/>
      <c r="SQW2" s="765"/>
      <c r="SQX2" s="765"/>
      <c r="SQY2" s="765"/>
      <c r="SQZ2" s="765"/>
      <c r="SRA2" s="765"/>
      <c r="SRB2" s="765"/>
      <c r="SRC2" s="765"/>
      <c r="SRD2" s="765"/>
      <c r="SRE2" s="765"/>
      <c r="SRF2" s="765"/>
      <c r="SRG2" s="765"/>
      <c r="SRH2" s="765"/>
      <c r="SRI2" s="765"/>
      <c r="SRJ2" s="765"/>
      <c r="SRK2" s="765"/>
      <c r="SRL2" s="765"/>
      <c r="SRM2" s="765"/>
      <c r="SRN2" s="765"/>
      <c r="SRO2" s="765"/>
      <c r="SRP2" s="765"/>
      <c r="SRQ2" s="765"/>
      <c r="SRR2" s="765"/>
      <c r="SRS2" s="765"/>
      <c r="SRT2" s="765"/>
      <c r="SRU2" s="765"/>
      <c r="SRV2" s="765"/>
      <c r="SRW2" s="765"/>
      <c r="SRX2" s="765"/>
      <c r="SRY2" s="765"/>
      <c r="SRZ2" s="765"/>
      <c r="SSA2" s="765"/>
      <c r="SSB2" s="765"/>
      <c r="SSC2" s="765"/>
      <c r="SSD2" s="765"/>
      <c r="SSE2" s="765"/>
      <c r="SSF2" s="765"/>
      <c r="SSG2" s="765"/>
      <c r="SSH2" s="765"/>
      <c r="SSI2" s="765"/>
      <c r="SSJ2" s="765"/>
      <c r="SSK2" s="765"/>
      <c r="SSL2" s="765"/>
      <c r="SSM2" s="765"/>
      <c r="SSN2" s="765"/>
      <c r="SSO2" s="765"/>
      <c r="SSP2" s="765"/>
      <c r="SSQ2" s="765"/>
      <c r="SSR2" s="765"/>
      <c r="SSS2" s="765"/>
      <c r="SST2" s="765"/>
      <c r="SSU2" s="765"/>
      <c r="SSV2" s="765"/>
      <c r="SSW2" s="765"/>
      <c r="SSX2" s="765"/>
      <c r="SSY2" s="765"/>
      <c r="SSZ2" s="765"/>
      <c r="STA2" s="765"/>
      <c r="STB2" s="765"/>
      <c r="STC2" s="765"/>
      <c r="STD2" s="765"/>
      <c r="STE2" s="765"/>
      <c r="STF2" s="765"/>
      <c r="STG2" s="765"/>
      <c r="STH2" s="765"/>
      <c r="STI2" s="765"/>
      <c r="STJ2" s="765"/>
      <c r="STK2" s="765"/>
      <c r="STL2" s="765"/>
      <c r="STM2" s="765"/>
      <c r="STN2" s="765"/>
      <c r="STO2" s="765"/>
      <c r="STP2" s="765"/>
      <c r="STQ2" s="765"/>
      <c r="STR2" s="765"/>
      <c r="STS2" s="765"/>
      <c r="STT2" s="765"/>
      <c r="STU2" s="765"/>
      <c r="STV2" s="765"/>
      <c r="STW2" s="765"/>
      <c r="STX2" s="765"/>
      <c r="STY2" s="765"/>
      <c r="STZ2" s="765"/>
      <c r="SUA2" s="765"/>
      <c r="SUB2" s="765"/>
      <c r="SUC2" s="765"/>
      <c r="SUD2" s="765"/>
      <c r="SUE2" s="765"/>
      <c r="SUF2" s="765"/>
      <c r="SUG2" s="765"/>
      <c r="SUH2" s="765"/>
      <c r="SUI2" s="765"/>
      <c r="SUJ2" s="765"/>
      <c r="SUK2" s="765"/>
      <c r="SUL2" s="765"/>
      <c r="SUM2" s="765"/>
      <c r="SUN2" s="765"/>
      <c r="SUO2" s="765"/>
      <c r="SUP2" s="765"/>
      <c r="SUQ2" s="765"/>
      <c r="SUR2" s="765"/>
      <c r="SUS2" s="765"/>
      <c r="SUT2" s="765"/>
      <c r="SUU2" s="765"/>
      <c r="SUV2" s="765"/>
      <c r="SUW2" s="765"/>
      <c r="SUX2" s="765"/>
      <c r="SUY2" s="765"/>
      <c r="SUZ2" s="765"/>
      <c r="SVA2" s="765"/>
      <c r="SVB2" s="765"/>
      <c r="SVC2" s="765"/>
      <c r="SVD2" s="765"/>
      <c r="SVE2" s="765"/>
      <c r="SVF2" s="765"/>
      <c r="SVG2" s="765"/>
      <c r="SVH2" s="765"/>
      <c r="SVI2" s="765"/>
      <c r="SVJ2" s="765"/>
      <c r="SVK2" s="765"/>
      <c r="SVL2" s="765"/>
      <c r="SVM2" s="765"/>
      <c r="SVN2" s="765"/>
      <c r="SVO2" s="765"/>
      <c r="SVP2" s="765"/>
      <c r="SVQ2" s="765"/>
      <c r="SVR2" s="765"/>
      <c r="SVS2" s="765"/>
      <c r="SVT2" s="765"/>
      <c r="SVU2" s="765"/>
      <c r="SVV2" s="765"/>
      <c r="SVW2" s="765"/>
      <c r="SVX2" s="765"/>
      <c r="SVY2" s="765"/>
      <c r="SVZ2" s="765"/>
      <c r="SWA2" s="765"/>
      <c r="SWB2" s="765"/>
      <c r="SWC2" s="765"/>
      <c r="SWD2" s="765"/>
      <c r="SWE2" s="765"/>
      <c r="SWF2" s="765"/>
      <c r="SWG2" s="765"/>
      <c r="SWH2" s="765"/>
      <c r="SWI2" s="765"/>
      <c r="SWJ2" s="765"/>
      <c r="SWK2" s="765"/>
      <c r="SWL2" s="765"/>
      <c r="SWM2" s="765"/>
      <c r="SWN2" s="765"/>
      <c r="SWO2" s="765"/>
      <c r="SWP2" s="765"/>
      <c r="SWQ2" s="765"/>
      <c r="SWR2" s="765"/>
      <c r="SWS2" s="765"/>
      <c r="SWT2" s="765"/>
      <c r="SWU2" s="765"/>
      <c r="SWV2" s="765"/>
      <c r="SWW2" s="765"/>
      <c r="SWX2" s="765"/>
      <c r="SWY2" s="765"/>
      <c r="SWZ2" s="765"/>
      <c r="SXA2" s="765"/>
      <c r="SXB2" s="765"/>
      <c r="SXC2" s="765"/>
      <c r="SXD2" s="765"/>
      <c r="SXE2" s="765"/>
      <c r="SXF2" s="765"/>
      <c r="SXG2" s="765"/>
      <c r="SXH2" s="765"/>
      <c r="SXI2" s="765"/>
      <c r="SXJ2" s="765"/>
      <c r="SXK2" s="765"/>
      <c r="SXL2" s="765"/>
      <c r="SXM2" s="765"/>
      <c r="SXN2" s="765"/>
      <c r="SXO2" s="765"/>
      <c r="SXP2" s="765"/>
      <c r="SXQ2" s="765"/>
      <c r="SXR2" s="765"/>
      <c r="SXS2" s="765"/>
      <c r="SXT2" s="765"/>
      <c r="SXU2" s="765"/>
      <c r="SXV2" s="765"/>
      <c r="SXW2" s="765"/>
      <c r="SXX2" s="765"/>
      <c r="SXY2" s="765"/>
      <c r="SXZ2" s="765"/>
      <c r="SYA2" s="765"/>
      <c r="SYB2" s="765"/>
      <c r="SYC2" s="765"/>
      <c r="SYD2" s="765"/>
      <c r="SYE2" s="765"/>
      <c r="SYF2" s="765"/>
      <c r="SYG2" s="765"/>
      <c r="SYH2" s="765"/>
      <c r="SYI2" s="765"/>
      <c r="SYJ2" s="765"/>
      <c r="SYK2" s="765"/>
      <c r="SYL2" s="765"/>
      <c r="SYM2" s="765"/>
      <c r="SYN2" s="765"/>
      <c r="SYO2" s="765"/>
      <c r="SYP2" s="765"/>
      <c r="SYQ2" s="765"/>
      <c r="SYR2" s="765"/>
      <c r="SYS2" s="765"/>
      <c r="SYT2" s="765"/>
      <c r="SYU2" s="765"/>
      <c r="SYV2" s="765"/>
      <c r="SYW2" s="765"/>
      <c r="SYX2" s="765"/>
      <c r="SYY2" s="765"/>
      <c r="SYZ2" s="765"/>
      <c r="SZA2" s="765"/>
      <c r="SZB2" s="765"/>
      <c r="SZC2" s="765"/>
      <c r="SZD2" s="765"/>
      <c r="SZE2" s="765"/>
      <c r="SZF2" s="765"/>
      <c r="SZG2" s="765"/>
      <c r="SZH2" s="765"/>
      <c r="SZI2" s="765"/>
      <c r="SZJ2" s="765"/>
      <c r="SZK2" s="765"/>
      <c r="SZL2" s="765"/>
      <c r="SZM2" s="765"/>
      <c r="SZN2" s="765"/>
      <c r="SZO2" s="765"/>
      <c r="SZP2" s="765"/>
      <c r="SZQ2" s="765"/>
      <c r="SZR2" s="765"/>
      <c r="SZS2" s="765"/>
      <c r="SZT2" s="765"/>
      <c r="SZU2" s="765"/>
      <c r="SZV2" s="765"/>
      <c r="SZW2" s="765"/>
      <c r="SZX2" s="765"/>
      <c r="SZY2" s="765"/>
      <c r="SZZ2" s="765"/>
      <c r="TAA2" s="765"/>
      <c r="TAB2" s="765"/>
      <c r="TAC2" s="765"/>
      <c r="TAD2" s="765"/>
      <c r="TAE2" s="765"/>
      <c r="TAF2" s="765"/>
      <c r="TAG2" s="765"/>
      <c r="TAH2" s="765"/>
      <c r="TAI2" s="765"/>
      <c r="TAJ2" s="765"/>
      <c r="TAK2" s="765"/>
      <c r="TAL2" s="765"/>
      <c r="TAM2" s="765"/>
      <c r="TAN2" s="765"/>
      <c r="TAO2" s="765"/>
      <c r="TAP2" s="765"/>
      <c r="TAQ2" s="765"/>
      <c r="TAR2" s="765"/>
      <c r="TAS2" s="765"/>
      <c r="TAT2" s="765"/>
      <c r="TAU2" s="765"/>
      <c r="TAV2" s="765"/>
      <c r="TAW2" s="765"/>
      <c r="TAX2" s="765"/>
      <c r="TAY2" s="765"/>
      <c r="TAZ2" s="765"/>
      <c r="TBA2" s="765"/>
      <c r="TBB2" s="765"/>
      <c r="TBC2" s="765"/>
      <c r="TBD2" s="765"/>
      <c r="TBE2" s="765"/>
      <c r="TBF2" s="765"/>
      <c r="TBG2" s="765"/>
      <c r="TBH2" s="765"/>
      <c r="TBI2" s="765"/>
      <c r="TBJ2" s="765"/>
      <c r="TBK2" s="765"/>
      <c r="TBL2" s="765"/>
      <c r="TBM2" s="765"/>
      <c r="TBN2" s="765"/>
      <c r="TBO2" s="765"/>
      <c r="TBP2" s="765"/>
      <c r="TBQ2" s="765"/>
      <c r="TBR2" s="765"/>
      <c r="TBS2" s="765"/>
      <c r="TBT2" s="765"/>
      <c r="TBU2" s="765"/>
      <c r="TBV2" s="765"/>
      <c r="TBW2" s="765"/>
      <c r="TBX2" s="765"/>
      <c r="TBY2" s="765"/>
      <c r="TBZ2" s="765"/>
      <c r="TCA2" s="765"/>
      <c r="TCB2" s="765"/>
      <c r="TCC2" s="765"/>
      <c r="TCD2" s="765"/>
      <c r="TCE2" s="765"/>
      <c r="TCF2" s="765"/>
      <c r="TCG2" s="765"/>
      <c r="TCH2" s="765"/>
      <c r="TCI2" s="765"/>
      <c r="TCJ2" s="765"/>
      <c r="TCK2" s="765"/>
      <c r="TCL2" s="765"/>
      <c r="TCM2" s="765"/>
      <c r="TCN2" s="765"/>
      <c r="TCO2" s="765"/>
      <c r="TCP2" s="765"/>
      <c r="TCQ2" s="765"/>
      <c r="TCR2" s="765"/>
      <c r="TCS2" s="765"/>
      <c r="TCT2" s="765"/>
      <c r="TCU2" s="765"/>
      <c r="TCV2" s="765"/>
      <c r="TCW2" s="765"/>
      <c r="TCX2" s="765"/>
      <c r="TCY2" s="765"/>
      <c r="TCZ2" s="765"/>
      <c r="TDA2" s="765"/>
      <c r="TDB2" s="765"/>
      <c r="TDC2" s="765"/>
      <c r="TDD2" s="765"/>
      <c r="TDE2" s="765"/>
      <c r="TDF2" s="765"/>
      <c r="TDG2" s="765"/>
      <c r="TDH2" s="765"/>
      <c r="TDI2" s="765"/>
      <c r="TDJ2" s="765"/>
      <c r="TDK2" s="765"/>
      <c r="TDL2" s="765"/>
      <c r="TDM2" s="765"/>
      <c r="TDN2" s="765"/>
      <c r="TDO2" s="765"/>
      <c r="TDP2" s="765"/>
      <c r="TDQ2" s="765"/>
      <c r="TDR2" s="765"/>
      <c r="TDS2" s="765"/>
      <c r="TDT2" s="765"/>
      <c r="TDU2" s="765"/>
      <c r="TDV2" s="765"/>
      <c r="TDW2" s="765"/>
      <c r="TDX2" s="765"/>
      <c r="TDY2" s="765"/>
      <c r="TDZ2" s="765"/>
      <c r="TEA2" s="765"/>
      <c r="TEB2" s="765"/>
      <c r="TEC2" s="765"/>
      <c r="TED2" s="765"/>
      <c r="TEE2" s="765"/>
      <c r="TEF2" s="765"/>
      <c r="TEG2" s="765"/>
      <c r="TEH2" s="765"/>
      <c r="TEI2" s="765"/>
      <c r="TEJ2" s="765"/>
      <c r="TEK2" s="765"/>
      <c r="TEL2" s="765"/>
      <c r="TEM2" s="765"/>
      <c r="TEN2" s="765"/>
      <c r="TEO2" s="765"/>
      <c r="TEP2" s="765"/>
      <c r="TEQ2" s="765"/>
      <c r="TER2" s="765"/>
      <c r="TES2" s="765"/>
      <c r="TET2" s="765"/>
      <c r="TEU2" s="765"/>
      <c r="TEV2" s="765"/>
      <c r="TEW2" s="765"/>
      <c r="TEX2" s="765"/>
      <c r="TEY2" s="765"/>
      <c r="TEZ2" s="765"/>
      <c r="TFA2" s="765"/>
      <c r="TFB2" s="765"/>
      <c r="TFC2" s="765"/>
      <c r="TFD2" s="765"/>
      <c r="TFE2" s="765"/>
      <c r="TFF2" s="765"/>
      <c r="TFG2" s="765"/>
      <c r="TFH2" s="765"/>
      <c r="TFI2" s="765"/>
      <c r="TFJ2" s="765"/>
      <c r="TFK2" s="765"/>
      <c r="TFL2" s="765"/>
      <c r="TFM2" s="765"/>
      <c r="TFN2" s="765"/>
      <c r="TFO2" s="765"/>
      <c r="TFP2" s="765"/>
      <c r="TFQ2" s="765"/>
      <c r="TFR2" s="765"/>
      <c r="TFS2" s="765"/>
      <c r="TFT2" s="765"/>
      <c r="TFU2" s="765"/>
      <c r="TFV2" s="765"/>
      <c r="TFW2" s="765"/>
      <c r="TFX2" s="765"/>
      <c r="TFY2" s="765"/>
      <c r="TFZ2" s="765"/>
      <c r="TGA2" s="765"/>
      <c r="TGB2" s="765"/>
      <c r="TGC2" s="765"/>
      <c r="TGD2" s="765"/>
      <c r="TGE2" s="765"/>
      <c r="TGF2" s="765"/>
      <c r="TGG2" s="765"/>
      <c r="TGH2" s="765"/>
      <c r="TGI2" s="765"/>
      <c r="TGJ2" s="765"/>
      <c r="TGK2" s="765"/>
      <c r="TGL2" s="765"/>
      <c r="TGM2" s="765"/>
      <c r="TGN2" s="765"/>
      <c r="TGO2" s="765"/>
      <c r="TGP2" s="765"/>
      <c r="TGQ2" s="765"/>
      <c r="TGR2" s="765"/>
      <c r="TGS2" s="765"/>
      <c r="TGT2" s="765"/>
      <c r="TGU2" s="765"/>
      <c r="TGV2" s="765"/>
      <c r="TGW2" s="765"/>
      <c r="TGX2" s="765"/>
      <c r="TGY2" s="765"/>
      <c r="TGZ2" s="765"/>
      <c r="THA2" s="765"/>
      <c r="THB2" s="765"/>
      <c r="THC2" s="765"/>
      <c r="THD2" s="765"/>
      <c r="THE2" s="765"/>
      <c r="THF2" s="765"/>
      <c r="THG2" s="765"/>
      <c r="THH2" s="765"/>
      <c r="THI2" s="765"/>
      <c r="THJ2" s="765"/>
      <c r="THK2" s="765"/>
      <c r="THL2" s="765"/>
      <c r="THM2" s="765"/>
      <c r="THN2" s="765"/>
      <c r="THO2" s="765"/>
      <c r="THP2" s="765"/>
      <c r="THQ2" s="765"/>
      <c r="THR2" s="765"/>
      <c r="THS2" s="765"/>
      <c r="THT2" s="765"/>
      <c r="THU2" s="765"/>
      <c r="THV2" s="765"/>
      <c r="THW2" s="765"/>
      <c r="THX2" s="765"/>
      <c r="THY2" s="765"/>
      <c r="THZ2" s="765"/>
      <c r="TIA2" s="765"/>
      <c r="TIB2" s="765"/>
      <c r="TIC2" s="765"/>
      <c r="TID2" s="765"/>
      <c r="TIE2" s="765"/>
      <c r="TIF2" s="765"/>
      <c r="TIG2" s="765"/>
      <c r="TIH2" s="765"/>
      <c r="TII2" s="765"/>
      <c r="TIJ2" s="765"/>
      <c r="TIK2" s="765"/>
      <c r="TIL2" s="765"/>
      <c r="TIM2" s="765"/>
      <c r="TIN2" s="765"/>
      <c r="TIO2" s="765"/>
      <c r="TIP2" s="765"/>
      <c r="TIQ2" s="765"/>
      <c r="TIR2" s="765"/>
      <c r="TIS2" s="765"/>
      <c r="TIT2" s="765"/>
      <c r="TIU2" s="765"/>
      <c r="TIV2" s="765"/>
      <c r="TIW2" s="765"/>
      <c r="TIX2" s="765"/>
      <c r="TIY2" s="765"/>
      <c r="TIZ2" s="765"/>
      <c r="TJA2" s="765"/>
      <c r="TJB2" s="765"/>
      <c r="TJC2" s="765"/>
      <c r="TJD2" s="765"/>
      <c r="TJE2" s="765"/>
      <c r="TJF2" s="765"/>
      <c r="TJG2" s="765"/>
      <c r="TJH2" s="765"/>
      <c r="TJI2" s="765"/>
      <c r="TJJ2" s="765"/>
      <c r="TJK2" s="765"/>
      <c r="TJL2" s="765"/>
      <c r="TJM2" s="765"/>
      <c r="TJN2" s="765"/>
      <c r="TJO2" s="765"/>
      <c r="TJP2" s="765"/>
      <c r="TJQ2" s="765"/>
      <c r="TJR2" s="765"/>
      <c r="TJS2" s="765"/>
      <c r="TJT2" s="765"/>
      <c r="TJU2" s="765"/>
      <c r="TJV2" s="765"/>
      <c r="TJW2" s="765"/>
      <c r="TJX2" s="765"/>
      <c r="TJY2" s="765"/>
      <c r="TJZ2" s="765"/>
      <c r="TKA2" s="765"/>
      <c r="TKB2" s="765"/>
      <c r="TKC2" s="765"/>
      <c r="TKD2" s="765"/>
      <c r="TKE2" s="765"/>
      <c r="TKF2" s="765"/>
      <c r="TKG2" s="765"/>
      <c r="TKH2" s="765"/>
      <c r="TKI2" s="765"/>
      <c r="TKJ2" s="765"/>
      <c r="TKK2" s="765"/>
      <c r="TKL2" s="765"/>
      <c r="TKM2" s="765"/>
      <c r="TKN2" s="765"/>
      <c r="TKO2" s="765"/>
      <c r="TKP2" s="765"/>
      <c r="TKQ2" s="765"/>
      <c r="TKR2" s="765"/>
      <c r="TKS2" s="765"/>
      <c r="TKT2" s="765"/>
      <c r="TKU2" s="765"/>
      <c r="TKV2" s="765"/>
      <c r="TKW2" s="765"/>
      <c r="TKX2" s="765"/>
      <c r="TKY2" s="765"/>
      <c r="TKZ2" s="765"/>
      <c r="TLA2" s="765"/>
      <c r="TLB2" s="765"/>
      <c r="TLC2" s="765"/>
      <c r="TLD2" s="765"/>
      <c r="TLE2" s="765"/>
      <c r="TLF2" s="765"/>
      <c r="TLG2" s="765"/>
      <c r="TLH2" s="765"/>
      <c r="TLI2" s="765"/>
      <c r="TLJ2" s="765"/>
      <c r="TLK2" s="765"/>
      <c r="TLL2" s="765"/>
      <c r="TLM2" s="765"/>
      <c r="TLN2" s="765"/>
      <c r="TLO2" s="765"/>
      <c r="TLP2" s="765"/>
      <c r="TLQ2" s="765"/>
      <c r="TLR2" s="765"/>
      <c r="TLS2" s="765"/>
      <c r="TLT2" s="765"/>
      <c r="TLU2" s="765"/>
      <c r="TLV2" s="765"/>
      <c r="TLW2" s="765"/>
      <c r="TLX2" s="765"/>
      <c r="TLY2" s="765"/>
      <c r="TLZ2" s="765"/>
      <c r="TMA2" s="765"/>
      <c r="TMB2" s="765"/>
      <c r="TMC2" s="765"/>
      <c r="TMD2" s="765"/>
      <c r="TME2" s="765"/>
      <c r="TMF2" s="765"/>
      <c r="TMG2" s="765"/>
      <c r="TMH2" s="765"/>
      <c r="TMI2" s="765"/>
      <c r="TMJ2" s="765"/>
      <c r="TMK2" s="765"/>
      <c r="TML2" s="765"/>
      <c r="TMM2" s="765"/>
      <c r="TMN2" s="765"/>
      <c r="TMO2" s="765"/>
      <c r="TMP2" s="765"/>
      <c r="TMQ2" s="765"/>
      <c r="TMR2" s="765"/>
      <c r="TMS2" s="765"/>
      <c r="TMT2" s="765"/>
      <c r="TMU2" s="765"/>
      <c r="TMV2" s="765"/>
      <c r="TMW2" s="765"/>
      <c r="TMX2" s="765"/>
      <c r="TMY2" s="765"/>
      <c r="TMZ2" s="765"/>
      <c r="TNA2" s="765"/>
      <c r="TNB2" s="765"/>
      <c r="TNC2" s="765"/>
      <c r="TND2" s="765"/>
      <c r="TNE2" s="765"/>
      <c r="TNF2" s="765"/>
      <c r="TNG2" s="765"/>
      <c r="TNH2" s="765"/>
      <c r="TNI2" s="765"/>
      <c r="TNJ2" s="765"/>
      <c r="TNK2" s="765"/>
      <c r="TNL2" s="765"/>
      <c r="TNM2" s="765"/>
      <c r="TNN2" s="765"/>
      <c r="TNO2" s="765"/>
      <c r="TNP2" s="765"/>
      <c r="TNQ2" s="765"/>
      <c r="TNR2" s="765"/>
      <c r="TNS2" s="765"/>
      <c r="TNT2" s="765"/>
      <c r="TNU2" s="765"/>
      <c r="TNV2" s="765"/>
      <c r="TNW2" s="765"/>
      <c r="TNX2" s="765"/>
      <c r="TNY2" s="765"/>
      <c r="TNZ2" s="765"/>
      <c r="TOA2" s="765"/>
      <c r="TOB2" s="765"/>
      <c r="TOC2" s="765"/>
      <c r="TOD2" s="765"/>
      <c r="TOE2" s="765"/>
      <c r="TOF2" s="765"/>
      <c r="TOG2" s="765"/>
      <c r="TOH2" s="765"/>
      <c r="TOI2" s="765"/>
      <c r="TOJ2" s="765"/>
      <c r="TOK2" s="765"/>
      <c r="TOL2" s="765"/>
      <c r="TOM2" s="765"/>
      <c r="TON2" s="765"/>
      <c r="TOO2" s="765"/>
      <c r="TOP2" s="765"/>
      <c r="TOQ2" s="765"/>
      <c r="TOR2" s="765"/>
      <c r="TOS2" s="765"/>
      <c r="TOT2" s="765"/>
      <c r="TOU2" s="765"/>
      <c r="TOV2" s="765"/>
      <c r="TOW2" s="765"/>
      <c r="TOX2" s="765"/>
      <c r="TOY2" s="765"/>
      <c r="TOZ2" s="765"/>
      <c r="TPA2" s="765"/>
      <c r="TPB2" s="765"/>
      <c r="TPC2" s="765"/>
      <c r="TPD2" s="765"/>
      <c r="TPE2" s="765"/>
      <c r="TPF2" s="765"/>
      <c r="TPG2" s="765"/>
      <c r="TPH2" s="765"/>
      <c r="TPI2" s="765"/>
      <c r="TPJ2" s="765"/>
      <c r="TPK2" s="765"/>
      <c r="TPL2" s="765"/>
      <c r="TPM2" s="765"/>
      <c r="TPN2" s="765"/>
      <c r="TPO2" s="765"/>
      <c r="TPP2" s="765"/>
      <c r="TPQ2" s="765"/>
      <c r="TPR2" s="765"/>
      <c r="TPS2" s="765"/>
      <c r="TPT2" s="765"/>
      <c r="TPU2" s="765"/>
      <c r="TPV2" s="765"/>
      <c r="TPW2" s="765"/>
      <c r="TPX2" s="765"/>
      <c r="TPY2" s="765"/>
      <c r="TPZ2" s="765"/>
      <c r="TQA2" s="765"/>
      <c r="TQB2" s="765"/>
      <c r="TQC2" s="765"/>
      <c r="TQD2" s="765"/>
      <c r="TQE2" s="765"/>
      <c r="TQF2" s="765"/>
      <c r="TQG2" s="765"/>
      <c r="TQH2" s="765"/>
      <c r="TQI2" s="765"/>
      <c r="TQJ2" s="765"/>
      <c r="TQK2" s="765"/>
      <c r="TQL2" s="765"/>
      <c r="TQM2" s="765"/>
      <c r="TQN2" s="765"/>
      <c r="TQO2" s="765"/>
      <c r="TQP2" s="765"/>
      <c r="TQQ2" s="765"/>
      <c r="TQR2" s="765"/>
      <c r="TQS2" s="765"/>
      <c r="TQT2" s="765"/>
      <c r="TQU2" s="765"/>
      <c r="TQV2" s="765"/>
      <c r="TQW2" s="765"/>
      <c r="TQX2" s="765"/>
      <c r="TQY2" s="765"/>
      <c r="TQZ2" s="765"/>
      <c r="TRA2" s="765"/>
      <c r="TRB2" s="765"/>
      <c r="TRC2" s="765"/>
      <c r="TRD2" s="765"/>
      <c r="TRE2" s="765"/>
      <c r="TRF2" s="765"/>
      <c r="TRG2" s="765"/>
      <c r="TRH2" s="765"/>
      <c r="TRI2" s="765"/>
      <c r="TRJ2" s="765"/>
      <c r="TRK2" s="765"/>
      <c r="TRL2" s="765"/>
      <c r="TRM2" s="765"/>
      <c r="TRN2" s="765"/>
      <c r="TRO2" s="765"/>
      <c r="TRP2" s="765"/>
      <c r="TRQ2" s="765"/>
      <c r="TRR2" s="765"/>
      <c r="TRS2" s="765"/>
      <c r="TRT2" s="765"/>
      <c r="TRU2" s="765"/>
      <c r="TRV2" s="765"/>
      <c r="TRW2" s="765"/>
      <c r="TRX2" s="765"/>
      <c r="TRY2" s="765"/>
      <c r="TRZ2" s="765"/>
      <c r="TSA2" s="765"/>
      <c r="TSB2" s="765"/>
      <c r="TSC2" s="765"/>
      <c r="TSD2" s="765"/>
      <c r="TSE2" s="765"/>
      <c r="TSF2" s="765"/>
      <c r="TSG2" s="765"/>
      <c r="TSH2" s="765"/>
      <c r="TSI2" s="765"/>
      <c r="TSJ2" s="765"/>
      <c r="TSK2" s="765"/>
      <c r="TSL2" s="765"/>
      <c r="TSM2" s="765"/>
      <c r="TSN2" s="765"/>
      <c r="TSO2" s="765"/>
      <c r="TSP2" s="765"/>
      <c r="TSQ2" s="765"/>
      <c r="TSR2" s="765"/>
      <c r="TSS2" s="765"/>
      <c r="TST2" s="765"/>
      <c r="TSU2" s="765"/>
      <c r="TSV2" s="765"/>
      <c r="TSW2" s="765"/>
      <c r="TSX2" s="765"/>
      <c r="TSY2" s="765"/>
      <c r="TSZ2" s="765"/>
      <c r="TTA2" s="765"/>
      <c r="TTB2" s="765"/>
      <c r="TTC2" s="765"/>
      <c r="TTD2" s="765"/>
      <c r="TTE2" s="765"/>
      <c r="TTF2" s="765"/>
      <c r="TTG2" s="765"/>
      <c r="TTH2" s="765"/>
      <c r="TTI2" s="765"/>
      <c r="TTJ2" s="765"/>
      <c r="TTK2" s="765"/>
      <c r="TTL2" s="765"/>
      <c r="TTM2" s="765"/>
      <c r="TTN2" s="765"/>
      <c r="TTO2" s="765"/>
      <c r="TTP2" s="765"/>
      <c r="TTQ2" s="765"/>
      <c r="TTR2" s="765"/>
      <c r="TTS2" s="765"/>
      <c r="TTT2" s="765"/>
      <c r="TTU2" s="765"/>
      <c r="TTV2" s="765"/>
      <c r="TTW2" s="765"/>
      <c r="TTX2" s="765"/>
      <c r="TTY2" s="765"/>
      <c r="TTZ2" s="765"/>
      <c r="TUA2" s="765"/>
      <c r="TUB2" s="765"/>
      <c r="TUC2" s="765"/>
      <c r="TUD2" s="765"/>
      <c r="TUE2" s="765"/>
      <c r="TUF2" s="765"/>
      <c r="TUG2" s="765"/>
      <c r="TUH2" s="765"/>
      <c r="TUI2" s="765"/>
      <c r="TUJ2" s="765"/>
      <c r="TUK2" s="765"/>
      <c r="TUL2" s="765"/>
      <c r="TUM2" s="765"/>
      <c r="TUN2" s="765"/>
      <c r="TUO2" s="765"/>
      <c r="TUP2" s="765"/>
      <c r="TUQ2" s="765"/>
      <c r="TUR2" s="765"/>
      <c r="TUS2" s="765"/>
      <c r="TUT2" s="765"/>
      <c r="TUU2" s="765"/>
      <c r="TUV2" s="765"/>
      <c r="TUW2" s="765"/>
      <c r="TUX2" s="765"/>
      <c r="TUY2" s="765"/>
      <c r="TUZ2" s="765"/>
      <c r="TVA2" s="765"/>
      <c r="TVB2" s="765"/>
      <c r="TVC2" s="765"/>
      <c r="TVD2" s="765"/>
      <c r="TVE2" s="765"/>
      <c r="TVF2" s="765"/>
      <c r="TVG2" s="765"/>
      <c r="TVH2" s="765"/>
      <c r="TVI2" s="765"/>
      <c r="TVJ2" s="765"/>
      <c r="TVK2" s="765"/>
      <c r="TVL2" s="765"/>
      <c r="TVM2" s="765"/>
      <c r="TVN2" s="765"/>
      <c r="TVO2" s="765"/>
      <c r="TVP2" s="765"/>
      <c r="TVQ2" s="765"/>
      <c r="TVR2" s="765"/>
      <c r="TVS2" s="765"/>
      <c r="TVT2" s="765"/>
      <c r="TVU2" s="765"/>
      <c r="TVV2" s="765"/>
      <c r="TVW2" s="765"/>
      <c r="TVX2" s="765"/>
      <c r="TVY2" s="765"/>
      <c r="TVZ2" s="765"/>
      <c r="TWA2" s="765"/>
      <c r="TWB2" s="765"/>
      <c r="TWC2" s="765"/>
      <c r="TWD2" s="765"/>
      <c r="TWE2" s="765"/>
      <c r="TWF2" s="765"/>
      <c r="TWG2" s="765"/>
      <c r="TWH2" s="765"/>
      <c r="TWI2" s="765"/>
      <c r="TWJ2" s="765"/>
      <c r="TWK2" s="765"/>
      <c r="TWL2" s="765"/>
      <c r="TWM2" s="765"/>
      <c r="TWN2" s="765"/>
      <c r="TWO2" s="765"/>
      <c r="TWP2" s="765"/>
      <c r="TWQ2" s="765"/>
      <c r="TWR2" s="765"/>
      <c r="TWS2" s="765"/>
      <c r="TWT2" s="765"/>
      <c r="TWU2" s="765"/>
      <c r="TWV2" s="765"/>
      <c r="TWW2" s="765"/>
      <c r="TWX2" s="765"/>
      <c r="TWY2" s="765"/>
      <c r="TWZ2" s="765"/>
      <c r="TXA2" s="765"/>
      <c r="TXB2" s="765"/>
      <c r="TXC2" s="765"/>
      <c r="TXD2" s="765"/>
      <c r="TXE2" s="765"/>
      <c r="TXF2" s="765"/>
      <c r="TXG2" s="765"/>
      <c r="TXH2" s="765"/>
      <c r="TXI2" s="765"/>
      <c r="TXJ2" s="765"/>
      <c r="TXK2" s="765"/>
      <c r="TXL2" s="765"/>
      <c r="TXM2" s="765"/>
      <c r="TXN2" s="765"/>
      <c r="TXO2" s="765"/>
      <c r="TXP2" s="765"/>
      <c r="TXQ2" s="765"/>
      <c r="TXR2" s="765"/>
      <c r="TXS2" s="765"/>
      <c r="TXT2" s="765"/>
      <c r="TXU2" s="765"/>
      <c r="TXV2" s="765"/>
      <c r="TXW2" s="765"/>
      <c r="TXX2" s="765"/>
      <c r="TXY2" s="765"/>
      <c r="TXZ2" s="765"/>
      <c r="TYA2" s="765"/>
      <c r="TYB2" s="765"/>
      <c r="TYC2" s="765"/>
      <c r="TYD2" s="765"/>
      <c r="TYE2" s="765"/>
      <c r="TYF2" s="765"/>
      <c r="TYG2" s="765"/>
      <c r="TYH2" s="765"/>
      <c r="TYI2" s="765"/>
      <c r="TYJ2" s="765"/>
      <c r="TYK2" s="765"/>
      <c r="TYL2" s="765"/>
      <c r="TYM2" s="765"/>
      <c r="TYN2" s="765"/>
      <c r="TYO2" s="765"/>
      <c r="TYP2" s="765"/>
      <c r="TYQ2" s="765"/>
      <c r="TYR2" s="765"/>
      <c r="TYS2" s="765"/>
      <c r="TYT2" s="765"/>
      <c r="TYU2" s="765"/>
      <c r="TYV2" s="765"/>
      <c r="TYW2" s="765"/>
      <c r="TYX2" s="765"/>
      <c r="TYY2" s="765"/>
      <c r="TYZ2" s="765"/>
      <c r="TZA2" s="765"/>
      <c r="TZB2" s="765"/>
      <c r="TZC2" s="765"/>
      <c r="TZD2" s="765"/>
      <c r="TZE2" s="765"/>
      <c r="TZF2" s="765"/>
      <c r="TZG2" s="765"/>
      <c r="TZH2" s="765"/>
      <c r="TZI2" s="765"/>
      <c r="TZJ2" s="765"/>
      <c r="TZK2" s="765"/>
      <c r="TZL2" s="765"/>
      <c r="TZM2" s="765"/>
      <c r="TZN2" s="765"/>
      <c r="TZO2" s="765"/>
      <c r="TZP2" s="765"/>
      <c r="TZQ2" s="765"/>
      <c r="TZR2" s="765"/>
      <c r="TZS2" s="765"/>
      <c r="TZT2" s="765"/>
      <c r="TZU2" s="765"/>
      <c r="TZV2" s="765"/>
      <c r="TZW2" s="765"/>
      <c r="TZX2" s="765"/>
      <c r="TZY2" s="765"/>
      <c r="TZZ2" s="765"/>
      <c r="UAA2" s="765"/>
      <c r="UAB2" s="765"/>
      <c r="UAC2" s="765"/>
      <c r="UAD2" s="765"/>
      <c r="UAE2" s="765"/>
      <c r="UAF2" s="765"/>
      <c r="UAG2" s="765"/>
      <c r="UAH2" s="765"/>
      <c r="UAI2" s="765"/>
      <c r="UAJ2" s="765"/>
      <c r="UAK2" s="765"/>
      <c r="UAL2" s="765"/>
      <c r="UAM2" s="765"/>
      <c r="UAN2" s="765"/>
      <c r="UAO2" s="765"/>
      <c r="UAP2" s="765"/>
      <c r="UAQ2" s="765"/>
      <c r="UAR2" s="765"/>
      <c r="UAS2" s="765"/>
      <c r="UAT2" s="765"/>
      <c r="UAU2" s="765"/>
      <c r="UAV2" s="765"/>
      <c r="UAW2" s="765"/>
      <c r="UAX2" s="765"/>
      <c r="UAY2" s="765"/>
      <c r="UAZ2" s="765"/>
      <c r="UBA2" s="765"/>
      <c r="UBB2" s="765"/>
      <c r="UBC2" s="765"/>
      <c r="UBD2" s="765"/>
      <c r="UBE2" s="765"/>
      <c r="UBF2" s="765"/>
      <c r="UBG2" s="765"/>
      <c r="UBH2" s="765"/>
      <c r="UBI2" s="765"/>
      <c r="UBJ2" s="765"/>
      <c r="UBK2" s="765"/>
      <c r="UBL2" s="765"/>
      <c r="UBM2" s="765"/>
      <c r="UBN2" s="765"/>
      <c r="UBO2" s="765"/>
      <c r="UBP2" s="765"/>
      <c r="UBQ2" s="765"/>
      <c r="UBR2" s="765"/>
      <c r="UBS2" s="765"/>
      <c r="UBT2" s="765"/>
      <c r="UBU2" s="765"/>
      <c r="UBV2" s="765"/>
      <c r="UBW2" s="765"/>
      <c r="UBX2" s="765"/>
      <c r="UBY2" s="765"/>
      <c r="UBZ2" s="765"/>
      <c r="UCA2" s="765"/>
      <c r="UCB2" s="765"/>
      <c r="UCC2" s="765"/>
      <c r="UCD2" s="765"/>
      <c r="UCE2" s="765"/>
      <c r="UCF2" s="765"/>
      <c r="UCG2" s="765"/>
      <c r="UCH2" s="765"/>
      <c r="UCI2" s="765"/>
      <c r="UCJ2" s="765"/>
      <c r="UCK2" s="765"/>
      <c r="UCL2" s="765"/>
      <c r="UCM2" s="765"/>
      <c r="UCN2" s="765"/>
      <c r="UCO2" s="765"/>
      <c r="UCP2" s="765"/>
      <c r="UCQ2" s="765"/>
      <c r="UCR2" s="765"/>
      <c r="UCS2" s="765"/>
      <c r="UCT2" s="765"/>
      <c r="UCU2" s="765"/>
      <c r="UCV2" s="765"/>
      <c r="UCW2" s="765"/>
      <c r="UCX2" s="765"/>
      <c r="UCY2" s="765"/>
      <c r="UCZ2" s="765"/>
      <c r="UDA2" s="765"/>
      <c r="UDB2" s="765"/>
      <c r="UDC2" s="765"/>
      <c r="UDD2" s="765"/>
      <c r="UDE2" s="765"/>
      <c r="UDF2" s="765"/>
      <c r="UDG2" s="765"/>
      <c r="UDH2" s="765"/>
      <c r="UDI2" s="765"/>
      <c r="UDJ2" s="765"/>
      <c r="UDK2" s="765"/>
      <c r="UDL2" s="765"/>
      <c r="UDM2" s="765"/>
      <c r="UDN2" s="765"/>
      <c r="UDO2" s="765"/>
      <c r="UDP2" s="765"/>
      <c r="UDQ2" s="765"/>
      <c r="UDR2" s="765"/>
      <c r="UDS2" s="765"/>
      <c r="UDT2" s="765"/>
      <c r="UDU2" s="765"/>
      <c r="UDV2" s="765"/>
      <c r="UDW2" s="765"/>
      <c r="UDX2" s="765"/>
      <c r="UDY2" s="765"/>
      <c r="UDZ2" s="765"/>
      <c r="UEA2" s="765"/>
      <c r="UEB2" s="765"/>
      <c r="UEC2" s="765"/>
      <c r="UED2" s="765"/>
      <c r="UEE2" s="765"/>
      <c r="UEF2" s="765"/>
      <c r="UEG2" s="765"/>
      <c r="UEH2" s="765"/>
      <c r="UEI2" s="765"/>
      <c r="UEJ2" s="765"/>
      <c r="UEK2" s="765"/>
      <c r="UEL2" s="765"/>
      <c r="UEM2" s="765"/>
      <c r="UEN2" s="765"/>
      <c r="UEO2" s="765"/>
      <c r="UEP2" s="765"/>
      <c r="UEQ2" s="765"/>
      <c r="UER2" s="765"/>
      <c r="UES2" s="765"/>
      <c r="UET2" s="765"/>
      <c r="UEU2" s="765"/>
      <c r="UEV2" s="765"/>
      <c r="UEW2" s="765"/>
      <c r="UEX2" s="765"/>
      <c r="UEY2" s="765"/>
      <c r="UEZ2" s="765"/>
      <c r="UFA2" s="765"/>
      <c r="UFB2" s="765"/>
      <c r="UFC2" s="765"/>
      <c r="UFD2" s="765"/>
      <c r="UFE2" s="765"/>
      <c r="UFF2" s="765"/>
      <c r="UFG2" s="765"/>
      <c r="UFH2" s="765"/>
      <c r="UFI2" s="765"/>
      <c r="UFJ2" s="765"/>
      <c r="UFK2" s="765"/>
      <c r="UFL2" s="765"/>
      <c r="UFM2" s="765"/>
      <c r="UFN2" s="765"/>
      <c r="UFO2" s="765"/>
      <c r="UFP2" s="765"/>
      <c r="UFQ2" s="765"/>
      <c r="UFR2" s="765"/>
      <c r="UFS2" s="765"/>
      <c r="UFT2" s="765"/>
      <c r="UFU2" s="765"/>
      <c r="UFV2" s="765"/>
      <c r="UFW2" s="765"/>
      <c r="UFX2" s="765"/>
      <c r="UFY2" s="765"/>
      <c r="UFZ2" s="765"/>
      <c r="UGA2" s="765"/>
      <c r="UGB2" s="765"/>
      <c r="UGC2" s="765"/>
      <c r="UGD2" s="765"/>
      <c r="UGE2" s="765"/>
      <c r="UGF2" s="765"/>
      <c r="UGG2" s="765"/>
      <c r="UGH2" s="765"/>
      <c r="UGI2" s="765"/>
      <c r="UGJ2" s="765"/>
      <c r="UGK2" s="765"/>
      <c r="UGL2" s="765"/>
      <c r="UGM2" s="765"/>
      <c r="UGN2" s="765"/>
      <c r="UGO2" s="765"/>
      <c r="UGP2" s="765"/>
      <c r="UGQ2" s="765"/>
      <c r="UGR2" s="765"/>
      <c r="UGS2" s="765"/>
      <c r="UGT2" s="765"/>
      <c r="UGU2" s="765"/>
      <c r="UGV2" s="765"/>
      <c r="UGW2" s="765"/>
      <c r="UGX2" s="765"/>
      <c r="UGY2" s="765"/>
      <c r="UGZ2" s="765"/>
      <c r="UHA2" s="765"/>
      <c r="UHB2" s="765"/>
      <c r="UHC2" s="765"/>
      <c r="UHD2" s="765"/>
      <c r="UHE2" s="765"/>
      <c r="UHF2" s="765"/>
      <c r="UHG2" s="765"/>
      <c r="UHH2" s="765"/>
      <c r="UHI2" s="765"/>
      <c r="UHJ2" s="765"/>
      <c r="UHK2" s="765"/>
      <c r="UHL2" s="765"/>
      <c r="UHM2" s="765"/>
      <c r="UHN2" s="765"/>
      <c r="UHO2" s="765"/>
      <c r="UHP2" s="765"/>
      <c r="UHQ2" s="765"/>
      <c r="UHR2" s="765"/>
      <c r="UHS2" s="765"/>
      <c r="UHT2" s="765"/>
      <c r="UHU2" s="765"/>
      <c r="UHV2" s="765"/>
      <c r="UHW2" s="765"/>
      <c r="UHX2" s="765"/>
      <c r="UHY2" s="765"/>
      <c r="UHZ2" s="765"/>
      <c r="UIA2" s="765"/>
      <c r="UIB2" s="765"/>
      <c r="UIC2" s="765"/>
      <c r="UID2" s="765"/>
      <c r="UIE2" s="765"/>
      <c r="UIF2" s="765"/>
      <c r="UIG2" s="765"/>
      <c r="UIH2" s="765"/>
      <c r="UII2" s="765"/>
      <c r="UIJ2" s="765"/>
      <c r="UIK2" s="765"/>
      <c r="UIL2" s="765"/>
      <c r="UIM2" s="765"/>
      <c r="UIN2" s="765"/>
      <c r="UIO2" s="765"/>
      <c r="UIP2" s="765"/>
      <c r="UIQ2" s="765"/>
      <c r="UIR2" s="765"/>
      <c r="UIS2" s="765"/>
      <c r="UIT2" s="765"/>
      <c r="UIU2" s="765"/>
      <c r="UIV2" s="765"/>
      <c r="UIW2" s="765"/>
      <c r="UIX2" s="765"/>
      <c r="UIY2" s="765"/>
      <c r="UIZ2" s="765"/>
      <c r="UJA2" s="765"/>
      <c r="UJB2" s="765"/>
      <c r="UJC2" s="765"/>
      <c r="UJD2" s="765"/>
      <c r="UJE2" s="765"/>
      <c r="UJF2" s="765"/>
      <c r="UJG2" s="765"/>
      <c r="UJH2" s="765"/>
      <c r="UJI2" s="765"/>
      <c r="UJJ2" s="765"/>
      <c r="UJK2" s="765"/>
      <c r="UJL2" s="765"/>
      <c r="UJM2" s="765"/>
      <c r="UJN2" s="765"/>
      <c r="UJO2" s="765"/>
      <c r="UJP2" s="765"/>
      <c r="UJQ2" s="765"/>
      <c r="UJR2" s="765"/>
      <c r="UJS2" s="765"/>
      <c r="UJT2" s="765"/>
      <c r="UJU2" s="765"/>
      <c r="UJV2" s="765"/>
      <c r="UJW2" s="765"/>
      <c r="UJX2" s="765"/>
      <c r="UJY2" s="765"/>
      <c r="UJZ2" s="765"/>
      <c r="UKA2" s="765"/>
      <c r="UKB2" s="765"/>
      <c r="UKC2" s="765"/>
      <c r="UKD2" s="765"/>
      <c r="UKE2" s="765"/>
      <c r="UKF2" s="765"/>
      <c r="UKG2" s="765"/>
      <c r="UKH2" s="765"/>
      <c r="UKI2" s="765"/>
      <c r="UKJ2" s="765"/>
      <c r="UKK2" s="765"/>
      <c r="UKL2" s="765"/>
      <c r="UKM2" s="765"/>
      <c r="UKN2" s="765"/>
      <c r="UKO2" s="765"/>
      <c r="UKP2" s="765"/>
      <c r="UKQ2" s="765"/>
      <c r="UKR2" s="765"/>
      <c r="UKS2" s="765"/>
      <c r="UKT2" s="765"/>
      <c r="UKU2" s="765"/>
      <c r="UKV2" s="765"/>
      <c r="UKW2" s="765"/>
      <c r="UKX2" s="765"/>
      <c r="UKY2" s="765"/>
      <c r="UKZ2" s="765"/>
      <c r="ULA2" s="765"/>
      <c r="ULB2" s="765"/>
      <c r="ULC2" s="765"/>
      <c r="ULD2" s="765"/>
      <c r="ULE2" s="765"/>
      <c r="ULF2" s="765"/>
      <c r="ULG2" s="765"/>
      <c r="ULH2" s="765"/>
      <c r="ULI2" s="765"/>
      <c r="ULJ2" s="765"/>
      <c r="ULK2" s="765"/>
      <c r="ULL2" s="765"/>
      <c r="ULM2" s="765"/>
      <c r="ULN2" s="765"/>
      <c r="ULO2" s="765"/>
      <c r="ULP2" s="765"/>
      <c r="ULQ2" s="765"/>
      <c r="ULR2" s="765"/>
      <c r="ULS2" s="765"/>
      <c r="ULT2" s="765"/>
      <c r="ULU2" s="765"/>
      <c r="ULV2" s="765"/>
      <c r="ULW2" s="765"/>
      <c r="ULX2" s="765"/>
      <c r="ULY2" s="765"/>
      <c r="ULZ2" s="765"/>
      <c r="UMA2" s="765"/>
      <c r="UMB2" s="765"/>
      <c r="UMC2" s="765"/>
      <c r="UMD2" s="765"/>
      <c r="UME2" s="765"/>
      <c r="UMF2" s="765"/>
      <c r="UMG2" s="765"/>
      <c r="UMH2" s="765"/>
      <c r="UMI2" s="765"/>
      <c r="UMJ2" s="765"/>
      <c r="UMK2" s="765"/>
      <c r="UML2" s="765"/>
      <c r="UMM2" s="765"/>
      <c r="UMN2" s="765"/>
      <c r="UMO2" s="765"/>
      <c r="UMP2" s="765"/>
      <c r="UMQ2" s="765"/>
      <c r="UMR2" s="765"/>
      <c r="UMS2" s="765"/>
      <c r="UMT2" s="765"/>
      <c r="UMU2" s="765"/>
      <c r="UMV2" s="765"/>
      <c r="UMW2" s="765"/>
      <c r="UMX2" s="765"/>
      <c r="UMY2" s="765"/>
      <c r="UMZ2" s="765"/>
      <c r="UNA2" s="765"/>
      <c r="UNB2" s="765"/>
      <c r="UNC2" s="765"/>
      <c r="UND2" s="765"/>
      <c r="UNE2" s="765"/>
      <c r="UNF2" s="765"/>
      <c r="UNG2" s="765"/>
      <c r="UNH2" s="765"/>
      <c r="UNI2" s="765"/>
      <c r="UNJ2" s="765"/>
      <c r="UNK2" s="765"/>
      <c r="UNL2" s="765"/>
      <c r="UNM2" s="765"/>
      <c r="UNN2" s="765"/>
      <c r="UNO2" s="765"/>
      <c r="UNP2" s="765"/>
      <c r="UNQ2" s="765"/>
      <c r="UNR2" s="765"/>
      <c r="UNS2" s="765"/>
      <c r="UNT2" s="765"/>
      <c r="UNU2" s="765"/>
      <c r="UNV2" s="765"/>
      <c r="UNW2" s="765"/>
      <c r="UNX2" s="765"/>
      <c r="UNY2" s="765"/>
      <c r="UNZ2" s="765"/>
      <c r="UOA2" s="765"/>
      <c r="UOB2" s="765"/>
      <c r="UOC2" s="765"/>
      <c r="UOD2" s="765"/>
      <c r="UOE2" s="765"/>
      <c r="UOF2" s="765"/>
      <c r="UOG2" s="765"/>
      <c r="UOH2" s="765"/>
      <c r="UOI2" s="765"/>
      <c r="UOJ2" s="765"/>
      <c r="UOK2" s="765"/>
      <c r="UOL2" s="765"/>
      <c r="UOM2" s="765"/>
      <c r="UON2" s="765"/>
      <c r="UOO2" s="765"/>
      <c r="UOP2" s="765"/>
      <c r="UOQ2" s="765"/>
      <c r="UOR2" s="765"/>
      <c r="UOS2" s="765"/>
      <c r="UOT2" s="765"/>
      <c r="UOU2" s="765"/>
      <c r="UOV2" s="765"/>
      <c r="UOW2" s="765"/>
      <c r="UOX2" s="765"/>
      <c r="UOY2" s="765"/>
      <c r="UOZ2" s="765"/>
      <c r="UPA2" s="765"/>
      <c r="UPB2" s="765"/>
      <c r="UPC2" s="765"/>
      <c r="UPD2" s="765"/>
      <c r="UPE2" s="765"/>
      <c r="UPF2" s="765"/>
      <c r="UPG2" s="765"/>
      <c r="UPH2" s="765"/>
      <c r="UPI2" s="765"/>
      <c r="UPJ2" s="765"/>
      <c r="UPK2" s="765"/>
      <c r="UPL2" s="765"/>
      <c r="UPM2" s="765"/>
      <c r="UPN2" s="765"/>
      <c r="UPO2" s="765"/>
      <c r="UPP2" s="765"/>
      <c r="UPQ2" s="765"/>
      <c r="UPR2" s="765"/>
      <c r="UPS2" s="765"/>
      <c r="UPT2" s="765"/>
      <c r="UPU2" s="765"/>
      <c r="UPV2" s="765"/>
      <c r="UPW2" s="765"/>
      <c r="UPX2" s="765"/>
      <c r="UPY2" s="765"/>
      <c r="UPZ2" s="765"/>
      <c r="UQA2" s="765"/>
      <c r="UQB2" s="765"/>
      <c r="UQC2" s="765"/>
      <c r="UQD2" s="765"/>
      <c r="UQE2" s="765"/>
      <c r="UQF2" s="765"/>
      <c r="UQG2" s="765"/>
      <c r="UQH2" s="765"/>
      <c r="UQI2" s="765"/>
      <c r="UQJ2" s="765"/>
      <c r="UQK2" s="765"/>
      <c r="UQL2" s="765"/>
      <c r="UQM2" s="765"/>
      <c r="UQN2" s="765"/>
      <c r="UQO2" s="765"/>
      <c r="UQP2" s="765"/>
      <c r="UQQ2" s="765"/>
      <c r="UQR2" s="765"/>
      <c r="UQS2" s="765"/>
      <c r="UQT2" s="765"/>
      <c r="UQU2" s="765"/>
      <c r="UQV2" s="765"/>
      <c r="UQW2" s="765"/>
      <c r="UQX2" s="765"/>
      <c r="UQY2" s="765"/>
      <c r="UQZ2" s="765"/>
      <c r="URA2" s="765"/>
      <c r="URB2" s="765"/>
      <c r="URC2" s="765"/>
      <c r="URD2" s="765"/>
      <c r="URE2" s="765"/>
      <c r="URF2" s="765"/>
      <c r="URG2" s="765"/>
      <c r="URH2" s="765"/>
      <c r="URI2" s="765"/>
      <c r="URJ2" s="765"/>
      <c r="URK2" s="765"/>
      <c r="URL2" s="765"/>
      <c r="URM2" s="765"/>
      <c r="URN2" s="765"/>
      <c r="URO2" s="765"/>
      <c r="URP2" s="765"/>
      <c r="URQ2" s="765"/>
      <c r="URR2" s="765"/>
      <c r="URS2" s="765"/>
      <c r="URT2" s="765"/>
      <c r="URU2" s="765"/>
      <c r="URV2" s="765"/>
      <c r="URW2" s="765"/>
      <c r="URX2" s="765"/>
      <c r="URY2" s="765"/>
      <c r="URZ2" s="765"/>
      <c r="USA2" s="765"/>
      <c r="USB2" s="765"/>
      <c r="USC2" s="765"/>
      <c r="USD2" s="765"/>
      <c r="USE2" s="765"/>
      <c r="USF2" s="765"/>
      <c r="USG2" s="765"/>
      <c r="USH2" s="765"/>
      <c r="USI2" s="765"/>
      <c r="USJ2" s="765"/>
      <c r="USK2" s="765"/>
      <c r="USL2" s="765"/>
      <c r="USM2" s="765"/>
      <c r="USN2" s="765"/>
      <c r="USO2" s="765"/>
      <c r="USP2" s="765"/>
      <c r="USQ2" s="765"/>
      <c r="USR2" s="765"/>
      <c r="USS2" s="765"/>
      <c r="UST2" s="765"/>
      <c r="USU2" s="765"/>
      <c r="USV2" s="765"/>
      <c r="USW2" s="765"/>
      <c r="USX2" s="765"/>
      <c r="USY2" s="765"/>
      <c r="USZ2" s="765"/>
      <c r="UTA2" s="765"/>
      <c r="UTB2" s="765"/>
      <c r="UTC2" s="765"/>
      <c r="UTD2" s="765"/>
      <c r="UTE2" s="765"/>
      <c r="UTF2" s="765"/>
      <c r="UTG2" s="765"/>
      <c r="UTH2" s="765"/>
      <c r="UTI2" s="765"/>
      <c r="UTJ2" s="765"/>
      <c r="UTK2" s="765"/>
      <c r="UTL2" s="765"/>
      <c r="UTM2" s="765"/>
      <c r="UTN2" s="765"/>
      <c r="UTO2" s="765"/>
      <c r="UTP2" s="765"/>
      <c r="UTQ2" s="765"/>
      <c r="UTR2" s="765"/>
      <c r="UTS2" s="765"/>
      <c r="UTT2" s="765"/>
      <c r="UTU2" s="765"/>
      <c r="UTV2" s="765"/>
      <c r="UTW2" s="765"/>
      <c r="UTX2" s="765"/>
      <c r="UTY2" s="765"/>
      <c r="UTZ2" s="765"/>
      <c r="UUA2" s="765"/>
      <c r="UUB2" s="765"/>
      <c r="UUC2" s="765"/>
      <c r="UUD2" s="765"/>
      <c r="UUE2" s="765"/>
      <c r="UUF2" s="765"/>
      <c r="UUG2" s="765"/>
      <c r="UUH2" s="765"/>
      <c r="UUI2" s="765"/>
      <c r="UUJ2" s="765"/>
      <c r="UUK2" s="765"/>
      <c r="UUL2" s="765"/>
      <c r="UUM2" s="765"/>
      <c r="UUN2" s="765"/>
      <c r="UUO2" s="765"/>
      <c r="UUP2" s="765"/>
      <c r="UUQ2" s="765"/>
      <c r="UUR2" s="765"/>
      <c r="UUS2" s="765"/>
      <c r="UUT2" s="765"/>
      <c r="UUU2" s="765"/>
      <c r="UUV2" s="765"/>
      <c r="UUW2" s="765"/>
      <c r="UUX2" s="765"/>
      <c r="UUY2" s="765"/>
      <c r="UUZ2" s="765"/>
      <c r="UVA2" s="765"/>
      <c r="UVB2" s="765"/>
      <c r="UVC2" s="765"/>
      <c r="UVD2" s="765"/>
      <c r="UVE2" s="765"/>
      <c r="UVF2" s="765"/>
      <c r="UVG2" s="765"/>
      <c r="UVH2" s="765"/>
      <c r="UVI2" s="765"/>
      <c r="UVJ2" s="765"/>
      <c r="UVK2" s="765"/>
      <c r="UVL2" s="765"/>
      <c r="UVM2" s="765"/>
      <c r="UVN2" s="765"/>
      <c r="UVO2" s="765"/>
      <c r="UVP2" s="765"/>
      <c r="UVQ2" s="765"/>
      <c r="UVR2" s="765"/>
      <c r="UVS2" s="765"/>
      <c r="UVT2" s="765"/>
      <c r="UVU2" s="765"/>
      <c r="UVV2" s="765"/>
      <c r="UVW2" s="765"/>
      <c r="UVX2" s="765"/>
      <c r="UVY2" s="765"/>
      <c r="UVZ2" s="765"/>
      <c r="UWA2" s="765"/>
      <c r="UWB2" s="765"/>
      <c r="UWC2" s="765"/>
      <c r="UWD2" s="765"/>
      <c r="UWE2" s="765"/>
      <c r="UWF2" s="765"/>
      <c r="UWG2" s="765"/>
      <c r="UWH2" s="765"/>
      <c r="UWI2" s="765"/>
      <c r="UWJ2" s="765"/>
      <c r="UWK2" s="765"/>
      <c r="UWL2" s="765"/>
      <c r="UWM2" s="765"/>
      <c r="UWN2" s="765"/>
      <c r="UWO2" s="765"/>
      <c r="UWP2" s="765"/>
      <c r="UWQ2" s="765"/>
      <c r="UWR2" s="765"/>
      <c r="UWS2" s="765"/>
      <c r="UWT2" s="765"/>
      <c r="UWU2" s="765"/>
      <c r="UWV2" s="765"/>
      <c r="UWW2" s="765"/>
      <c r="UWX2" s="765"/>
      <c r="UWY2" s="765"/>
      <c r="UWZ2" s="765"/>
      <c r="UXA2" s="765"/>
      <c r="UXB2" s="765"/>
      <c r="UXC2" s="765"/>
      <c r="UXD2" s="765"/>
      <c r="UXE2" s="765"/>
      <c r="UXF2" s="765"/>
      <c r="UXG2" s="765"/>
      <c r="UXH2" s="765"/>
      <c r="UXI2" s="765"/>
      <c r="UXJ2" s="765"/>
      <c r="UXK2" s="765"/>
      <c r="UXL2" s="765"/>
      <c r="UXM2" s="765"/>
      <c r="UXN2" s="765"/>
      <c r="UXO2" s="765"/>
      <c r="UXP2" s="765"/>
      <c r="UXQ2" s="765"/>
      <c r="UXR2" s="765"/>
      <c r="UXS2" s="765"/>
      <c r="UXT2" s="765"/>
      <c r="UXU2" s="765"/>
      <c r="UXV2" s="765"/>
      <c r="UXW2" s="765"/>
      <c r="UXX2" s="765"/>
      <c r="UXY2" s="765"/>
      <c r="UXZ2" s="765"/>
      <c r="UYA2" s="765"/>
      <c r="UYB2" s="765"/>
      <c r="UYC2" s="765"/>
      <c r="UYD2" s="765"/>
      <c r="UYE2" s="765"/>
      <c r="UYF2" s="765"/>
      <c r="UYG2" s="765"/>
      <c r="UYH2" s="765"/>
      <c r="UYI2" s="765"/>
      <c r="UYJ2" s="765"/>
      <c r="UYK2" s="765"/>
      <c r="UYL2" s="765"/>
      <c r="UYM2" s="765"/>
      <c r="UYN2" s="765"/>
      <c r="UYO2" s="765"/>
      <c r="UYP2" s="765"/>
      <c r="UYQ2" s="765"/>
      <c r="UYR2" s="765"/>
      <c r="UYS2" s="765"/>
      <c r="UYT2" s="765"/>
      <c r="UYU2" s="765"/>
      <c r="UYV2" s="765"/>
      <c r="UYW2" s="765"/>
      <c r="UYX2" s="765"/>
      <c r="UYY2" s="765"/>
      <c r="UYZ2" s="765"/>
      <c r="UZA2" s="765"/>
      <c r="UZB2" s="765"/>
      <c r="UZC2" s="765"/>
      <c r="UZD2" s="765"/>
      <c r="UZE2" s="765"/>
      <c r="UZF2" s="765"/>
      <c r="UZG2" s="765"/>
      <c r="UZH2" s="765"/>
      <c r="UZI2" s="765"/>
      <c r="UZJ2" s="765"/>
      <c r="UZK2" s="765"/>
      <c r="UZL2" s="765"/>
      <c r="UZM2" s="765"/>
      <c r="UZN2" s="765"/>
      <c r="UZO2" s="765"/>
      <c r="UZP2" s="765"/>
      <c r="UZQ2" s="765"/>
      <c r="UZR2" s="765"/>
      <c r="UZS2" s="765"/>
      <c r="UZT2" s="765"/>
      <c r="UZU2" s="765"/>
      <c r="UZV2" s="765"/>
      <c r="UZW2" s="765"/>
      <c r="UZX2" s="765"/>
      <c r="UZY2" s="765"/>
      <c r="UZZ2" s="765"/>
      <c r="VAA2" s="765"/>
      <c r="VAB2" s="765"/>
      <c r="VAC2" s="765"/>
      <c r="VAD2" s="765"/>
      <c r="VAE2" s="765"/>
      <c r="VAF2" s="765"/>
      <c r="VAG2" s="765"/>
      <c r="VAH2" s="765"/>
      <c r="VAI2" s="765"/>
      <c r="VAJ2" s="765"/>
      <c r="VAK2" s="765"/>
      <c r="VAL2" s="765"/>
      <c r="VAM2" s="765"/>
      <c r="VAN2" s="765"/>
      <c r="VAO2" s="765"/>
      <c r="VAP2" s="765"/>
      <c r="VAQ2" s="765"/>
      <c r="VAR2" s="765"/>
      <c r="VAS2" s="765"/>
      <c r="VAT2" s="765"/>
      <c r="VAU2" s="765"/>
      <c r="VAV2" s="765"/>
      <c r="VAW2" s="765"/>
      <c r="VAX2" s="765"/>
      <c r="VAY2" s="765"/>
      <c r="VAZ2" s="765"/>
      <c r="VBA2" s="765"/>
      <c r="VBB2" s="765"/>
      <c r="VBC2" s="765"/>
      <c r="VBD2" s="765"/>
      <c r="VBE2" s="765"/>
      <c r="VBF2" s="765"/>
      <c r="VBG2" s="765"/>
      <c r="VBH2" s="765"/>
      <c r="VBI2" s="765"/>
      <c r="VBJ2" s="765"/>
      <c r="VBK2" s="765"/>
      <c r="VBL2" s="765"/>
      <c r="VBM2" s="765"/>
      <c r="VBN2" s="765"/>
      <c r="VBO2" s="765"/>
      <c r="VBP2" s="765"/>
      <c r="VBQ2" s="765"/>
      <c r="VBR2" s="765"/>
      <c r="VBS2" s="765"/>
      <c r="VBT2" s="765"/>
      <c r="VBU2" s="765"/>
      <c r="VBV2" s="765"/>
      <c r="VBW2" s="765"/>
      <c r="VBX2" s="765"/>
      <c r="VBY2" s="765"/>
      <c r="VBZ2" s="765"/>
      <c r="VCA2" s="765"/>
      <c r="VCB2" s="765"/>
      <c r="VCC2" s="765"/>
      <c r="VCD2" s="765"/>
      <c r="VCE2" s="765"/>
      <c r="VCF2" s="765"/>
      <c r="VCG2" s="765"/>
      <c r="VCH2" s="765"/>
      <c r="VCI2" s="765"/>
      <c r="VCJ2" s="765"/>
      <c r="VCK2" s="765"/>
      <c r="VCL2" s="765"/>
      <c r="VCM2" s="765"/>
      <c r="VCN2" s="765"/>
      <c r="VCO2" s="765"/>
      <c r="VCP2" s="765"/>
      <c r="VCQ2" s="765"/>
      <c r="VCR2" s="765"/>
      <c r="VCS2" s="765"/>
      <c r="VCT2" s="765"/>
      <c r="VCU2" s="765"/>
      <c r="VCV2" s="765"/>
      <c r="VCW2" s="765"/>
      <c r="VCX2" s="765"/>
      <c r="VCY2" s="765"/>
      <c r="VCZ2" s="765"/>
      <c r="VDA2" s="765"/>
      <c r="VDB2" s="765"/>
      <c r="VDC2" s="765"/>
      <c r="VDD2" s="765"/>
      <c r="VDE2" s="765"/>
      <c r="VDF2" s="765"/>
      <c r="VDG2" s="765"/>
      <c r="VDH2" s="765"/>
      <c r="VDI2" s="765"/>
      <c r="VDJ2" s="765"/>
      <c r="VDK2" s="765"/>
      <c r="VDL2" s="765"/>
      <c r="VDM2" s="765"/>
      <c r="VDN2" s="765"/>
      <c r="VDO2" s="765"/>
      <c r="VDP2" s="765"/>
      <c r="VDQ2" s="765"/>
      <c r="VDR2" s="765"/>
      <c r="VDS2" s="765"/>
      <c r="VDT2" s="765"/>
      <c r="VDU2" s="765"/>
      <c r="VDV2" s="765"/>
      <c r="VDW2" s="765"/>
      <c r="VDX2" s="765"/>
      <c r="VDY2" s="765"/>
      <c r="VDZ2" s="765"/>
      <c r="VEA2" s="765"/>
      <c r="VEB2" s="765"/>
      <c r="VEC2" s="765"/>
      <c r="VED2" s="765"/>
      <c r="VEE2" s="765"/>
      <c r="VEF2" s="765"/>
      <c r="VEG2" s="765"/>
      <c r="VEH2" s="765"/>
      <c r="VEI2" s="765"/>
      <c r="VEJ2" s="765"/>
      <c r="VEK2" s="765"/>
      <c r="VEL2" s="765"/>
      <c r="VEM2" s="765"/>
      <c r="VEN2" s="765"/>
      <c r="VEO2" s="765"/>
      <c r="VEP2" s="765"/>
      <c r="VEQ2" s="765"/>
      <c r="VER2" s="765"/>
      <c r="VES2" s="765"/>
      <c r="VET2" s="765"/>
      <c r="VEU2" s="765"/>
      <c r="VEV2" s="765"/>
      <c r="VEW2" s="765"/>
      <c r="VEX2" s="765"/>
      <c r="VEY2" s="765"/>
      <c r="VEZ2" s="765"/>
      <c r="VFA2" s="765"/>
      <c r="VFB2" s="765"/>
      <c r="VFC2" s="765"/>
      <c r="VFD2" s="765"/>
      <c r="VFE2" s="765"/>
      <c r="VFF2" s="765"/>
      <c r="VFG2" s="765"/>
      <c r="VFH2" s="765"/>
      <c r="VFI2" s="765"/>
      <c r="VFJ2" s="765"/>
      <c r="VFK2" s="765"/>
      <c r="VFL2" s="765"/>
      <c r="VFM2" s="765"/>
      <c r="VFN2" s="765"/>
      <c r="VFO2" s="765"/>
      <c r="VFP2" s="765"/>
      <c r="VFQ2" s="765"/>
      <c r="VFR2" s="765"/>
      <c r="VFS2" s="765"/>
      <c r="VFT2" s="765"/>
      <c r="VFU2" s="765"/>
      <c r="VFV2" s="765"/>
      <c r="VFW2" s="765"/>
      <c r="VFX2" s="765"/>
      <c r="VFY2" s="765"/>
      <c r="VFZ2" s="765"/>
      <c r="VGA2" s="765"/>
      <c r="VGB2" s="765"/>
      <c r="VGC2" s="765"/>
      <c r="VGD2" s="765"/>
      <c r="VGE2" s="765"/>
      <c r="VGF2" s="765"/>
      <c r="VGG2" s="765"/>
      <c r="VGH2" s="765"/>
      <c r="VGI2" s="765"/>
      <c r="VGJ2" s="765"/>
      <c r="VGK2" s="765"/>
      <c r="VGL2" s="765"/>
      <c r="VGM2" s="765"/>
      <c r="VGN2" s="765"/>
      <c r="VGO2" s="765"/>
      <c r="VGP2" s="765"/>
      <c r="VGQ2" s="765"/>
      <c r="VGR2" s="765"/>
      <c r="VGS2" s="765"/>
      <c r="VGT2" s="765"/>
      <c r="VGU2" s="765"/>
      <c r="VGV2" s="765"/>
      <c r="VGW2" s="765"/>
      <c r="VGX2" s="765"/>
      <c r="VGY2" s="765"/>
      <c r="VGZ2" s="765"/>
      <c r="VHA2" s="765"/>
      <c r="VHB2" s="765"/>
      <c r="VHC2" s="765"/>
      <c r="VHD2" s="765"/>
      <c r="VHE2" s="765"/>
      <c r="VHF2" s="765"/>
      <c r="VHG2" s="765"/>
      <c r="VHH2" s="765"/>
      <c r="VHI2" s="765"/>
      <c r="VHJ2" s="765"/>
      <c r="VHK2" s="765"/>
      <c r="VHL2" s="765"/>
      <c r="VHM2" s="765"/>
      <c r="VHN2" s="765"/>
      <c r="VHO2" s="765"/>
      <c r="VHP2" s="765"/>
      <c r="VHQ2" s="765"/>
      <c r="VHR2" s="765"/>
      <c r="VHS2" s="765"/>
      <c r="VHT2" s="765"/>
      <c r="VHU2" s="765"/>
      <c r="VHV2" s="765"/>
      <c r="VHW2" s="765"/>
      <c r="VHX2" s="765"/>
      <c r="VHY2" s="765"/>
      <c r="VHZ2" s="765"/>
      <c r="VIA2" s="765"/>
      <c r="VIB2" s="765"/>
      <c r="VIC2" s="765"/>
      <c r="VID2" s="765"/>
      <c r="VIE2" s="765"/>
      <c r="VIF2" s="765"/>
      <c r="VIG2" s="765"/>
      <c r="VIH2" s="765"/>
      <c r="VII2" s="765"/>
      <c r="VIJ2" s="765"/>
      <c r="VIK2" s="765"/>
      <c r="VIL2" s="765"/>
      <c r="VIM2" s="765"/>
      <c r="VIN2" s="765"/>
      <c r="VIO2" s="765"/>
      <c r="VIP2" s="765"/>
      <c r="VIQ2" s="765"/>
      <c r="VIR2" s="765"/>
      <c r="VIS2" s="765"/>
      <c r="VIT2" s="765"/>
      <c r="VIU2" s="765"/>
      <c r="VIV2" s="765"/>
      <c r="VIW2" s="765"/>
      <c r="VIX2" s="765"/>
      <c r="VIY2" s="765"/>
      <c r="VIZ2" s="765"/>
      <c r="VJA2" s="765"/>
      <c r="VJB2" s="765"/>
      <c r="VJC2" s="765"/>
      <c r="VJD2" s="765"/>
      <c r="VJE2" s="765"/>
      <c r="VJF2" s="765"/>
      <c r="VJG2" s="765"/>
      <c r="VJH2" s="765"/>
      <c r="VJI2" s="765"/>
      <c r="VJJ2" s="765"/>
      <c r="VJK2" s="765"/>
      <c r="VJL2" s="765"/>
      <c r="VJM2" s="765"/>
      <c r="VJN2" s="765"/>
      <c r="VJO2" s="765"/>
      <c r="VJP2" s="765"/>
      <c r="VJQ2" s="765"/>
      <c r="VJR2" s="765"/>
      <c r="VJS2" s="765"/>
      <c r="VJT2" s="765"/>
      <c r="VJU2" s="765"/>
      <c r="VJV2" s="765"/>
      <c r="VJW2" s="765"/>
      <c r="VJX2" s="765"/>
      <c r="VJY2" s="765"/>
      <c r="VJZ2" s="765"/>
      <c r="VKA2" s="765"/>
      <c r="VKB2" s="765"/>
      <c r="VKC2" s="765"/>
      <c r="VKD2" s="765"/>
      <c r="VKE2" s="765"/>
      <c r="VKF2" s="765"/>
      <c r="VKG2" s="765"/>
      <c r="VKH2" s="765"/>
      <c r="VKI2" s="765"/>
      <c r="VKJ2" s="765"/>
      <c r="VKK2" s="765"/>
      <c r="VKL2" s="765"/>
      <c r="VKM2" s="765"/>
      <c r="VKN2" s="765"/>
      <c r="VKO2" s="765"/>
      <c r="VKP2" s="765"/>
      <c r="VKQ2" s="765"/>
      <c r="VKR2" s="765"/>
      <c r="VKS2" s="765"/>
      <c r="VKT2" s="765"/>
      <c r="VKU2" s="765"/>
      <c r="VKV2" s="765"/>
      <c r="VKW2" s="765"/>
      <c r="VKX2" s="765"/>
      <c r="VKY2" s="765"/>
      <c r="VKZ2" s="765"/>
      <c r="VLA2" s="765"/>
      <c r="VLB2" s="765"/>
      <c r="VLC2" s="765"/>
      <c r="VLD2" s="765"/>
      <c r="VLE2" s="765"/>
      <c r="VLF2" s="765"/>
      <c r="VLG2" s="765"/>
      <c r="VLH2" s="765"/>
      <c r="VLI2" s="765"/>
      <c r="VLJ2" s="765"/>
      <c r="VLK2" s="765"/>
      <c r="VLL2" s="765"/>
      <c r="VLM2" s="765"/>
      <c r="VLN2" s="765"/>
      <c r="VLO2" s="765"/>
      <c r="VLP2" s="765"/>
      <c r="VLQ2" s="765"/>
      <c r="VLR2" s="765"/>
      <c r="VLS2" s="765"/>
      <c r="VLT2" s="765"/>
      <c r="VLU2" s="765"/>
      <c r="VLV2" s="765"/>
      <c r="VLW2" s="765"/>
      <c r="VLX2" s="765"/>
      <c r="VLY2" s="765"/>
      <c r="VLZ2" s="765"/>
      <c r="VMA2" s="765"/>
      <c r="VMB2" s="765"/>
      <c r="VMC2" s="765"/>
      <c r="VMD2" s="765"/>
      <c r="VME2" s="765"/>
      <c r="VMF2" s="765"/>
      <c r="VMG2" s="765"/>
      <c r="VMH2" s="765"/>
      <c r="VMI2" s="765"/>
      <c r="VMJ2" s="765"/>
      <c r="VMK2" s="765"/>
      <c r="VML2" s="765"/>
      <c r="VMM2" s="765"/>
      <c r="VMN2" s="765"/>
      <c r="VMO2" s="765"/>
      <c r="VMP2" s="765"/>
      <c r="VMQ2" s="765"/>
      <c r="VMR2" s="765"/>
      <c r="VMS2" s="765"/>
      <c r="VMT2" s="765"/>
      <c r="VMU2" s="765"/>
      <c r="VMV2" s="765"/>
      <c r="VMW2" s="765"/>
      <c r="VMX2" s="765"/>
      <c r="VMY2" s="765"/>
      <c r="VMZ2" s="765"/>
      <c r="VNA2" s="765"/>
      <c r="VNB2" s="765"/>
      <c r="VNC2" s="765"/>
      <c r="VND2" s="765"/>
      <c r="VNE2" s="765"/>
      <c r="VNF2" s="765"/>
      <c r="VNG2" s="765"/>
      <c r="VNH2" s="765"/>
      <c r="VNI2" s="765"/>
      <c r="VNJ2" s="765"/>
      <c r="VNK2" s="765"/>
      <c r="VNL2" s="765"/>
      <c r="VNM2" s="765"/>
      <c r="VNN2" s="765"/>
      <c r="VNO2" s="765"/>
      <c r="VNP2" s="765"/>
      <c r="VNQ2" s="765"/>
      <c r="VNR2" s="765"/>
      <c r="VNS2" s="765"/>
      <c r="VNT2" s="765"/>
      <c r="VNU2" s="765"/>
      <c r="VNV2" s="765"/>
      <c r="VNW2" s="765"/>
      <c r="VNX2" s="765"/>
      <c r="VNY2" s="765"/>
      <c r="VNZ2" s="765"/>
      <c r="VOA2" s="765"/>
      <c r="VOB2" s="765"/>
      <c r="VOC2" s="765"/>
      <c r="VOD2" s="765"/>
      <c r="VOE2" s="765"/>
      <c r="VOF2" s="765"/>
      <c r="VOG2" s="765"/>
      <c r="VOH2" s="765"/>
      <c r="VOI2" s="765"/>
      <c r="VOJ2" s="765"/>
      <c r="VOK2" s="765"/>
      <c r="VOL2" s="765"/>
      <c r="VOM2" s="765"/>
      <c r="VON2" s="765"/>
      <c r="VOO2" s="765"/>
      <c r="VOP2" s="765"/>
      <c r="VOQ2" s="765"/>
      <c r="VOR2" s="765"/>
      <c r="VOS2" s="765"/>
      <c r="VOT2" s="765"/>
      <c r="VOU2" s="765"/>
      <c r="VOV2" s="765"/>
      <c r="VOW2" s="765"/>
      <c r="VOX2" s="765"/>
      <c r="VOY2" s="765"/>
      <c r="VOZ2" s="765"/>
      <c r="VPA2" s="765"/>
      <c r="VPB2" s="765"/>
      <c r="VPC2" s="765"/>
      <c r="VPD2" s="765"/>
      <c r="VPE2" s="765"/>
      <c r="VPF2" s="765"/>
      <c r="VPG2" s="765"/>
      <c r="VPH2" s="765"/>
      <c r="VPI2" s="765"/>
      <c r="VPJ2" s="765"/>
      <c r="VPK2" s="765"/>
      <c r="VPL2" s="765"/>
      <c r="VPM2" s="765"/>
      <c r="VPN2" s="765"/>
      <c r="VPO2" s="765"/>
      <c r="VPP2" s="765"/>
      <c r="VPQ2" s="765"/>
      <c r="VPR2" s="765"/>
      <c r="VPS2" s="765"/>
      <c r="VPT2" s="765"/>
      <c r="VPU2" s="765"/>
      <c r="VPV2" s="765"/>
      <c r="VPW2" s="765"/>
      <c r="VPX2" s="765"/>
      <c r="VPY2" s="765"/>
      <c r="VPZ2" s="765"/>
      <c r="VQA2" s="765"/>
      <c r="VQB2" s="765"/>
      <c r="VQC2" s="765"/>
      <c r="VQD2" s="765"/>
      <c r="VQE2" s="765"/>
      <c r="VQF2" s="765"/>
      <c r="VQG2" s="765"/>
      <c r="VQH2" s="765"/>
      <c r="VQI2" s="765"/>
      <c r="VQJ2" s="765"/>
      <c r="VQK2" s="765"/>
      <c r="VQL2" s="765"/>
      <c r="VQM2" s="765"/>
      <c r="VQN2" s="765"/>
      <c r="VQO2" s="765"/>
      <c r="VQP2" s="765"/>
      <c r="VQQ2" s="765"/>
      <c r="VQR2" s="765"/>
      <c r="VQS2" s="765"/>
      <c r="VQT2" s="765"/>
      <c r="VQU2" s="765"/>
      <c r="VQV2" s="765"/>
      <c r="VQW2" s="765"/>
      <c r="VQX2" s="765"/>
      <c r="VQY2" s="765"/>
      <c r="VQZ2" s="765"/>
      <c r="VRA2" s="765"/>
      <c r="VRB2" s="765"/>
      <c r="VRC2" s="765"/>
      <c r="VRD2" s="765"/>
      <c r="VRE2" s="765"/>
      <c r="VRF2" s="765"/>
      <c r="VRG2" s="765"/>
      <c r="VRH2" s="765"/>
      <c r="VRI2" s="765"/>
      <c r="VRJ2" s="765"/>
      <c r="VRK2" s="765"/>
      <c r="VRL2" s="765"/>
      <c r="VRM2" s="765"/>
      <c r="VRN2" s="765"/>
      <c r="VRO2" s="765"/>
      <c r="VRP2" s="765"/>
      <c r="VRQ2" s="765"/>
      <c r="VRR2" s="765"/>
      <c r="VRS2" s="765"/>
      <c r="VRT2" s="765"/>
      <c r="VRU2" s="765"/>
      <c r="VRV2" s="765"/>
      <c r="VRW2" s="765"/>
      <c r="VRX2" s="765"/>
      <c r="VRY2" s="765"/>
      <c r="VRZ2" s="765"/>
      <c r="VSA2" s="765"/>
      <c r="VSB2" s="765"/>
      <c r="VSC2" s="765"/>
      <c r="VSD2" s="765"/>
      <c r="VSE2" s="765"/>
      <c r="VSF2" s="765"/>
      <c r="VSG2" s="765"/>
      <c r="VSH2" s="765"/>
      <c r="VSI2" s="765"/>
      <c r="VSJ2" s="765"/>
      <c r="VSK2" s="765"/>
      <c r="VSL2" s="765"/>
      <c r="VSM2" s="765"/>
      <c r="VSN2" s="765"/>
      <c r="VSO2" s="765"/>
      <c r="VSP2" s="765"/>
      <c r="VSQ2" s="765"/>
      <c r="VSR2" s="765"/>
      <c r="VSS2" s="765"/>
      <c r="VST2" s="765"/>
      <c r="VSU2" s="765"/>
      <c r="VSV2" s="765"/>
      <c r="VSW2" s="765"/>
      <c r="VSX2" s="765"/>
      <c r="VSY2" s="765"/>
      <c r="VSZ2" s="765"/>
      <c r="VTA2" s="765"/>
      <c r="VTB2" s="765"/>
      <c r="VTC2" s="765"/>
      <c r="VTD2" s="765"/>
      <c r="VTE2" s="765"/>
      <c r="VTF2" s="765"/>
      <c r="VTG2" s="765"/>
      <c r="VTH2" s="765"/>
      <c r="VTI2" s="765"/>
      <c r="VTJ2" s="765"/>
      <c r="VTK2" s="765"/>
      <c r="VTL2" s="765"/>
      <c r="VTM2" s="765"/>
      <c r="VTN2" s="765"/>
      <c r="VTO2" s="765"/>
      <c r="VTP2" s="765"/>
      <c r="VTQ2" s="765"/>
      <c r="VTR2" s="765"/>
      <c r="VTS2" s="765"/>
      <c r="VTT2" s="765"/>
      <c r="VTU2" s="765"/>
      <c r="VTV2" s="765"/>
      <c r="VTW2" s="765"/>
      <c r="VTX2" s="765"/>
      <c r="VTY2" s="765"/>
      <c r="VTZ2" s="765"/>
      <c r="VUA2" s="765"/>
      <c r="VUB2" s="765"/>
      <c r="VUC2" s="765"/>
      <c r="VUD2" s="765"/>
      <c r="VUE2" s="765"/>
      <c r="VUF2" s="765"/>
      <c r="VUG2" s="765"/>
      <c r="VUH2" s="765"/>
      <c r="VUI2" s="765"/>
      <c r="VUJ2" s="765"/>
      <c r="VUK2" s="765"/>
      <c r="VUL2" s="765"/>
      <c r="VUM2" s="765"/>
      <c r="VUN2" s="765"/>
      <c r="VUO2" s="765"/>
      <c r="VUP2" s="765"/>
      <c r="VUQ2" s="765"/>
      <c r="VUR2" s="765"/>
      <c r="VUS2" s="765"/>
      <c r="VUT2" s="765"/>
      <c r="VUU2" s="765"/>
      <c r="VUV2" s="765"/>
      <c r="VUW2" s="765"/>
      <c r="VUX2" s="765"/>
      <c r="VUY2" s="765"/>
      <c r="VUZ2" s="765"/>
      <c r="VVA2" s="765"/>
      <c r="VVB2" s="765"/>
      <c r="VVC2" s="765"/>
      <c r="VVD2" s="765"/>
      <c r="VVE2" s="765"/>
      <c r="VVF2" s="765"/>
      <c r="VVG2" s="765"/>
      <c r="VVH2" s="765"/>
      <c r="VVI2" s="765"/>
      <c r="VVJ2" s="765"/>
      <c r="VVK2" s="765"/>
      <c r="VVL2" s="765"/>
      <c r="VVM2" s="765"/>
      <c r="VVN2" s="765"/>
      <c r="VVO2" s="765"/>
      <c r="VVP2" s="765"/>
      <c r="VVQ2" s="765"/>
      <c r="VVR2" s="765"/>
      <c r="VVS2" s="765"/>
      <c r="VVT2" s="765"/>
      <c r="VVU2" s="765"/>
      <c r="VVV2" s="765"/>
      <c r="VVW2" s="765"/>
      <c r="VVX2" s="765"/>
      <c r="VVY2" s="765"/>
      <c r="VVZ2" s="765"/>
      <c r="VWA2" s="765"/>
      <c r="VWB2" s="765"/>
      <c r="VWC2" s="765"/>
      <c r="VWD2" s="765"/>
      <c r="VWE2" s="765"/>
      <c r="VWF2" s="765"/>
      <c r="VWG2" s="765"/>
      <c r="VWH2" s="765"/>
      <c r="VWI2" s="765"/>
      <c r="VWJ2" s="765"/>
      <c r="VWK2" s="765"/>
      <c r="VWL2" s="765"/>
      <c r="VWM2" s="765"/>
      <c r="VWN2" s="765"/>
      <c r="VWO2" s="765"/>
      <c r="VWP2" s="765"/>
      <c r="VWQ2" s="765"/>
      <c r="VWR2" s="765"/>
      <c r="VWS2" s="765"/>
      <c r="VWT2" s="765"/>
      <c r="VWU2" s="765"/>
      <c r="VWV2" s="765"/>
      <c r="VWW2" s="765"/>
      <c r="VWX2" s="765"/>
      <c r="VWY2" s="765"/>
      <c r="VWZ2" s="765"/>
      <c r="VXA2" s="765"/>
      <c r="VXB2" s="765"/>
      <c r="VXC2" s="765"/>
      <c r="VXD2" s="765"/>
      <c r="VXE2" s="765"/>
      <c r="VXF2" s="765"/>
      <c r="VXG2" s="765"/>
      <c r="VXH2" s="765"/>
      <c r="VXI2" s="765"/>
      <c r="VXJ2" s="765"/>
      <c r="VXK2" s="765"/>
      <c r="VXL2" s="765"/>
      <c r="VXM2" s="765"/>
      <c r="VXN2" s="765"/>
      <c r="VXO2" s="765"/>
      <c r="VXP2" s="765"/>
      <c r="VXQ2" s="765"/>
      <c r="VXR2" s="765"/>
      <c r="VXS2" s="765"/>
      <c r="VXT2" s="765"/>
      <c r="VXU2" s="765"/>
      <c r="VXV2" s="765"/>
      <c r="VXW2" s="765"/>
      <c r="VXX2" s="765"/>
      <c r="VXY2" s="765"/>
      <c r="VXZ2" s="765"/>
      <c r="VYA2" s="765"/>
      <c r="VYB2" s="765"/>
      <c r="VYC2" s="765"/>
      <c r="VYD2" s="765"/>
      <c r="VYE2" s="765"/>
      <c r="VYF2" s="765"/>
      <c r="VYG2" s="765"/>
      <c r="VYH2" s="765"/>
      <c r="VYI2" s="765"/>
      <c r="VYJ2" s="765"/>
      <c r="VYK2" s="765"/>
      <c r="VYL2" s="765"/>
      <c r="VYM2" s="765"/>
      <c r="VYN2" s="765"/>
      <c r="VYO2" s="765"/>
      <c r="VYP2" s="765"/>
      <c r="VYQ2" s="765"/>
      <c r="VYR2" s="765"/>
      <c r="VYS2" s="765"/>
      <c r="VYT2" s="765"/>
      <c r="VYU2" s="765"/>
      <c r="VYV2" s="765"/>
      <c r="VYW2" s="765"/>
      <c r="VYX2" s="765"/>
      <c r="VYY2" s="765"/>
      <c r="VYZ2" s="765"/>
      <c r="VZA2" s="765"/>
      <c r="VZB2" s="765"/>
      <c r="VZC2" s="765"/>
      <c r="VZD2" s="765"/>
      <c r="VZE2" s="765"/>
      <c r="VZF2" s="765"/>
      <c r="VZG2" s="765"/>
      <c r="VZH2" s="765"/>
      <c r="VZI2" s="765"/>
      <c r="VZJ2" s="765"/>
      <c r="VZK2" s="765"/>
      <c r="VZL2" s="765"/>
      <c r="VZM2" s="765"/>
      <c r="VZN2" s="765"/>
      <c r="VZO2" s="765"/>
      <c r="VZP2" s="765"/>
      <c r="VZQ2" s="765"/>
      <c r="VZR2" s="765"/>
      <c r="VZS2" s="765"/>
      <c r="VZT2" s="765"/>
      <c r="VZU2" s="765"/>
      <c r="VZV2" s="765"/>
      <c r="VZW2" s="765"/>
      <c r="VZX2" s="765"/>
      <c r="VZY2" s="765"/>
      <c r="VZZ2" s="765"/>
      <c r="WAA2" s="765"/>
      <c r="WAB2" s="765"/>
      <c r="WAC2" s="765"/>
      <c r="WAD2" s="765"/>
      <c r="WAE2" s="765"/>
      <c r="WAF2" s="765"/>
      <c r="WAG2" s="765"/>
      <c r="WAH2" s="765"/>
      <c r="WAI2" s="765"/>
      <c r="WAJ2" s="765"/>
      <c r="WAK2" s="765"/>
      <c r="WAL2" s="765"/>
      <c r="WAM2" s="765"/>
      <c r="WAN2" s="765"/>
      <c r="WAO2" s="765"/>
      <c r="WAP2" s="765"/>
      <c r="WAQ2" s="765"/>
      <c r="WAR2" s="765"/>
      <c r="WAS2" s="765"/>
      <c r="WAT2" s="765"/>
      <c r="WAU2" s="765"/>
      <c r="WAV2" s="765"/>
      <c r="WAW2" s="765"/>
      <c r="WAX2" s="765"/>
      <c r="WAY2" s="765"/>
      <c r="WAZ2" s="765"/>
      <c r="WBA2" s="765"/>
      <c r="WBB2" s="765"/>
      <c r="WBC2" s="765"/>
      <c r="WBD2" s="765"/>
      <c r="WBE2" s="765"/>
      <c r="WBF2" s="765"/>
      <c r="WBG2" s="765"/>
      <c r="WBH2" s="765"/>
      <c r="WBI2" s="765"/>
      <c r="WBJ2" s="765"/>
      <c r="WBK2" s="765"/>
      <c r="WBL2" s="765"/>
      <c r="WBM2" s="765"/>
      <c r="WBN2" s="765"/>
      <c r="WBO2" s="765"/>
      <c r="WBP2" s="765"/>
      <c r="WBQ2" s="765"/>
      <c r="WBR2" s="765"/>
      <c r="WBS2" s="765"/>
      <c r="WBT2" s="765"/>
      <c r="WBU2" s="765"/>
      <c r="WBV2" s="765"/>
      <c r="WBW2" s="765"/>
      <c r="WBX2" s="765"/>
      <c r="WBY2" s="765"/>
      <c r="WBZ2" s="765"/>
      <c r="WCA2" s="765"/>
      <c r="WCB2" s="765"/>
      <c r="WCC2" s="765"/>
      <c r="WCD2" s="765"/>
      <c r="WCE2" s="765"/>
      <c r="WCF2" s="765"/>
      <c r="WCG2" s="765"/>
      <c r="WCH2" s="765"/>
      <c r="WCI2" s="765"/>
      <c r="WCJ2" s="765"/>
      <c r="WCK2" s="765"/>
      <c r="WCL2" s="765"/>
      <c r="WCM2" s="765"/>
      <c r="WCN2" s="765"/>
      <c r="WCO2" s="765"/>
      <c r="WCP2" s="765"/>
      <c r="WCQ2" s="765"/>
      <c r="WCR2" s="765"/>
      <c r="WCS2" s="765"/>
      <c r="WCT2" s="765"/>
      <c r="WCU2" s="765"/>
      <c r="WCV2" s="765"/>
      <c r="WCW2" s="765"/>
      <c r="WCX2" s="765"/>
      <c r="WCY2" s="765"/>
      <c r="WCZ2" s="765"/>
      <c r="WDA2" s="765"/>
      <c r="WDB2" s="765"/>
      <c r="WDC2" s="765"/>
      <c r="WDD2" s="765"/>
      <c r="WDE2" s="765"/>
      <c r="WDF2" s="765"/>
      <c r="WDG2" s="765"/>
      <c r="WDH2" s="765"/>
      <c r="WDI2" s="765"/>
      <c r="WDJ2" s="765"/>
      <c r="WDK2" s="765"/>
      <c r="WDL2" s="765"/>
      <c r="WDM2" s="765"/>
      <c r="WDN2" s="765"/>
      <c r="WDO2" s="765"/>
      <c r="WDP2" s="765"/>
      <c r="WDQ2" s="765"/>
      <c r="WDR2" s="765"/>
      <c r="WDS2" s="765"/>
      <c r="WDT2" s="765"/>
      <c r="WDU2" s="765"/>
      <c r="WDV2" s="765"/>
      <c r="WDW2" s="765"/>
      <c r="WDX2" s="765"/>
      <c r="WDY2" s="765"/>
      <c r="WDZ2" s="765"/>
      <c r="WEA2" s="765"/>
      <c r="WEB2" s="765"/>
      <c r="WEC2" s="765"/>
      <c r="WED2" s="765"/>
      <c r="WEE2" s="765"/>
      <c r="WEF2" s="765"/>
      <c r="WEG2" s="765"/>
      <c r="WEH2" s="765"/>
      <c r="WEI2" s="765"/>
      <c r="WEJ2" s="765"/>
      <c r="WEK2" s="765"/>
      <c r="WEL2" s="765"/>
      <c r="WEM2" s="765"/>
      <c r="WEN2" s="765"/>
      <c r="WEO2" s="765"/>
      <c r="WEP2" s="765"/>
      <c r="WEQ2" s="765"/>
      <c r="WER2" s="765"/>
      <c r="WES2" s="765"/>
      <c r="WET2" s="765"/>
      <c r="WEU2" s="765"/>
      <c r="WEV2" s="765"/>
      <c r="WEW2" s="765"/>
      <c r="WEX2" s="765"/>
      <c r="WEY2" s="765"/>
      <c r="WEZ2" s="765"/>
      <c r="WFA2" s="765"/>
      <c r="WFB2" s="765"/>
      <c r="WFC2" s="765"/>
      <c r="WFD2" s="765"/>
      <c r="WFE2" s="765"/>
      <c r="WFF2" s="765"/>
      <c r="WFG2" s="765"/>
      <c r="WFH2" s="765"/>
      <c r="WFI2" s="765"/>
      <c r="WFJ2" s="765"/>
      <c r="WFK2" s="765"/>
      <c r="WFL2" s="765"/>
      <c r="WFM2" s="765"/>
      <c r="WFN2" s="765"/>
      <c r="WFO2" s="765"/>
      <c r="WFP2" s="765"/>
      <c r="WFQ2" s="765"/>
      <c r="WFR2" s="765"/>
      <c r="WFS2" s="765"/>
      <c r="WFT2" s="765"/>
      <c r="WFU2" s="765"/>
      <c r="WFV2" s="765"/>
      <c r="WFW2" s="765"/>
      <c r="WFX2" s="765"/>
      <c r="WFY2" s="765"/>
      <c r="WFZ2" s="765"/>
      <c r="WGA2" s="765"/>
      <c r="WGB2" s="765"/>
      <c r="WGC2" s="765"/>
      <c r="WGD2" s="765"/>
      <c r="WGE2" s="765"/>
      <c r="WGF2" s="765"/>
      <c r="WGG2" s="765"/>
      <c r="WGH2" s="765"/>
      <c r="WGI2" s="765"/>
      <c r="WGJ2" s="765"/>
      <c r="WGK2" s="765"/>
      <c r="WGL2" s="765"/>
      <c r="WGM2" s="765"/>
      <c r="WGN2" s="765"/>
      <c r="WGO2" s="765"/>
      <c r="WGP2" s="765"/>
      <c r="WGQ2" s="765"/>
      <c r="WGR2" s="765"/>
      <c r="WGS2" s="765"/>
      <c r="WGT2" s="765"/>
      <c r="WGU2" s="765"/>
      <c r="WGV2" s="765"/>
      <c r="WGW2" s="765"/>
      <c r="WGX2" s="765"/>
      <c r="WGY2" s="765"/>
      <c r="WGZ2" s="765"/>
      <c r="WHA2" s="765"/>
      <c r="WHB2" s="765"/>
      <c r="WHC2" s="765"/>
      <c r="WHD2" s="765"/>
      <c r="WHE2" s="765"/>
      <c r="WHF2" s="765"/>
      <c r="WHG2" s="765"/>
      <c r="WHH2" s="765"/>
      <c r="WHI2" s="765"/>
      <c r="WHJ2" s="765"/>
      <c r="WHK2" s="765"/>
      <c r="WHL2" s="765"/>
      <c r="WHM2" s="765"/>
      <c r="WHN2" s="765"/>
      <c r="WHO2" s="765"/>
      <c r="WHP2" s="765"/>
      <c r="WHQ2" s="765"/>
      <c r="WHR2" s="765"/>
      <c r="WHS2" s="765"/>
      <c r="WHT2" s="765"/>
      <c r="WHU2" s="765"/>
      <c r="WHV2" s="765"/>
      <c r="WHW2" s="765"/>
      <c r="WHX2" s="765"/>
      <c r="WHY2" s="765"/>
      <c r="WHZ2" s="765"/>
      <c r="WIA2" s="765"/>
      <c r="WIB2" s="765"/>
      <c r="WIC2" s="765"/>
      <c r="WID2" s="765"/>
      <c r="WIE2" s="765"/>
      <c r="WIF2" s="765"/>
      <c r="WIG2" s="765"/>
      <c r="WIH2" s="765"/>
      <c r="WII2" s="765"/>
      <c r="WIJ2" s="765"/>
      <c r="WIK2" s="765"/>
      <c r="WIL2" s="765"/>
      <c r="WIM2" s="765"/>
      <c r="WIN2" s="765"/>
      <c r="WIO2" s="765"/>
      <c r="WIP2" s="765"/>
      <c r="WIQ2" s="765"/>
      <c r="WIR2" s="765"/>
      <c r="WIS2" s="765"/>
      <c r="WIT2" s="765"/>
      <c r="WIU2" s="765"/>
      <c r="WIV2" s="765"/>
      <c r="WIW2" s="765"/>
      <c r="WIX2" s="765"/>
      <c r="WIY2" s="765"/>
      <c r="WIZ2" s="765"/>
      <c r="WJA2" s="765"/>
      <c r="WJB2" s="765"/>
      <c r="WJC2" s="765"/>
      <c r="WJD2" s="765"/>
      <c r="WJE2" s="765"/>
      <c r="WJF2" s="765"/>
      <c r="WJG2" s="765"/>
      <c r="WJH2" s="765"/>
      <c r="WJI2" s="765"/>
      <c r="WJJ2" s="765"/>
      <c r="WJK2" s="765"/>
      <c r="WJL2" s="765"/>
      <c r="WJM2" s="765"/>
      <c r="WJN2" s="765"/>
      <c r="WJO2" s="765"/>
      <c r="WJP2" s="765"/>
      <c r="WJQ2" s="765"/>
      <c r="WJR2" s="765"/>
      <c r="WJS2" s="765"/>
      <c r="WJT2" s="765"/>
      <c r="WJU2" s="765"/>
      <c r="WJV2" s="765"/>
      <c r="WJW2" s="765"/>
      <c r="WJX2" s="765"/>
      <c r="WJY2" s="765"/>
      <c r="WJZ2" s="765"/>
      <c r="WKA2" s="765"/>
      <c r="WKB2" s="765"/>
      <c r="WKC2" s="765"/>
      <c r="WKD2" s="765"/>
      <c r="WKE2" s="765"/>
      <c r="WKF2" s="765"/>
      <c r="WKG2" s="765"/>
      <c r="WKH2" s="765"/>
      <c r="WKI2" s="765"/>
      <c r="WKJ2" s="765"/>
      <c r="WKK2" s="765"/>
      <c r="WKL2" s="765"/>
      <c r="WKM2" s="765"/>
      <c r="WKN2" s="765"/>
      <c r="WKO2" s="765"/>
      <c r="WKP2" s="765"/>
      <c r="WKQ2" s="765"/>
      <c r="WKR2" s="765"/>
      <c r="WKS2" s="765"/>
      <c r="WKT2" s="765"/>
      <c r="WKU2" s="765"/>
      <c r="WKV2" s="765"/>
      <c r="WKW2" s="765"/>
      <c r="WKX2" s="765"/>
      <c r="WKY2" s="765"/>
      <c r="WKZ2" s="765"/>
      <c r="WLA2" s="765"/>
      <c r="WLB2" s="765"/>
      <c r="WLC2" s="765"/>
      <c r="WLD2" s="765"/>
      <c r="WLE2" s="765"/>
      <c r="WLF2" s="765"/>
      <c r="WLG2" s="765"/>
      <c r="WLH2" s="765"/>
      <c r="WLI2" s="765"/>
      <c r="WLJ2" s="765"/>
      <c r="WLK2" s="765"/>
      <c r="WLL2" s="765"/>
      <c r="WLM2" s="765"/>
      <c r="WLN2" s="765"/>
      <c r="WLO2" s="765"/>
      <c r="WLP2" s="765"/>
      <c r="WLQ2" s="765"/>
      <c r="WLR2" s="765"/>
      <c r="WLS2" s="765"/>
      <c r="WLT2" s="765"/>
      <c r="WLU2" s="765"/>
      <c r="WLV2" s="765"/>
      <c r="WLW2" s="765"/>
      <c r="WLX2" s="765"/>
      <c r="WLY2" s="765"/>
      <c r="WLZ2" s="765"/>
      <c r="WMA2" s="765"/>
      <c r="WMB2" s="765"/>
      <c r="WMC2" s="765"/>
      <c r="WMD2" s="765"/>
      <c r="WME2" s="765"/>
      <c r="WMF2" s="765"/>
      <c r="WMG2" s="765"/>
      <c r="WMH2" s="765"/>
      <c r="WMI2" s="765"/>
      <c r="WMJ2" s="765"/>
      <c r="WMK2" s="765"/>
      <c r="WML2" s="765"/>
      <c r="WMM2" s="765"/>
      <c r="WMN2" s="765"/>
      <c r="WMO2" s="765"/>
      <c r="WMP2" s="765"/>
      <c r="WMQ2" s="765"/>
      <c r="WMR2" s="765"/>
      <c r="WMS2" s="765"/>
      <c r="WMT2" s="765"/>
      <c r="WMU2" s="765"/>
      <c r="WMV2" s="765"/>
      <c r="WMW2" s="765"/>
      <c r="WMX2" s="765"/>
      <c r="WMY2" s="765"/>
      <c r="WMZ2" s="765"/>
      <c r="WNA2" s="765"/>
      <c r="WNB2" s="765"/>
      <c r="WNC2" s="765"/>
      <c r="WND2" s="765"/>
      <c r="WNE2" s="765"/>
      <c r="WNF2" s="765"/>
      <c r="WNG2" s="765"/>
      <c r="WNH2" s="765"/>
      <c r="WNI2" s="765"/>
      <c r="WNJ2" s="765"/>
      <c r="WNK2" s="765"/>
      <c r="WNL2" s="765"/>
      <c r="WNM2" s="765"/>
      <c r="WNN2" s="765"/>
      <c r="WNO2" s="765"/>
      <c r="WNP2" s="765"/>
      <c r="WNQ2" s="765"/>
      <c r="WNR2" s="765"/>
      <c r="WNS2" s="765"/>
      <c r="WNT2" s="765"/>
      <c r="WNU2" s="765"/>
      <c r="WNV2" s="765"/>
      <c r="WNW2" s="765"/>
      <c r="WNX2" s="765"/>
      <c r="WNY2" s="765"/>
      <c r="WNZ2" s="765"/>
      <c r="WOA2" s="765"/>
      <c r="WOB2" s="765"/>
      <c r="WOC2" s="765"/>
      <c r="WOD2" s="765"/>
      <c r="WOE2" s="765"/>
      <c r="WOF2" s="765"/>
      <c r="WOG2" s="765"/>
      <c r="WOH2" s="765"/>
      <c r="WOI2" s="765"/>
      <c r="WOJ2" s="765"/>
      <c r="WOK2" s="765"/>
      <c r="WOL2" s="765"/>
      <c r="WOM2" s="765"/>
      <c r="WON2" s="765"/>
      <c r="WOO2" s="765"/>
      <c r="WOP2" s="765"/>
      <c r="WOQ2" s="765"/>
      <c r="WOR2" s="765"/>
      <c r="WOS2" s="765"/>
      <c r="WOT2" s="765"/>
      <c r="WOU2" s="765"/>
      <c r="WOV2" s="765"/>
      <c r="WOW2" s="765"/>
      <c r="WOX2" s="765"/>
      <c r="WOY2" s="765"/>
      <c r="WOZ2" s="765"/>
      <c r="WPA2" s="765"/>
      <c r="WPB2" s="765"/>
      <c r="WPC2" s="765"/>
      <c r="WPD2" s="765"/>
      <c r="WPE2" s="765"/>
      <c r="WPF2" s="765"/>
      <c r="WPG2" s="765"/>
      <c r="WPH2" s="765"/>
      <c r="WPI2" s="765"/>
      <c r="WPJ2" s="765"/>
      <c r="WPK2" s="765"/>
      <c r="WPL2" s="765"/>
      <c r="WPM2" s="765"/>
      <c r="WPN2" s="765"/>
      <c r="WPO2" s="765"/>
      <c r="WPP2" s="765"/>
      <c r="WPQ2" s="765"/>
      <c r="WPR2" s="765"/>
      <c r="WPS2" s="765"/>
      <c r="WPT2" s="765"/>
      <c r="WPU2" s="765"/>
      <c r="WPV2" s="765"/>
      <c r="WPW2" s="765"/>
      <c r="WPX2" s="765"/>
      <c r="WPY2" s="765"/>
      <c r="WPZ2" s="765"/>
      <c r="WQA2" s="765"/>
      <c r="WQB2" s="765"/>
      <c r="WQC2" s="765"/>
      <c r="WQD2" s="765"/>
      <c r="WQE2" s="765"/>
      <c r="WQF2" s="765"/>
      <c r="WQG2" s="765"/>
      <c r="WQH2" s="765"/>
      <c r="WQI2" s="765"/>
      <c r="WQJ2" s="765"/>
      <c r="WQK2" s="765"/>
      <c r="WQL2" s="765"/>
      <c r="WQM2" s="765"/>
      <c r="WQN2" s="765"/>
      <c r="WQO2" s="765"/>
      <c r="WQP2" s="765"/>
      <c r="WQQ2" s="765"/>
      <c r="WQR2" s="765"/>
      <c r="WQS2" s="765"/>
      <c r="WQT2" s="765"/>
      <c r="WQU2" s="765"/>
      <c r="WQV2" s="765"/>
      <c r="WQW2" s="765"/>
      <c r="WQX2" s="765"/>
      <c r="WQY2" s="765"/>
      <c r="WQZ2" s="765"/>
      <c r="WRA2" s="765"/>
      <c r="WRB2" s="765"/>
      <c r="WRC2" s="765"/>
      <c r="WRD2" s="765"/>
      <c r="WRE2" s="765"/>
      <c r="WRF2" s="765"/>
      <c r="WRG2" s="765"/>
      <c r="WRH2" s="765"/>
      <c r="WRI2" s="765"/>
      <c r="WRJ2" s="765"/>
      <c r="WRK2" s="765"/>
      <c r="WRL2" s="765"/>
      <c r="WRM2" s="765"/>
      <c r="WRN2" s="765"/>
      <c r="WRO2" s="765"/>
      <c r="WRP2" s="765"/>
      <c r="WRQ2" s="765"/>
      <c r="WRR2" s="765"/>
      <c r="WRS2" s="765"/>
      <c r="WRT2" s="765"/>
      <c r="WRU2" s="765"/>
      <c r="WRV2" s="765"/>
      <c r="WRW2" s="765"/>
      <c r="WRX2" s="765"/>
      <c r="WRY2" s="765"/>
      <c r="WRZ2" s="765"/>
      <c r="WSA2" s="765"/>
      <c r="WSB2" s="765"/>
      <c r="WSC2" s="765"/>
      <c r="WSD2" s="765"/>
      <c r="WSE2" s="765"/>
      <c r="WSF2" s="765"/>
      <c r="WSG2" s="765"/>
      <c r="WSH2" s="765"/>
      <c r="WSI2" s="765"/>
      <c r="WSJ2" s="765"/>
      <c r="WSK2" s="765"/>
      <c r="WSL2" s="765"/>
      <c r="WSM2" s="765"/>
      <c r="WSN2" s="765"/>
      <c r="WSO2" s="765"/>
      <c r="WSP2" s="765"/>
      <c r="WSQ2" s="765"/>
      <c r="WSR2" s="765"/>
      <c r="WSS2" s="765"/>
      <c r="WST2" s="765"/>
      <c r="WSU2" s="765"/>
      <c r="WSV2" s="765"/>
      <c r="WSW2" s="765"/>
      <c r="WSX2" s="765"/>
      <c r="WSY2" s="765"/>
      <c r="WSZ2" s="765"/>
      <c r="WTA2" s="765"/>
      <c r="WTB2" s="765"/>
      <c r="WTC2" s="765"/>
      <c r="WTD2" s="765"/>
      <c r="WTE2" s="765"/>
      <c r="WTF2" s="765"/>
      <c r="WTG2" s="765"/>
      <c r="WTH2" s="765"/>
      <c r="WTI2" s="765"/>
      <c r="WTJ2" s="765"/>
      <c r="WTK2" s="765"/>
      <c r="WTL2" s="765"/>
      <c r="WTM2" s="765"/>
      <c r="WTN2" s="765"/>
      <c r="WTO2" s="765"/>
      <c r="WTP2" s="765"/>
      <c r="WTQ2" s="765"/>
      <c r="WTR2" s="765"/>
      <c r="WTS2" s="765"/>
      <c r="WTT2" s="765"/>
      <c r="WTU2" s="765"/>
      <c r="WTV2" s="765"/>
      <c r="WTW2" s="765"/>
      <c r="WTX2" s="765"/>
      <c r="WTY2" s="765"/>
      <c r="WTZ2" s="765"/>
      <c r="WUA2" s="765"/>
      <c r="WUB2" s="765"/>
      <c r="WUC2" s="765"/>
      <c r="WUD2" s="765"/>
      <c r="WUE2" s="765"/>
      <c r="WUF2" s="765"/>
      <c r="WUG2" s="765"/>
      <c r="WUH2" s="765"/>
      <c r="WUI2" s="765"/>
      <c r="WUJ2" s="765"/>
      <c r="WUK2" s="765"/>
      <c r="WUL2" s="765"/>
      <c r="WUM2" s="765"/>
      <c r="WUN2" s="765"/>
      <c r="WUO2" s="765"/>
      <c r="WUP2" s="765"/>
      <c r="WUQ2" s="765"/>
      <c r="WUR2" s="765"/>
      <c r="WUS2" s="765"/>
      <c r="WUT2" s="765"/>
      <c r="WUU2" s="765"/>
      <c r="WUV2" s="765"/>
      <c r="WUW2" s="765"/>
      <c r="WUX2" s="765"/>
      <c r="WUY2" s="765"/>
      <c r="WUZ2" s="765"/>
      <c r="WVA2" s="765"/>
      <c r="WVB2" s="765"/>
      <c r="WVC2" s="765"/>
      <c r="WVD2" s="765"/>
      <c r="WVE2" s="765"/>
      <c r="WVF2" s="765"/>
      <c r="WVG2" s="765"/>
      <c r="WVH2" s="765"/>
      <c r="WVI2" s="765"/>
      <c r="WVJ2" s="765"/>
      <c r="WVK2" s="765"/>
      <c r="WVL2" s="765"/>
      <c r="WVM2" s="765"/>
      <c r="WVN2" s="765"/>
      <c r="WVO2" s="765"/>
      <c r="WVP2" s="765"/>
      <c r="WVQ2" s="765"/>
      <c r="WVR2" s="765"/>
      <c r="WVS2" s="765"/>
      <c r="WVT2" s="765"/>
      <c r="WVU2" s="765"/>
      <c r="WVV2" s="765"/>
      <c r="WVW2" s="765"/>
      <c r="WVX2" s="765"/>
      <c r="WVY2" s="765"/>
      <c r="WVZ2" s="765"/>
      <c r="WWA2" s="765"/>
      <c r="WWB2" s="765"/>
      <c r="WWC2" s="765"/>
      <c r="WWD2" s="765"/>
      <c r="WWE2" s="765"/>
      <c r="WWF2" s="765"/>
      <c r="WWG2" s="765"/>
      <c r="WWH2" s="765"/>
      <c r="WWI2" s="765"/>
      <c r="WWJ2" s="765"/>
      <c r="WWK2" s="765"/>
      <c r="WWL2" s="765"/>
      <c r="WWM2" s="765"/>
      <c r="WWN2" s="765"/>
      <c r="WWO2" s="765"/>
      <c r="WWP2" s="765"/>
      <c r="WWQ2" s="765"/>
      <c r="WWR2" s="765"/>
      <c r="WWS2" s="765"/>
      <c r="WWT2" s="765"/>
      <c r="WWU2" s="765"/>
      <c r="WWV2" s="765"/>
      <c r="WWW2" s="765"/>
      <c r="WWX2" s="765"/>
      <c r="WWY2" s="765"/>
      <c r="WWZ2" s="765"/>
      <c r="WXA2" s="765"/>
      <c r="WXB2" s="765"/>
      <c r="WXC2" s="765"/>
      <c r="WXD2" s="765"/>
      <c r="WXE2" s="765"/>
      <c r="WXF2" s="765"/>
      <c r="WXG2" s="765"/>
      <c r="WXH2" s="765"/>
      <c r="WXI2" s="765"/>
      <c r="WXJ2" s="765"/>
      <c r="WXK2" s="765"/>
      <c r="WXL2" s="765"/>
      <c r="WXM2" s="765"/>
      <c r="WXN2" s="765"/>
      <c r="WXO2" s="765"/>
      <c r="WXP2" s="765"/>
      <c r="WXQ2" s="765"/>
      <c r="WXR2" s="765"/>
      <c r="WXS2" s="765"/>
      <c r="WXT2" s="765"/>
      <c r="WXU2" s="765"/>
      <c r="WXV2" s="765"/>
      <c r="WXW2" s="765"/>
      <c r="WXX2" s="765"/>
      <c r="WXY2" s="765"/>
      <c r="WXZ2" s="765"/>
      <c r="WYA2" s="765"/>
      <c r="WYB2" s="765"/>
      <c r="WYC2" s="765"/>
      <c r="WYD2" s="765"/>
      <c r="WYE2" s="765"/>
      <c r="WYF2" s="765"/>
      <c r="WYG2" s="765"/>
      <c r="WYH2" s="765"/>
      <c r="WYI2" s="765"/>
      <c r="WYJ2" s="765"/>
      <c r="WYK2" s="765"/>
      <c r="WYL2" s="765"/>
      <c r="WYM2" s="765"/>
      <c r="WYN2" s="765"/>
      <c r="WYO2" s="765"/>
      <c r="WYP2" s="765"/>
      <c r="WYQ2" s="765"/>
      <c r="WYR2" s="765"/>
      <c r="WYS2" s="765"/>
      <c r="WYT2" s="765"/>
      <c r="WYU2" s="765"/>
      <c r="WYV2" s="765"/>
      <c r="WYW2" s="765"/>
      <c r="WYX2" s="765"/>
      <c r="WYY2" s="765"/>
      <c r="WYZ2" s="765"/>
      <c r="WZA2" s="765"/>
      <c r="WZB2" s="765"/>
      <c r="WZC2" s="765"/>
      <c r="WZD2" s="765"/>
      <c r="WZE2" s="765"/>
      <c r="WZF2" s="765"/>
      <c r="WZG2" s="765"/>
      <c r="WZH2" s="765"/>
      <c r="WZI2" s="765"/>
      <c r="WZJ2" s="765"/>
      <c r="WZK2" s="765"/>
      <c r="WZL2" s="765"/>
      <c r="WZM2" s="765"/>
      <c r="WZN2" s="765"/>
      <c r="WZO2" s="765"/>
      <c r="WZP2" s="765"/>
      <c r="WZQ2" s="765"/>
      <c r="WZR2" s="765"/>
      <c r="WZS2" s="765"/>
      <c r="WZT2" s="765"/>
      <c r="WZU2" s="765"/>
      <c r="WZV2" s="765"/>
      <c r="WZW2" s="765"/>
      <c r="WZX2" s="765"/>
      <c r="WZY2" s="765"/>
      <c r="WZZ2" s="765"/>
      <c r="XAA2" s="765"/>
      <c r="XAB2" s="765"/>
      <c r="XAC2" s="765"/>
      <c r="XAD2" s="765"/>
      <c r="XAE2" s="765"/>
      <c r="XAF2" s="765"/>
      <c r="XAG2" s="765"/>
      <c r="XAH2" s="765"/>
      <c r="XAI2" s="765"/>
      <c r="XAJ2" s="765"/>
      <c r="XAK2" s="765"/>
      <c r="XAL2" s="765"/>
      <c r="XAM2" s="765"/>
      <c r="XAN2" s="765"/>
      <c r="XAO2" s="765"/>
      <c r="XAP2" s="765"/>
      <c r="XAQ2" s="765"/>
      <c r="XAR2" s="765"/>
      <c r="XAS2" s="765"/>
      <c r="XAT2" s="765"/>
      <c r="XAU2" s="765"/>
      <c r="XAV2" s="765"/>
      <c r="XAW2" s="765"/>
      <c r="XAX2" s="765"/>
      <c r="XAY2" s="765"/>
      <c r="XAZ2" s="765"/>
      <c r="XBA2" s="765"/>
      <c r="XBB2" s="765"/>
      <c r="XBC2" s="765"/>
      <c r="XBD2" s="765"/>
      <c r="XBE2" s="765"/>
      <c r="XBF2" s="765"/>
      <c r="XBG2" s="765"/>
      <c r="XBH2" s="765"/>
      <c r="XBI2" s="765"/>
      <c r="XBJ2" s="765"/>
      <c r="XBK2" s="765"/>
      <c r="XBL2" s="765"/>
      <c r="XBM2" s="765"/>
      <c r="XBN2" s="765"/>
      <c r="XBO2" s="765"/>
      <c r="XBP2" s="765"/>
      <c r="XBQ2" s="765"/>
      <c r="XBR2" s="765"/>
      <c r="XBS2" s="765"/>
      <c r="XBT2" s="765"/>
      <c r="XBU2" s="765"/>
      <c r="XBV2" s="765"/>
      <c r="XBW2" s="765"/>
      <c r="XBX2" s="765"/>
      <c r="XBY2" s="765"/>
      <c r="XBZ2" s="765"/>
      <c r="XCA2" s="765"/>
      <c r="XCB2" s="765"/>
      <c r="XCC2" s="765"/>
      <c r="XCD2" s="765"/>
      <c r="XCE2" s="765"/>
      <c r="XCF2" s="765"/>
      <c r="XCG2" s="765"/>
      <c r="XCH2" s="765"/>
      <c r="XCI2" s="765"/>
      <c r="XCJ2" s="765"/>
      <c r="XCK2" s="765"/>
      <c r="XCL2" s="765"/>
      <c r="XCM2" s="765"/>
      <c r="XCN2" s="765"/>
      <c r="XCO2" s="765"/>
      <c r="XCP2" s="765"/>
      <c r="XCQ2" s="765"/>
      <c r="XCR2" s="765"/>
      <c r="XCS2" s="765"/>
      <c r="XCT2" s="765"/>
      <c r="XCU2" s="765"/>
      <c r="XCV2" s="765"/>
      <c r="XCW2" s="765"/>
      <c r="XCX2" s="765"/>
      <c r="XCY2" s="765"/>
      <c r="XCZ2" s="765"/>
      <c r="XDA2" s="765"/>
      <c r="XDB2" s="765"/>
      <c r="XDC2" s="765"/>
      <c r="XDD2" s="765"/>
      <c r="XDE2" s="765"/>
      <c r="XDF2" s="765"/>
      <c r="XDG2" s="765"/>
      <c r="XDH2" s="765"/>
      <c r="XDI2" s="765"/>
      <c r="XDJ2" s="765"/>
      <c r="XDK2" s="765"/>
      <c r="XDL2" s="765"/>
      <c r="XDM2" s="765"/>
      <c r="XDN2" s="765"/>
      <c r="XDO2" s="765"/>
      <c r="XDP2" s="765"/>
      <c r="XDQ2" s="765"/>
      <c r="XDR2" s="765"/>
      <c r="XDS2" s="765"/>
      <c r="XDT2" s="765"/>
      <c r="XDU2" s="765"/>
      <c r="XDV2" s="765"/>
      <c r="XDW2" s="765"/>
      <c r="XDX2" s="765"/>
      <c r="XDY2" s="765"/>
      <c r="XDZ2" s="765"/>
      <c r="XEA2" s="765"/>
      <c r="XEB2" s="765"/>
      <c r="XEC2" s="765"/>
      <c r="XED2" s="765"/>
      <c r="XEE2" s="765"/>
      <c r="XEF2" s="765"/>
      <c r="XEG2" s="765"/>
      <c r="XEH2" s="765"/>
      <c r="XEI2" s="765"/>
      <c r="XEJ2" s="765"/>
      <c r="XEK2" s="765"/>
      <c r="XEL2" s="765"/>
      <c r="XEM2" s="765"/>
      <c r="XEN2" s="765"/>
      <c r="XEO2" s="765"/>
      <c r="XEP2" s="765"/>
      <c r="XEQ2" s="765"/>
      <c r="XER2" s="765"/>
      <c r="XES2" s="765"/>
      <c r="XET2" s="765"/>
      <c r="XEU2" s="765"/>
      <c r="XEV2" s="765"/>
      <c r="XEW2" s="765"/>
      <c r="XEX2" s="765"/>
      <c r="XEY2" s="765"/>
      <c r="XEZ2" s="765"/>
      <c r="XFA2" s="765"/>
      <c r="XFB2" s="765"/>
      <c r="XFC2" s="765"/>
      <c r="XFD2" s="765"/>
    </row>
    <row r="3" spans="1:16384" ht="15.75">
      <c r="A3" s="95" t="s">
        <v>37</v>
      </c>
      <c r="B3" s="57" t="s">
        <v>43</v>
      </c>
    </row>
    <row r="4" spans="1:16384" ht="15.75">
      <c r="A4" s="95" t="s">
        <v>38</v>
      </c>
      <c r="B4" s="57" t="s">
        <v>40</v>
      </c>
    </row>
    <row r="5" spans="1:16384" ht="15.75">
      <c r="A5" s="95" t="s">
        <v>39</v>
      </c>
      <c r="B5" s="57" t="s">
        <v>41</v>
      </c>
    </row>
    <row r="6" spans="1:16384" ht="15.75">
      <c r="A6" s="95"/>
      <c r="B6" s="57"/>
    </row>
    <row r="7" spans="1:16384" ht="15.75">
      <c r="A7" s="768" t="s">
        <v>84</v>
      </c>
      <c r="B7" s="768"/>
    </row>
    <row r="8" spans="1:16384">
      <c r="A8" s="96"/>
      <c r="B8" s="97"/>
    </row>
    <row r="9" spans="1:16384" ht="15.75">
      <c r="A9" s="768" t="s">
        <v>85</v>
      </c>
      <c r="B9" s="768"/>
    </row>
    <row r="10" spans="1:16384" ht="40.5" customHeight="1">
      <c r="A10" s="777" t="s">
        <v>114</v>
      </c>
      <c r="B10" s="777"/>
    </row>
    <row r="11" spans="1:16384" ht="15.75">
      <c r="A11" s="101" t="s">
        <v>75</v>
      </c>
      <c r="B11" s="67" t="s">
        <v>86</v>
      </c>
    </row>
    <row r="12" spans="1:16384" ht="17.25" customHeight="1">
      <c r="A12" s="101" t="s">
        <v>75</v>
      </c>
      <c r="B12" s="68" t="s">
        <v>87</v>
      </c>
    </row>
    <row r="13" spans="1:16384" ht="31.5">
      <c r="A13" s="101" t="s">
        <v>75</v>
      </c>
      <c r="B13" s="68" t="s">
        <v>116</v>
      </c>
    </row>
    <row r="14" spans="1:16384" ht="62.25" customHeight="1">
      <c r="A14" s="101" t="s">
        <v>75</v>
      </c>
      <c r="B14" s="108" t="s">
        <v>117</v>
      </c>
    </row>
    <row r="15" spans="1:16384" ht="31.5">
      <c r="A15" s="101" t="s">
        <v>75</v>
      </c>
      <c r="B15" s="107" t="s">
        <v>115</v>
      </c>
    </row>
    <row r="16" spans="1:16384" ht="15" customHeight="1">
      <c r="A16" s="98"/>
      <c r="B16" s="57"/>
    </row>
    <row r="17" spans="1:2" ht="30" customHeight="1">
      <c r="A17" s="773" t="s">
        <v>88</v>
      </c>
      <c r="B17" s="773"/>
    </row>
    <row r="18" spans="1:2" ht="15" customHeight="1">
      <c r="A18" s="98"/>
      <c r="B18" s="97"/>
    </row>
    <row r="19" spans="1:2" ht="15" customHeight="1">
      <c r="A19" s="778" t="s">
        <v>41</v>
      </c>
      <c r="B19" s="778"/>
    </row>
    <row r="20" spans="1:2" ht="33.75" customHeight="1">
      <c r="A20" s="773" t="s">
        <v>76</v>
      </c>
      <c r="B20" s="773"/>
    </row>
    <row r="21" spans="1:2" ht="15" customHeight="1">
      <c r="A21" s="98"/>
      <c r="B21" s="59"/>
    </row>
    <row r="22" spans="1:2" s="62" customFormat="1" ht="49.5" customHeight="1">
      <c r="A22" s="772" t="s">
        <v>89</v>
      </c>
      <c r="B22" s="772"/>
    </row>
    <row r="23" spans="1:2" ht="15" customHeight="1">
      <c r="A23" s="98"/>
      <c r="B23" s="59"/>
    </row>
    <row r="24" spans="1:2" ht="28.5" customHeight="1">
      <c r="A24" s="780" t="s">
        <v>107</v>
      </c>
      <c r="B24" s="780"/>
    </row>
    <row r="25" spans="1:2" ht="15" customHeight="1">
      <c r="A25" s="98"/>
      <c r="B25" s="59"/>
    </row>
    <row r="26" spans="1:2" ht="60.75" customHeight="1">
      <c r="A26" s="779" t="s">
        <v>113</v>
      </c>
      <c r="B26" s="779"/>
    </row>
    <row r="27" spans="1:2" s="63" customFormat="1" ht="19.5" customHeight="1">
      <c r="A27" s="99" t="s">
        <v>42</v>
      </c>
      <c r="B27" s="99"/>
    </row>
    <row r="28" spans="1:2" ht="15" customHeight="1">
      <c r="A28" s="98"/>
      <c r="B28" s="59"/>
    </row>
    <row r="29" spans="1:2" ht="46.5" customHeight="1">
      <c r="A29" s="774" t="s">
        <v>35</v>
      </c>
      <c r="B29" s="774"/>
    </row>
    <row r="30" spans="1:2" ht="15" customHeight="1">
      <c r="A30" s="98"/>
      <c r="B30" s="59"/>
    </row>
    <row r="31" spans="1:2" ht="30.75" customHeight="1">
      <c r="A31" s="772" t="s">
        <v>77</v>
      </c>
      <c r="B31" s="772"/>
    </row>
    <row r="32" spans="1:2" ht="15" customHeight="1">
      <c r="A32" s="98"/>
      <c r="B32" s="59"/>
    </row>
    <row r="33" spans="1:2" ht="48" customHeight="1">
      <c r="A33" s="772" t="s">
        <v>90</v>
      </c>
      <c r="B33" s="772"/>
    </row>
    <row r="34" spans="1:2" ht="15" customHeight="1">
      <c r="A34" s="98"/>
      <c r="B34" s="57"/>
    </row>
    <row r="35" spans="1:2" ht="15.75" customHeight="1">
      <c r="A35" s="776" t="s">
        <v>106</v>
      </c>
      <c r="B35" s="776"/>
    </row>
    <row r="36" spans="1:2" ht="12.75" customHeight="1">
      <c r="A36" s="98"/>
      <c r="B36" s="59"/>
    </row>
    <row r="37" spans="1:2" ht="15.75">
      <c r="A37" s="772" t="s">
        <v>78</v>
      </c>
      <c r="B37" s="772"/>
    </row>
    <row r="38" spans="1:2" ht="12" customHeight="1">
      <c r="A38" s="98"/>
      <c r="B38" s="59"/>
    </row>
    <row r="39" spans="1:2" ht="21" customHeight="1">
      <c r="A39" s="775" t="s">
        <v>81</v>
      </c>
      <c r="B39" s="775"/>
    </row>
    <row r="40" spans="1:2" ht="29.25" customHeight="1">
      <c r="A40" s="100" t="s">
        <v>75</v>
      </c>
      <c r="B40" s="68" t="s">
        <v>82</v>
      </c>
    </row>
    <row r="41" spans="1:2" ht="15.75">
      <c r="A41" s="100" t="s">
        <v>75</v>
      </c>
      <c r="B41" s="68" t="s">
        <v>91</v>
      </c>
    </row>
    <row r="42" spans="1:2" ht="31.5">
      <c r="A42" s="100" t="s">
        <v>75</v>
      </c>
      <c r="B42" s="68" t="s">
        <v>92</v>
      </c>
    </row>
    <row r="43" spans="1:2" ht="15.75">
      <c r="A43" s="100" t="s">
        <v>75</v>
      </c>
      <c r="B43" s="68" t="s">
        <v>93</v>
      </c>
    </row>
    <row r="44" spans="1:2" ht="15" customHeight="1">
      <c r="A44" s="98"/>
      <c r="B44" s="59"/>
    </row>
    <row r="45" spans="1:2" ht="30" customHeight="1">
      <c r="A45" s="778" t="s">
        <v>36</v>
      </c>
      <c r="B45" s="778"/>
    </row>
    <row r="46" spans="1:2" ht="15" customHeight="1">
      <c r="A46" s="95"/>
      <c r="B46" s="58"/>
    </row>
    <row r="47" spans="1:2" ht="15" customHeight="1">
      <c r="A47" s="768" t="s">
        <v>94</v>
      </c>
      <c r="B47" s="768"/>
    </row>
    <row r="48" spans="1:2" ht="65.25" customHeight="1">
      <c r="A48" s="774" t="s">
        <v>95</v>
      </c>
      <c r="B48" s="774"/>
    </row>
    <row r="49" spans="1:2" s="62" customFormat="1" ht="68.25" customHeight="1">
      <c r="A49" s="774" t="s">
        <v>96</v>
      </c>
      <c r="B49" s="774"/>
    </row>
    <row r="50" spans="1:2" s="62" customFormat="1" ht="71.25" customHeight="1">
      <c r="A50" s="774" t="s">
        <v>97</v>
      </c>
      <c r="B50" s="774"/>
    </row>
    <row r="51" spans="1:2" ht="85.5" customHeight="1">
      <c r="A51" s="774" t="s">
        <v>98</v>
      </c>
      <c r="B51" s="774"/>
    </row>
    <row r="52" spans="1:2" ht="15" customHeight="1">
      <c r="A52" s="771" t="s">
        <v>99</v>
      </c>
      <c r="B52" s="771"/>
    </row>
    <row r="53" spans="1:2" ht="15" customHeight="1">
      <c r="A53" s="769" t="s">
        <v>100</v>
      </c>
      <c r="B53" s="770"/>
    </row>
    <row r="54" spans="1:2" ht="15" customHeight="1">
      <c r="A54" s="769" t="s">
        <v>101</v>
      </c>
      <c r="B54" s="770"/>
    </row>
    <row r="55" spans="1:2" ht="15" customHeight="1">
      <c r="A55" s="771"/>
      <c r="B55" s="771"/>
    </row>
    <row r="56" spans="1:2" ht="15" customHeight="1">
      <c r="A56" s="769"/>
      <c r="B56" s="770"/>
    </row>
    <row r="57" spans="1:2" ht="15.75" customHeight="1">
      <c r="A57" s="769"/>
      <c r="B57" s="770"/>
    </row>
    <row r="58" spans="1:2" ht="15" customHeight="1">
      <c r="A58" s="64"/>
    </row>
    <row r="59" spans="1:2" ht="15" customHeight="1">
      <c r="A59" s="64"/>
    </row>
    <row r="60" spans="1:2" ht="15" customHeight="1">
      <c r="A60" s="64"/>
    </row>
    <row r="61" spans="1:2" ht="15" customHeight="1">
      <c r="A61" s="64"/>
    </row>
    <row r="62" spans="1:2" ht="15" customHeight="1">
      <c r="A62" s="64"/>
    </row>
    <row r="63" spans="1:2" ht="15" customHeight="1">
      <c r="A63" s="64"/>
    </row>
    <row r="64" spans="1:2" ht="15" customHeight="1">
      <c r="A64" s="64"/>
    </row>
    <row r="65" spans="1:1" ht="15" customHeight="1">
      <c r="A65" s="64"/>
    </row>
    <row r="66" spans="1:1" ht="15" customHeight="1">
      <c r="A66" s="64"/>
    </row>
    <row r="67" spans="1:1" ht="15" customHeight="1">
      <c r="A67" s="64"/>
    </row>
    <row r="68" spans="1:1" ht="15" customHeight="1">
      <c r="A68" s="64"/>
    </row>
    <row r="69" spans="1:1" ht="15" customHeight="1">
      <c r="A69" s="64"/>
    </row>
    <row r="70" spans="1:1" ht="15" customHeight="1">
      <c r="A70" s="64"/>
    </row>
    <row r="71" spans="1:1" ht="15" customHeight="1">
      <c r="A71" s="64"/>
    </row>
    <row r="72" spans="1:1" ht="15" customHeight="1">
      <c r="A72" s="64"/>
    </row>
    <row r="73" spans="1:1" ht="15" customHeight="1">
      <c r="A73" s="64"/>
    </row>
    <row r="74" spans="1:1" ht="15" customHeight="1">
      <c r="A74" s="64"/>
    </row>
    <row r="75" spans="1:1" ht="15" customHeight="1">
      <c r="A75" s="64"/>
    </row>
    <row r="76" spans="1:1" ht="15" customHeight="1">
      <c r="A76" s="64"/>
    </row>
    <row r="77" spans="1:1" ht="15" customHeight="1">
      <c r="A77" s="64"/>
    </row>
    <row r="78" spans="1:1" ht="15" customHeight="1">
      <c r="A78" s="64"/>
    </row>
    <row r="79" spans="1:1" ht="15" customHeight="1">
      <c r="A79" s="64"/>
    </row>
    <row r="80" spans="1:1" ht="15" customHeight="1">
      <c r="A80" s="64"/>
    </row>
    <row r="81" spans="1:1" ht="15" customHeight="1">
      <c r="A81" s="64"/>
    </row>
    <row r="82" spans="1:1" ht="15" customHeight="1">
      <c r="A82" s="64"/>
    </row>
    <row r="83" spans="1:1" ht="15" customHeight="1">
      <c r="A83" s="64"/>
    </row>
    <row r="84" spans="1:1" ht="15" customHeight="1">
      <c r="A84" s="64"/>
    </row>
    <row r="85" spans="1:1" ht="15" customHeight="1">
      <c r="A85" s="64"/>
    </row>
    <row r="86" spans="1:1" ht="15" customHeight="1">
      <c r="A86" s="64"/>
    </row>
    <row r="87" spans="1:1" ht="15" customHeight="1">
      <c r="A87" s="64"/>
    </row>
    <row r="88" spans="1:1" ht="15" customHeight="1">
      <c r="A88" s="64"/>
    </row>
    <row r="89" spans="1:1" ht="15" customHeight="1">
      <c r="A89" s="64"/>
    </row>
    <row r="90" spans="1:1" ht="15" customHeight="1">
      <c r="A90" s="64"/>
    </row>
    <row r="91" spans="1:1" ht="15" customHeight="1">
      <c r="A91" s="64"/>
    </row>
    <row r="92" spans="1:1" ht="15" customHeight="1">
      <c r="A92" s="64"/>
    </row>
    <row r="93" spans="1:1" ht="15" customHeight="1">
      <c r="A93" s="64"/>
    </row>
    <row r="94" spans="1:1" ht="15" customHeight="1">
      <c r="A94" s="64"/>
    </row>
    <row r="95" spans="1:1" ht="15" customHeight="1">
      <c r="A95" s="64"/>
    </row>
    <row r="96" spans="1:1" ht="15" customHeight="1">
      <c r="A96" s="64"/>
    </row>
    <row r="97" spans="1:1" ht="15" customHeight="1">
      <c r="A97" s="64"/>
    </row>
    <row r="98" spans="1:1" ht="15" customHeight="1">
      <c r="A98" s="64"/>
    </row>
    <row r="99" spans="1:1" ht="15" customHeight="1">
      <c r="A99" s="64"/>
    </row>
    <row r="100" spans="1:1" ht="15" customHeight="1">
      <c r="A100" s="64"/>
    </row>
    <row r="101" spans="1:1" ht="15" customHeight="1">
      <c r="A101" s="64"/>
    </row>
    <row r="102" spans="1:1" ht="15" customHeight="1">
      <c r="A102" s="64"/>
    </row>
    <row r="103" spans="1:1" ht="15" customHeight="1">
      <c r="A103" s="64"/>
    </row>
    <row r="104" spans="1:1" ht="15" customHeight="1">
      <c r="A104" s="64"/>
    </row>
    <row r="105" spans="1:1" ht="15" customHeight="1">
      <c r="A105" s="64"/>
    </row>
    <row r="106" spans="1:1" ht="15" customHeight="1">
      <c r="A106" s="64"/>
    </row>
    <row r="107" spans="1:1" ht="15" customHeight="1">
      <c r="A107" s="64"/>
    </row>
    <row r="108" spans="1:1" ht="15" customHeight="1">
      <c r="A108" s="64"/>
    </row>
    <row r="109" spans="1:1" ht="15" customHeight="1">
      <c r="A109" s="64"/>
    </row>
    <row r="110" spans="1:1" ht="15" customHeight="1">
      <c r="A110" s="64"/>
    </row>
    <row r="111" spans="1:1" ht="15" customHeight="1">
      <c r="A111" s="64"/>
    </row>
    <row r="112" spans="1:1" ht="15" customHeight="1">
      <c r="A112" s="64"/>
    </row>
    <row r="113" spans="1:1" ht="15" customHeight="1">
      <c r="A113" s="64"/>
    </row>
    <row r="114" spans="1:1" ht="15" customHeight="1">
      <c r="A114" s="64"/>
    </row>
    <row r="115" spans="1:1" ht="15" customHeight="1">
      <c r="A115" s="64"/>
    </row>
    <row r="116" spans="1:1" ht="15" customHeight="1">
      <c r="A116" s="64"/>
    </row>
    <row r="117" spans="1:1" ht="15" customHeight="1">
      <c r="A117" s="64"/>
    </row>
    <row r="118" spans="1:1" ht="15" customHeight="1">
      <c r="A118" s="64"/>
    </row>
    <row r="119" spans="1:1" ht="15" customHeight="1">
      <c r="A119" s="64"/>
    </row>
    <row r="120" spans="1:1" ht="15" customHeight="1">
      <c r="A120" s="64"/>
    </row>
    <row r="121" spans="1:1" ht="15" customHeight="1">
      <c r="A121" s="64"/>
    </row>
    <row r="122" spans="1:1" ht="15" customHeight="1">
      <c r="A122" s="64"/>
    </row>
    <row r="123" spans="1:1" ht="15" customHeight="1">
      <c r="A123" s="64"/>
    </row>
    <row r="124" spans="1:1" ht="15" customHeight="1">
      <c r="A124" s="64"/>
    </row>
    <row r="125" spans="1:1" ht="15" customHeight="1">
      <c r="A125" s="64"/>
    </row>
    <row r="126" spans="1:1" ht="15" customHeight="1">
      <c r="A126" s="64"/>
    </row>
    <row r="127" spans="1:1" ht="15" customHeight="1">
      <c r="A127" s="64"/>
    </row>
    <row r="128" spans="1:1" ht="15" customHeight="1">
      <c r="A128" s="64"/>
    </row>
    <row r="129" spans="1:1" ht="15" customHeight="1">
      <c r="A129" s="64"/>
    </row>
    <row r="130" spans="1:1" ht="15" customHeight="1">
      <c r="A130" s="64"/>
    </row>
    <row r="131" spans="1:1" ht="15" customHeight="1">
      <c r="A131" s="64"/>
    </row>
    <row r="132" spans="1:1" ht="15" customHeight="1">
      <c r="A132" s="64"/>
    </row>
    <row r="133" spans="1:1" ht="15" customHeight="1">
      <c r="A133" s="64"/>
    </row>
    <row r="134" spans="1:1" ht="15" customHeight="1">
      <c r="A134" s="64"/>
    </row>
    <row r="135" spans="1:1" ht="15" customHeight="1">
      <c r="A135" s="64"/>
    </row>
    <row r="136" spans="1:1" ht="15" customHeight="1">
      <c r="A136" s="64"/>
    </row>
    <row r="137" spans="1:1" ht="15" customHeight="1">
      <c r="A137" s="64"/>
    </row>
    <row r="138" spans="1:1" ht="15" customHeight="1">
      <c r="A138" s="64"/>
    </row>
    <row r="139" spans="1:1" ht="15" customHeight="1">
      <c r="A139" s="64"/>
    </row>
    <row r="140" spans="1:1" ht="15" customHeight="1">
      <c r="A140" s="64"/>
    </row>
    <row r="141" spans="1:1" ht="15" customHeight="1">
      <c r="A141" s="64"/>
    </row>
    <row r="142" spans="1:1" ht="15" customHeight="1">
      <c r="A142" s="64"/>
    </row>
    <row r="143" spans="1:1" ht="15" customHeight="1">
      <c r="A143" s="64"/>
    </row>
    <row r="144" spans="1:1" ht="15" customHeight="1">
      <c r="A144" s="64"/>
    </row>
    <row r="145" spans="1:1" ht="15" customHeight="1">
      <c r="A145" s="64"/>
    </row>
    <row r="146" spans="1:1" ht="15" customHeight="1">
      <c r="A146" s="64"/>
    </row>
    <row r="147" spans="1:1" ht="15" customHeight="1">
      <c r="A147" s="64"/>
    </row>
    <row r="148" spans="1:1" ht="15" customHeight="1">
      <c r="A148" s="64"/>
    </row>
    <row r="149" spans="1:1" ht="15" customHeight="1">
      <c r="A149" s="64"/>
    </row>
    <row r="150" spans="1:1" ht="15" customHeight="1">
      <c r="A150" s="64"/>
    </row>
    <row r="151" spans="1:1" ht="15" customHeight="1">
      <c r="A151" s="64"/>
    </row>
    <row r="152" spans="1:1" ht="15" customHeight="1">
      <c r="A152" s="64"/>
    </row>
    <row r="153" spans="1:1" ht="15" customHeight="1">
      <c r="A153" s="64"/>
    </row>
    <row r="154" spans="1:1" ht="15" customHeight="1">
      <c r="A154" s="64"/>
    </row>
    <row r="155" spans="1:1" ht="15" customHeight="1">
      <c r="A155" s="64"/>
    </row>
    <row r="156" spans="1:1" ht="15" customHeight="1">
      <c r="A156" s="64"/>
    </row>
    <row r="157" spans="1:1" ht="15" customHeight="1">
      <c r="A157" s="64"/>
    </row>
    <row r="158" spans="1:1" ht="15" customHeight="1">
      <c r="A158" s="64"/>
    </row>
    <row r="159" spans="1:1" ht="15" customHeight="1">
      <c r="A159" s="64"/>
    </row>
    <row r="160" spans="1:1" ht="15" customHeight="1">
      <c r="A160" s="64"/>
    </row>
    <row r="161" spans="1:1" ht="15" customHeight="1">
      <c r="A161" s="64"/>
    </row>
    <row r="162" spans="1:1" ht="15" customHeight="1">
      <c r="A162" s="64"/>
    </row>
    <row r="163" spans="1:1" ht="15" customHeight="1">
      <c r="A163" s="64"/>
    </row>
    <row r="164" spans="1:1" ht="15" customHeight="1">
      <c r="A164" s="64"/>
    </row>
    <row r="165" spans="1:1" ht="15" customHeight="1">
      <c r="A165" s="64"/>
    </row>
    <row r="166" spans="1:1" ht="15" customHeight="1">
      <c r="A166" s="64"/>
    </row>
    <row r="167" spans="1:1" ht="15" customHeight="1">
      <c r="A167" s="64"/>
    </row>
    <row r="168" spans="1:1" ht="15" customHeight="1">
      <c r="A168" s="64"/>
    </row>
    <row r="169" spans="1:1" ht="15" customHeight="1">
      <c r="A169" s="64"/>
    </row>
    <row r="170" spans="1:1" ht="15" customHeight="1">
      <c r="A170" s="64"/>
    </row>
    <row r="171" spans="1:1" ht="15" customHeight="1">
      <c r="A171" s="64"/>
    </row>
    <row r="172" spans="1:1" ht="15" customHeight="1">
      <c r="A172" s="64"/>
    </row>
    <row r="173" spans="1:1" ht="15" customHeight="1">
      <c r="A173" s="64"/>
    </row>
    <row r="174" spans="1:1" ht="15" customHeight="1">
      <c r="A174" s="64"/>
    </row>
    <row r="175" spans="1:1" ht="15" customHeight="1">
      <c r="A175" s="64"/>
    </row>
    <row r="176" spans="1:1" ht="15" customHeight="1">
      <c r="A176" s="64"/>
    </row>
    <row r="177" spans="1:1" ht="15" customHeight="1">
      <c r="A177" s="64"/>
    </row>
    <row r="178" spans="1:1" ht="15" customHeight="1">
      <c r="A178" s="64"/>
    </row>
    <row r="179" spans="1:1" ht="15" customHeight="1">
      <c r="A179" s="64"/>
    </row>
    <row r="180" spans="1:1" ht="15" customHeight="1">
      <c r="A180" s="64"/>
    </row>
    <row r="181" spans="1:1" ht="15" customHeight="1">
      <c r="A181" s="64"/>
    </row>
    <row r="182" spans="1:1" ht="15" customHeight="1">
      <c r="A182" s="64"/>
    </row>
    <row r="183" spans="1:1" ht="15" customHeight="1">
      <c r="A183" s="64"/>
    </row>
    <row r="184" spans="1:1" ht="15" customHeight="1">
      <c r="A184" s="64"/>
    </row>
    <row r="185" spans="1:1" ht="15" customHeight="1">
      <c r="A185" s="64"/>
    </row>
    <row r="186" spans="1:1" ht="15" customHeight="1">
      <c r="A186" s="64"/>
    </row>
    <row r="187" spans="1:1" ht="15" customHeight="1">
      <c r="A187" s="64"/>
    </row>
    <row r="188" spans="1:1" ht="15" customHeight="1">
      <c r="A188" s="64"/>
    </row>
    <row r="189" spans="1:1" ht="15" customHeight="1">
      <c r="A189" s="64"/>
    </row>
    <row r="190" spans="1:1" ht="15" customHeight="1">
      <c r="A190" s="64"/>
    </row>
    <row r="191" spans="1:1" ht="15" customHeight="1">
      <c r="A191" s="64"/>
    </row>
    <row r="192" spans="1:1" ht="15" customHeight="1">
      <c r="A192" s="64"/>
    </row>
    <row r="193" spans="1:1" ht="15" customHeight="1">
      <c r="A193" s="64"/>
    </row>
    <row r="194" spans="1:1" ht="15" customHeight="1">
      <c r="A194" s="64"/>
    </row>
    <row r="195" spans="1:1" ht="15" customHeight="1">
      <c r="A195" s="64"/>
    </row>
    <row r="196" spans="1:1" ht="15" customHeight="1">
      <c r="A196" s="64"/>
    </row>
    <row r="197" spans="1:1" ht="15" customHeight="1">
      <c r="A197" s="64"/>
    </row>
    <row r="198" spans="1:1" ht="15" customHeight="1">
      <c r="A198" s="64"/>
    </row>
    <row r="199" spans="1:1" ht="15" customHeight="1">
      <c r="A199" s="64"/>
    </row>
    <row r="200" spans="1:1" ht="15" customHeight="1">
      <c r="A200" s="64"/>
    </row>
    <row r="201" spans="1:1" ht="15" customHeight="1">
      <c r="A201" s="64"/>
    </row>
    <row r="202" spans="1:1" ht="15" customHeight="1">
      <c r="A202" s="64"/>
    </row>
    <row r="203" spans="1:1" ht="15" customHeight="1">
      <c r="A203" s="64"/>
    </row>
    <row r="204" spans="1:1" ht="15" customHeight="1">
      <c r="A204" s="64"/>
    </row>
    <row r="205" spans="1:1" ht="15" customHeight="1">
      <c r="A205" s="64"/>
    </row>
    <row r="206" spans="1:1" ht="15" customHeight="1">
      <c r="A206" s="64"/>
    </row>
    <row r="207" spans="1:1" ht="15" customHeight="1">
      <c r="A207" s="64"/>
    </row>
    <row r="208" spans="1:1" ht="15" customHeight="1">
      <c r="A208" s="64"/>
    </row>
    <row r="209" spans="1:1" ht="15" customHeight="1">
      <c r="A209" s="64"/>
    </row>
    <row r="210" spans="1:1" ht="15" customHeight="1">
      <c r="A210" s="64"/>
    </row>
    <row r="211" spans="1:1" ht="15" customHeight="1">
      <c r="A211" s="64"/>
    </row>
    <row r="212" spans="1:1" ht="15" customHeight="1">
      <c r="A212" s="64"/>
    </row>
    <row r="213" spans="1:1" ht="15" customHeight="1">
      <c r="A213" s="64"/>
    </row>
    <row r="214" spans="1:1" ht="15" customHeight="1">
      <c r="A214" s="64"/>
    </row>
    <row r="215" spans="1:1" ht="15" customHeight="1">
      <c r="A215" s="64"/>
    </row>
    <row r="216" spans="1:1" ht="15" customHeight="1">
      <c r="A216" s="64"/>
    </row>
    <row r="217" spans="1:1" ht="15" customHeight="1">
      <c r="A217" s="64"/>
    </row>
    <row r="218" spans="1:1" ht="15" customHeight="1">
      <c r="A218" s="64"/>
    </row>
    <row r="219" spans="1:1" ht="15" customHeight="1">
      <c r="A219" s="64"/>
    </row>
    <row r="220" spans="1:1" ht="15" customHeight="1">
      <c r="A220" s="64"/>
    </row>
    <row r="221" spans="1:1" ht="15" customHeight="1">
      <c r="A221" s="64"/>
    </row>
    <row r="222" spans="1:1" ht="15" customHeight="1">
      <c r="A222" s="64"/>
    </row>
    <row r="223" spans="1:1" ht="15" customHeight="1">
      <c r="A223" s="64"/>
    </row>
    <row r="224" spans="1:1" ht="15" customHeight="1">
      <c r="A224" s="64"/>
    </row>
    <row r="225" spans="1:1" ht="15" customHeight="1">
      <c r="A225" s="64"/>
    </row>
    <row r="226" spans="1:1" ht="15" customHeight="1">
      <c r="A226" s="64"/>
    </row>
    <row r="227" spans="1:1" ht="15" customHeight="1">
      <c r="A227" s="64"/>
    </row>
    <row r="228" spans="1:1" ht="15" customHeight="1">
      <c r="A228" s="64"/>
    </row>
    <row r="229" spans="1:1" ht="15" customHeight="1">
      <c r="A229" s="64"/>
    </row>
    <row r="230" spans="1:1" ht="15" customHeight="1">
      <c r="A230" s="64"/>
    </row>
    <row r="231" spans="1:1" ht="15" customHeight="1">
      <c r="A231" s="64"/>
    </row>
    <row r="232" spans="1:1" ht="15" customHeight="1">
      <c r="A232" s="64"/>
    </row>
    <row r="233" spans="1:1" ht="15" customHeight="1">
      <c r="A233" s="64"/>
    </row>
    <row r="234" spans="1:1" ht="15" customHeight="1">
      <c r="A234" s="64"/>
    </row>
    <row r="235" spans="1:1" ht="15" customHeight="1">
      <c r="A235" s="64"/>
    </row>
    <row r="236" spans="1:1" ht="15" customHeight="1">
      <c r="A236" s="64"/>
    </row>
    <row r="237" spans="1:1" ht="15" customHeight="1">
      <c r="A237" s="64"/>
    </row>
    <row r="238" spans="1:1" ht="15" customHeight="1">
      <c r="A238" s="64"/>
    </row>
    <row r="239" spans="1:1" ht="15" customHeight="1">
      <c r="A239" s="64"/>
    </row>
    <row r="240" spans="1:1" ht="15" customHeight="1">
      <c r="A240" s="64"/>
    </row>
    <row r="241" spans="1:1" ht="15" customHeight="1">
      <c r="A241" s="64"/>
    </row>
    <row r="242" spans="1:1" ht="15" customHeight="1">
      <c r="A242" s="64"/>
    </row>
    <row r="243" spans="1:1" ht="15" customHeight="1">
      <c r="A243" s="64"/>
    </row>
    <row r="244" spans="1:1" ht="15" customHeight="1">
      <c r="A244" s="64"/>
    </row>
    <row r="245" spans="1:1" ht="15" customHeight="1">
      <c r="A245" s="64"/>
    </row>
    <row r="246" spans="1:1" ht="15" customHeight="1">
      <c r="A246" s="64"/>
    </row>
    <row r="247" spans="1:1" ht="15" customHeight="1">
      <c r="A247" s="64"/>
    </row>
    <row r="248" spans="1:1" ht="15" customHeight="1">
      <c r="A248" s="64"/>
    </row>
    <row r="249" spans="1:1" ht="15" customHeight="1">
      <c r="A249" s="64"/>
    </row>
    <row r="250" spans="1:1" ht="15" customHeight="1">
      <c r="A250" s="64"/>
    </row>
    <row r="251" spans="1:1" ht="15" customHeight="1">
      <c r="A251" s="64"/>
    </row>
    <row r="252" spans="1:1" ht="15" customHeight="1">
      <c r="A252" s="64"/>
    </row>
    <row r="253" spans="1:1" ht="15" customHeight="1">
      <c r="A253" s="64"/>
    </row>
    <row r="254" spans="1:1" ht="15" customHeight="1">
      <c r="A254" s="64"/>
    </row>
    <row r="255" spans="1:1" ht="15" customHeight="1">
      <c r="A255" s="64"/>
    </row>
    <row r="256" spans="1:1" ht="15" customHeight="1">
      <c r="A256" s="64"/>
    </row>
    <row r="257" spans="1:1" ht="15" customHeight="1">
      <c r="A257" s="64"/>
    </row>
    <row r="258" spans="1:1" ht="15" customHeight="1">
      <c r="A258" s="64"/>
    </row>
    <row r="259" spans="1:1" ht="15" customHeight="1">
      <c r="A259" s="64"/>
    </row>
    <row r="260" spans="1:1" ht="15" customHeight="1">
      <c r="A260" s="64"/>
    </row>
    <row r="261" spans="1:1" ht="15" customHeight="1">
      <c r="A261" s="64"/>
    </row>
    <row r="262" spans="1:1" ht="15" customHeight="1">
      <c r="A262" s="64"/>
    </row>
    <row r="263" spans="1:1" ht="15" customHeight="1">
      <c r="A263" s="64"/>
    </row>
    <row r="264" spans="1:1" ht="15" customHeight="1">
      <c r="A264" s="64"/>
    </row>
    <row r="265" spans="1:1" ht="15" customHeight="1">
      <c r="A265" s="64"/>
    </row>
    <row r="266" spans="1:1" ht="15" customHeight="1">
      <c r="A266" s="64"/>
    </row>
    <row r="267" spans="1:1" ht="15" customHeight="1">
      <c r="A267" s="64"/>
    </row>
    <row r="268" spans="1:1" ht="15" customHeight="1">
      <c r="A268" s="64"/>
    </row>
    <row r="269" spans="1:1" ht="15" customHeight="1">
      <c r="A269" s="64"/>
    </row>
    <row r="270" spans="1:1" ht="15" customHeight="1">
      <c r="A270" s="64"/>
    </row>
    <row r="271" spans="1:1" ht="15" customHeight="1">
      <c r="A271" s="64"/>
    </row>
    <row r="272" spans="1:1" ht="15" customHeight="1">
      <c r="A272" s="64"/>
    </row>
    <row r="273" spans="1:1" ht="15" customHeight="1">
      <c r="A273" s="64"/>
    </row>
    <row r="274" spans="1:1" ht="15" customHeight="1">
      <c r="A274" s="64"/>
    </row>
    <row r="275" spans="1:1" ht="15" customHeight="1">
      <c r="A275" s="64"/>
    </row>
    <row r="276" spans="1:1" ht="15" customHeight="1">
      <c r="A276" s="64"/>
    </row>
    <row r="277" spans="1:1" ht="15" customHeight="1">
      <c r="A277" s="64"/>
    </row>
    <row r="278" spans="1:1" ht="15" customHeight="1">
      <c r="A278" s="64"/>
    </row>
    <row r="279" spans="1:1" ht="15" customHeight="1">
      <c r="A279" s="64"/>
    </row>
    <row r="280" spans="1:1" ht="15" customHeight="1">
      <c r="A280" s="64"/>
    </row>
    <row r="281" spans="1:1" ht="15" customHeight="1">
      <c r="A281" s="64"/>
    </row>
    <row r="282" spans="1:1" ht="15" customHeight="1">
      <c r="A282" s="64"/>
    </row>
    <row r="283" spans="1:1" ht="15" customHeight="1">
      <c r="A283" s="64"/>
    </row>
    <row r="284" spans="1:1" ht="15" customHeight="1">
      <c r="A284" s="64"/>
    </row>
    <row r="285" spans="1:1" ht="15" customHeight="1">
      <c r="A285" s="64"/>
    </row>
    <row r="286" spans="1:1" ht="15" customHeight="1">
      <c r="A286" s="64"/>
    </row>
    <row r="287" spans="1:1" ht="15" customHeight="1">
      <c r="A287" s="64"/>
    </row>
    <row r="288" spans="1:1" ht="15" customHeight="1">
      <c r="A288" s="64"/>
    </row>
    <row r="289" spans="1:1" ht="15" customHeight="1">
      <c r="A289" s="64"/>
    </row>
    <row r="290" spans="1:1" ht="15" customHeight="1">
      <c r="A290" s="64"/>
    </row>
    <row r="291" spans="1:1" ht="15" customHeight="1">
      <c r="A291" s="64"/>
    </row>
    <row r="292" spans="1:1" ht="15" customHeight="1">
      <c r="A292" s="64"/>
    </row>
    <row r="293" spans="1:1" ht="15" customHeight="1">
      <c r="A293" s="64"/>
    </row>
    <row r="294" spans="1:1" ht="15" customHeight="1">
      <c r="A294" s="64"/>
    </row>
    <row r="295" spans="1:1" ht="15" customHeight="1">
      <c r="A295" s="64"/>
    </row>
    <row r="296" spans="1:1" ht="15" customHeight="1">
      <c r="A296" s="64"/>
    </row>
    <row r="297" spans="1:1" ht="15" customHeight="1">
      <c r="A297" s="64"/>
    </row>
    <row r="298" spans="1:1" ht="15" customHeight="1">
      <c r="A298" s="64"/>
    </row>
    <row r="299" spans="1:1" ht="15" customHeight="1">
      <c r="A299" s="64"/>
    </row>
    <row r="300" spans="1:1" ht="15" customHeight="1">
      <c r="A300" s="64"/>
    </row>
    <row r="301" spans="1:1" ht="15" customHeight="1">
      <c r="A301" s="64"/>
    </row>
    <row r="302" spans="1:1" ht="15" customHeight="1">
      <c r="A302" s="64"/>
    </row>
    <row r="303" spans="1:1" ht="15" customHeight="1">
      <c r="A303" s="64"/>
    </row>
    <row r="304" spans="1:1" ht="15" customHeight="1">
      <c r="A304" s="64"/>
    </row>
    <row r="305" spans="1:1" ht="15" customHeight="1">
      <c r="A305" s="64"/>
    </row>
    <row r="306" spans="1:1" ht="15" customHeight="1">
      <c r="A306" s="64"/>
    </row>
    <row r="307" spans="1:1" ht="15" customHeight="1">
      <c r="A307" s="64"/>
    </row>
    <row r="308" spans="1:1" ht="15" customHeight="1">
      <c r="A308" s="64"/>
    </row>
    <row r="309" spans="1:1" ht="15" customHeight="1">
      <c r="A309" s="64"/>
    </row>
    <row r="310" spans="1:1" ht="15" customHeight="1">
      <c r="A310" s="64"/>
    </row>
    <row r="311" spans="1:1" ht="15" customHeight="1">
      <c r="A311" s="64"/>
    </row>
    <row r="312" spans="1:1" ht="15" customHeight="1">
      <c r="A312" s="64"/>
    </row>
    <row r="313" spans="1:1" ht="15" customHeight="1">
      <c r="A313" s="64"/>
    </row>
    <row r="314" spans="1:1" ht="15" customHeight="1">
      <c r="A314" s="64"/>
    </row>
    <row r="315" spans="1:1" ht="15" customHeight="1">
      <c r="A315" s="64"/>
    </row>
    <row r="316" spans="1:1" ht="15" customHeight="1">
      <c r="A316" s="64"/>
    </row>
    <row r="317" spans="1:1" ht="15" customHeight="1">
      <c r="A317" s="64"/>
    </row>
    <row r="318" spans="1:1" ht="15" customHeight="1">
      <c r="A318" s="64"/>
    </row>
    <row r="319" spans="1:1">
      <c r="A319" s="64"/>
    </row>
  </sheetData>
  <mergeCells count="1518">
    <mergeCell ref="A56:B56"/>
    <mergeCell ref="A57:B57"/>
    <mergeCell ref="A53:B53"/>
    <mergeCell ref="A52:B52"/>
    <mergeCell ref="A54:B54"/>
    <mergeCell ref="A22:B22"/>
    <mergeCell ref="A20:B20"/>
    <mergeCell ref="A48:B48"/>
    <mergeCell ref="A49:B49"/>
    <mergeCell ref="A50:B50"/>
    <mergeCell ref="A51:B51"/>
    <mergeCell ref="A29:B29"/>
    <mergeCell ref="A55:B55"/>
    <mergeCell ref="A39:B39"/>
    <mergeCell ref="A37:B37"/>
    <mergeCell ref="A35:B35"/>
    <mergeCell ref="A9:B9"/>
    <mergeCell ref="A10:B10"/>
    <mergeCell ref="A17:B17"/>
    <mergeCell ref="A19:B19"/>
    <mergeCell ref="A45:B45"/>
    <mergeCell ref="A47:B47"/>
    <mergeCell ref="A33:B33"/>
    <mergeCell ref="A31:B31"/>
    <mergeCell ref="A26:B26"/>
    <mergeCell ref="A24:B24"/>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s>
  <hyperlinks>
    <hyperlink ref="A27" r:id="rId1"/>
    <hyperlink ref="A53" r:id="rId2"/>
    <hyperlink ref="A54" r:id="rId3"/>
  </hyperlinks>
  <pageMargins left="0.25" right="0.25" top="0.25" bottom="0.25" header="0.05" footer="0.05"/>
  <pageSetup scale="88" fitToHeight="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6"/>
  <sheetViews>
    <sheetView workbookViewId="0">
      <selection activeCell="A24" sqref="A24:B24"/>
    </sheetView>
  </sheetViews>
  <sheetFormatPr defaultRowHeight="15"/>
  <cols>
    <col min="2" max="2" width="180.5703125" customWidth="1"/>
  </cols>
  <sheetData>
    <row r="1" spans="1:2" ht="18.75">
      <c r="A1" s="766" t="s">
        <v>83</v>
      </c>
      <c r="B1" s="766"/>
    </row>
    <row r="2" spans="1:2">
      <c r="A2" s="767" t="s">
        <v>34</v>
      </c>
      <c r="B2" s="767"/>
    </row>
    <row r="3" spans="1:2" ht="18.75" customHeight="1">
      <c r="A3" s="95" t="s">
        <v>37</v>
      </c>
      <c r="B3" s="57" t="s">
        <v>43</v>
      </c>
    </row>
    <row r="4" spans="1:2" ht="14.25" customHeight="1">
      <c r="A4" s="95" t="s">
        <v>38</v>
      </c>
      <c r="B4" s="57" t="s">
        <v>40</v>
      </c>
    </row>
    <row r="5" spans="1:2" ht="15.75" customHeight="1">
      <c r="A5" s="95" t="s">
        <v>39</v>
      </c>
      <c r="B5" s="57" t="s">
        <v>41</v>
      </c>
    </row>
    <row r="6" spans="1:2" ht="15.75">
      <c r="A6" s="95"/>
      <c r="B6" s="57"/>
    </row>
    <row r="7" spans="1:2" ht="15.75">
      <c r="A7" s="768" t="s">
        <v>84</v>
      </c>
      <c r="B7" s="768"/>
    </row>
    <row r="8" spans="1:2">
      <c r="A8" s="96"/>
      <c r="B8" s="97"/>
    </row>
    <row r="9" spans="1:2" ht="15.75">
      <c r="A9" s="768" t="s">
        <v>85</v>
      </c>
      <c r="B9" s="768"/>
    </row>
    <row r="10" spans="1:2" ht="15.75">
      <c r="A10" s="777" t="s">
        <v>114</v>
      </c>
      <c r="B10" s="777"/>
    </row>
    <row r="11" spans="1:2" ht="18" customHeight="1">
      <c r="A11" s="101" t="s">
        <v>75</v>
      </c>
      <c r="B11" s="763" t="s">
        <v>86</v>
      </c>
    </row>
    <row r="12" spans="1:2" ht="18" customHeight="1">
      <c r="A12" s="101" t="s">
        <v>75</v>
      </c>
      <c r="B12" s="764" t="s">
        <v>87</v>
      </c>
    </row>
    <row r="13" spans="1:2" ht="21" customHeight="1">
      <c r="A13" s="101" t="s">
        <v>75</v>
      </c>
      <c r="B13" s="764" t="s">
        <v>399</v>
      </c>
    </row>
    <row r="14" spans="1:2" ht="64.5" customHeight="1">
      <c r="A14" s="101" t="s">
        <v>75</v>
      </c>
      <c r="B14" s="108" t="s">
        <v>117</v>
      </c>
    </row>
    <row r="15" spans="1:2" ht="48.75" customHeight="1">
      <c r="A15" s="101" t="s">
        <v>75</v>
      </c>
      <c r="B15" s="107" t="s">
        <v>400</v>
      </c>
    </row>
    <row r="16" spans="1:2" ht="15.75">
      <c r="A16" s="98"/>
      <c r="B16" s="57"/>
    </row>
    <row r="17" spans="1:2" ht="15.75">
      <c r="A17" s="773" t="s">
        <v>88</v>
      </c>
      <c r="B17" s="773"/>
    </row>
    <row r="18" spans="1:2">
      <c r="A18" s="98"/>
      <c r="B18" s="97"/>
    </row>
    <row r="19" spans="1:2" ht="15.75">
      <c r="A19" s="778" t="s">
        <v>41</v>
      </c>
      <c r="B19" s="778"/>
    </row>
    <row r="20" spans="1:2" ht="15.75">
      <c r="A20" s="773" t="s">
        <v>401</v>
      </c>
      <c r="B20" s="773"/>
    </row>
    <row r="21" spans="1:2" ht="15.75">
      <c r="A21" s="98"/>
      <c r="B21" s="59"/>
    </row>
    <row r="22" spans="1:2" ht="15.75">
      <c r="A22" s="772" t="s">
        <v>402</v>
      </c>
      <c r="B22" s="772"/>
    </row>
    <row r="23" spans="1:2" ht="15.75">
      <c r="A23" s="98"/>
      <c r="B23" s="59"/>
    </row>
    <row r="24" spans="1:2" ht="15.75">
      <c r="A24" s="780" t="s">
        <v>107</v>
      </c>
      <c r="B24" s="780"/>
    </row>
    <row r="25" spans="1:2" ht="15.75">
      <c r="A25" s="98"/>
      <c r="B25" s="59"/>
    </row>
    <row r="26" spans="1:2">
      <c r="A26" s="779" t="s">
        <v>113</v>
      </c>
      <c r="B26" s="779"/>
    </row>
    <row r="27" spans="1:2">
      <c r="A27" s="99" t="s">
        <v>42</v>
      </c>
      <c r="B27" s="99"/>
    </row>
    <row r="28" spans="1:2" ht="15.75">
      <c r="A28" s="98"/>
      <c r="B28" s="59"/>
    </row>
    <row r="29" spans="1:2" ht="15.75">
      <c r="A29" s="774" t="s">
        <v>35</v>
      </c>
      <c r="B29" s="774"/>
    </row>
    <row r="30" spans="1:2" ht="15.75">
      <c r="A30" s="98"/>
      <c r="B30" s="59"/>
    </row>
    <row r="31" spans="1:2" ht="15.75">
      <c r="A31" s="772" t="s">
        <v>77</v>
      </c>
      <c r="B31" s="772"/>
    </row>
    <row r="32" spans="1:2" ht="15.75">
      <c r="A32" s="98"/>
      <c r="B32" s="59"/>
    </row>
    <row r="33" spans="1:2" ht="15.75">
      <c r="A33" s="772" t="s">
        <v>90</v>
      </c>
      <c r="B33" s="772"/>
    </row>
    <row r="34" spans="1:2" ht="15.75">
      <c r="A34" s="98"/>
      <c r="B34" s="57"/>
    </row>
    <row r="35" spans="1:2" ht="15.75">
      <c r="A35" s="776" t="s">
        <v>106</v>
      </c>
      <c r="B35" s="776"/>
    </row>
    <row r="36" spans="1:2" ht="15.75">
      <c r="A36" s="98"/>
      <c r="B36" s="59"/>
    </row>
    <row r="37" spans="1:2" ht="15.75">
      <c r="A37" s="772" t="s">
        <v>78</v>
      </c>
      <c r="B37" s="772"/>
    </row>
    <row r="38" spans="1:2" ht="15.75">
      <c r="A38" s="98"/>
      <c r="B38" s="59"/>
    </row>
    <row r="39" spans="1:2" ht="15.75">
      <c r="A39" s="775" t="s">
        <v>81</v>
      </c>
      <c r="B39" s="775"/>
    </row>
    <row r="40" spans="1:2" ht="24" customHeight="1">
      <c r="A40" s="100" t="s">
        <v>75</v>
      </c>
      <c r="B40" s="764" t="s">
        <v>82</v>
      </c>
    </row>
    <row r="41" spans="1:2" ht="21" customHeight="1">
      <c r="A41" s="100" t="s">
        <v>75</v>
      </c>
      <c r="B41" s="764" t="s">
        <v>91</v>
      </c>
    </row>
    <row r="42" spans="1:2" ht="19.5" customHeight="1">
      <c r="A42" s="100" t="s">
        <v>75</v>
      </c>
      <c r="B42" s="764" t="s">
        <v>92</v>
      </c>
    </row>
    <row r="43" spans="1:2" ht="21" customHeight="1">
      <c r="A43" s="100" t="s">
        <v>75</v>
      </c>
      <c r="B43" s="764" t="s">
        <v>93</v>
      </c>
    </row>
    <row r="44" spans="1:2" ht="15.75">
      <c r="A44" s="98"/>
      <c r="B44" s="59"/>
    </row>
    <row r="45" spans="1:2" ht="15.75">
      <c r="A45" s="778" t="s">
        <v>36</v>
      </c>
      <c r="B45" s="778"/>
    </row>
    <row r="46" spans="1:2" ht="15.75">
      <c r="A46" s="95"/>
      <c r="B46" s="58"/>
    </row>
    <row r="47" spans="1:2" ht="15.75">
      <c r="A47" s="768" t="s">
        <v>94</v>
      </c>
      <c r="B47" s="768"/>
    </row>
    <row r="48" spans="1:2" ht="15.75">
      <c r="A48" s="774" t="s">
        <v>95</v>
      </c>
      <c r="B48" s="774"/>
    </row>
    <row r="49" spans="1:2" ht="15.75">
      <c r="A49" s="774" t="s">
        <v>96</v>
      </c>
      <c r="B49" s="774"/>
    </row>
    <row r="50" spans="1:2" ht="15.75">
      <c r="A50" s="774" t="s">
        <v>97</v>
      </c>
      <c r="B50" s="774"/>
    </row>
    <row r="51" spans="1:2" ht="15.75">
      <c r="A51" s="774" t="s">
        <v>98</v>
      </c>
      <c r="B51" s="774"/>
    </row>
    <row r="52" spans="1:2" ht="15.75">
      <c r="A52" s="771" t="s">
        <v>99</v>
      </c>
      <c r="B52" s="771"/>
    </row>
    <row r="53" spans="1:2">
      <c r="A53" s="769" t="s">
        <v>100</v>
      </c>
      <c r="B53" s="770"/>
    </row>
    <row r="54" spans="1:2">
      <c r="A54" s="769" t="s">
        <v>101</v>
      </c>
      <c r="B54" s="770"/>
    </row>
    <row r="55" spans="1:2" ht="15.75">
      <c r="A55" s="771"/>
      <c r="B55" s="771"/>
    </row>
    <row r="56" spans="1:2">
      <c r="A56" s="769"/>
      <c r="B56" s="770"/>
    </row>
  </sheetData>
  <mergeCells count="28">
    <mergeCell ref="A53:B53"/>
    <mergeCell ref="A54:B54"/>
    <mergeCell ref="A55:B55"/>
    <mergeCell ref="A56:B56"/>
    <mergeCell ref="A47:B47"/>
    <mergeCell ref="A48:B48"/>
    <mergeCell ref="A49:B49"/>
    <mergeCell ref="A50:B50"/>
    <mergeCell ref="A51:B51"/>
    <mergeCell ref="A52:B52"/>
    <mergeCell ref="A45:B45"/>
    <mergeCell ref="A19:B19"/>
    <mergeCell ref="A20:B20"/>
    <mergeCell ref="A22:B22"/>
    <mergeCell ref="A24:B24"/>
    <mergeCell ref="A26:B26"/>
    <mergeCell ref="A29:B29"/>
    <mergeCell ref="A31:B31"/>
    <mergeCell ref="A33:B33"/>
    <mergeCell ref="A35:B35"/>
    <mergeCell ref="A37:B37"/>
    <mergeCell ref="A39:B39"/>
    <mergeCell ref="A17:B17"/>
    <mergeCell ref="A1:B1"/>
    <mergeCell ref="A2:B2"/>
    <mergeCell ref="A7:B7"/>
    <mergeCell ref="A9:B9"/>
    <mergeCell ref="A10:B10"/>
  </mergeCells>
  <hyperlinks>
    <hyperlink ref="A27" r:id="rId1"/>
    <hyperlink ref="A53" r:id="rId2"/>
    <hyperlink ref="A54" r:id="rId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activeCell="E12" sqref="E12"/>
    </sheetView>
  </sheetViews>
  <sheetFormatPr defaultRowHeight="15"/>
  <cols>
    <col min="1" max="1" width="7.5703125" style="7" bestFit="1" customWidth="1"/>
    <col min="2" max="2" width="0.85546875" style="7" customWidth="1"/>
    <col min="3" max="3" width="39.5703125" style="6" customWidth="1"/>
    <col min="4" max="4" width="16.42578125" style="6" bestFit="1" customWidth="1"/>
    <col min="5" max="5" width="12" bestFit="1" customWidth="1"/>
    <col min="6" max="6" width="15.42578125" bestFit="1" customWidth="1"/>
  </cols>
  <sheetData>
    <row r="1" spans="1:6" s="53" customFormat="1" ht="15.75">
      <c r="A1" s="786" t="s">
        <v>193</v>
      </c>
      <c r="B1" s="786"/>
      <c r="C1" s="786"/>
      <c r="D1" s="786"/>
    </row>
    <row r="2" spans="1:6" s="53" customFormat="1" ht="15.75">
      <c r="A2" s="787" t="s">
        <v>368</v>
      </c>
      <c r="B2" s="787"/>
      <c r="C2" s="787"/>
      <c r="D2" s="787"/>
    </row>
    <row r="3" spans="1:6" s="53" customFormat="1" ht="15.75">
      <c r="A3" s="787" t="s">
        <v>369</v>
      </c>
      <c r="B3" s="787"/>
      <c r="C3" s="787"/>
      <c r="D3" s="787"/>
    </row>
    <row r="4" spans="1:6" s="53" customFormat="1" ht="15.75">
      <c r="A4" s="787" t="s">
        <v>370</v>
      </c>
      <c r="B4" s="787"/>
      <c r="C4" s="787"/>
      <c r="D4" s="787"/>
    </row>
    <row r="5" spans="1:6" ht="3.75" customHeight="1"/>
    <row r="6" spans="1:6" s="53" customFormat="1" ht="15" customHeight="1">
      <c r="A6" s="785" t="s">
        <v>194</v>
      </c>
      <c r="B6" s="785"/>
      <c r="C6" s="785"/>
      <c r="D6" s="785" t="s">
        <v>367</v>
      </c>
      <c r="E6" s="781" t="s">
        <v>206</v>
      </c>
      <c r="F6" s="783" t="s">
        <v>26</v>
      </c>
    </row>
    <row r="7" spans="1:6" s="53" customFormat="1" ht="15.75">
      <c r="A7" s="785"/>
      <c r="B7" s="785"/>
      <c r="C7" s="785"/>
      <c r="D7" s="784"/>
      <c r="E7" s="782"/>
      <c r="F7" s="784"/>
    </row>
    <row r="8" spans="1:6" s="21" customFormat="1" ht="23.25" customHeight="1">
      <c r="A8" s="200">
        <v>1</v>
      </c>
      <c r="B8" s="201"/>
      <c r="C8" s="202" t="s">
        <v>8</v>
      </c>
      <c r="D8" s="215" t="e">
        <f>'3. Detailed Budget'!AQ32</f>
        <v>#REF!</v>
      </c>
      <c r="E8" s="215">
        <v>0</v>
      </c>
      <c r="F8" s="215" t="e">
        <f t="shared" ref="F8:F18" si="0">SUM(D8,E8)</f>
        <v>#REF!</v>
      </c>
    </row>
    <row r="9" spans="1:6" s="21" customFormat="1" ht="23.25" customHeight="1">
      <c r="A9" s="203">
        <v>2</v>
      </c>
      <c r="B9" s="204"/>
      <c r="C9" s="205" t="s">
        <v>11</v>
      </c>
      <c r="D9" s="215" t="e">
        <f>'3. Detailed Budget'!AQ40</f>
        <v>#REF!</v>
      </c>
      <c r="E9" s="215">
        <v>0</v>
      </c>
      <c r="F9" s="215" t="e">
        <f t="shared" si="0"/>
        <v>#REF!</v>
      </c>
    </row>
    <row r="10" spans="1:6" ht="23.25" customHeight="1">
      <c r="A10" s="203">
        <v>3</v>
      </c>
      <c r="B10" s="204"/>
      <c r="C10" s="205" t="s">
        <v>12</v>
      </c>
      <c r="D10" s="215" t="e">
        <f>'3. Detailed Budget'!AQ98</f>
        <v>#REF!</v>
      </c>
      <c r="E10" s="215" t="e">
        <f>'3. Detailed Budget'!#REF!</f>
        <v>#REF!</v>
      </c>
      <c r="F10" s="215" t="e">
        <f t="shared" si="0"/>
        <v>#REF!</v>
      </c>
    </row>
    <row r="11" spans="1:6" ht="23.25" customHeight="1">
      <c r="A11" s="203">
        <v>4</v>
      </c>
      <c r="B11" s="204"/>
      <c r="C11" s="205" t="s">
        <v>31</v>
      </c>
      <c r="D11" s="215" t="e">
        <f>'3. Detailed Budget'!AQ102</f>
        <v>#REF!</v>
      </c>
      <c r="E11" s="215" t="e">
        <f>'3. Detailed Budget'!#REF!</f>
        <v>#REF!</v>
      </c>
      <c r="F11" s="215" t="e">
        <f t="shared" si="0"/>
        <v>#REF!</v>
      </c>
    </row>
    <row r="12" spans="1:6" ht="23.25" customHeight="1">
      <c r="A12" s="203">
        <v>5</v>
      </c>
      <c r="B12" s="204"/>
      <c r="C12" s="205" t="s">
        <v>32</v>
      </c>
      <c r="D12" s="215" t="e">
        <f>'3. Detailed Budget'!AQ109</f>
        <v>#REF!</v>
      </c>
      <c r="E12" s="215">
        <v>0</v>
      </c>
      <c r="F12" s="215" t="e">
        <f t="shared" si="0"/>
        <v>#REF!</v>
      </c>
    </row>
    <row r="13" spans="1:6" ht="23.25" customHeight="1">
      <c r="A13" s="206">
        <v>6</v>
      </c>
      <c r="B13" s="207"/>
      <c r="C13" s="208" t="s">
        <v>44</v>
      </c>
      <c r="D13" s="215" t="e">
        <f>'3. Detailed Budget'!AQ126</f>
        <v>#REF!</v>
      </c>
      <c r="E13" s="215"/>
      <c r="F13" s="215" t="e">
        <f t="shared" si="0"/>
        <v>#REF!</v>
      </c>
    </row>
    <row r="14" spans="1:6" ht="23.25" customHeight="1">
      <c r="A14" s="209">
        <v>7</v>
      </c>
      <c r="B14" s="210"/>
      <c r="C14" s="202" t="s">
        <v>33</v>
      </c>
      <c r="D14" s="215" t="e">
        <f>'3. Detailed Budget'!AQ130</f>
        <v>#REF!</v>
      </c>
      <c r="E14" s="215" t="e">
        <f>'3. Detailed Budget'!#REF!</f>
        <v>#REF!</v>
      </c>
      <c r="F14" s="215" t="e">
        <f t="shared" si="0"/>
        <v>#REF!</v>
      </c>
    </row>
    <row r="15" spans="1:6" ht="23.25" customHeight="1">
      <c r="A15" s="209">
        <v>8</v>
      </c>
      <c r="B15" s="210"/>
      <c r="C15" s="202" t="s">
        <v>22</v>
      </c>
      <c r="D15" s="215" t="e">
        <f>'3. Detailed Budget'!AQ185</f>
        <v>#REF!</v>
      </c>
      <c r="E15" s="215">
        <v>0</v>
      </c>
      <c r="F15" s="215" t="e">
        <f t="shared" si="0"/>
        <v>#REF!</v>
      </c>
    </row>
    <row r="16" spans="1:6" ht="23.25" customHeight="1">
      <c r="A16" s="209">
        <v>9</v>
      </c>
      <c r="B16" s="210"/>
      <c r="C16" s="211" t="s">
        <v>24</v>
      </c>
      <c r="D16" s="215" t="e">
        <f>'3. Detailed Budget'!AQ187</f>
        <v>#REF!</v>
      </c>
      <c r="E16" s="215" t="e">
        <f>'3. Detailed Budget'!AR187</f>
        <v>#VALUE!</v>
      </c>
      <c r="F16" s="215" t="e">
        <f t="shared" si="0"/>
        <v>#REF!</v>
      </c>
    </row>
    <row r="17" spans="1:6" ht="23.25" customHeight="1">
      <c r="A17" s="206">
        <v>10</v>
      </c>
      <c r="B17" s="207"/>
      <c r="C17" s="208" t="s">
        <v>80</v>
      </c>
      <c r="D17" s="215" t="e">
        <f>'3. Detailed Budget'!AQ194</f>
        <v>#REF!</v>
      </c>
      <c r="E17" s="215">
        <v>0</v>
      </c>
      <c r="F17" s="215" t="e">
        <f t="shared" si="0"/>
        <v>#REF!</v>
      </c>
    </row>
    <row r="18" spans="1:6" s="53" customFormat="1" ht="23.25" customHeight="1">
      <c r="A18" s="212">
        <v>11</v>
      </c>
      <c r="B18" s="213"/>
      <c r="C18" s="214" t="s">
        <v>25</v>
      </c>
      <c r="D18" s="216" t="e">
        <f>SUM(D16:D17)</f>
        <v>#REF!</v>
      </c>
      <c r="E18" s="216" t="e">
        <f>SUM(E16:E17)</f>
        <v>#VALUE!</v>
      </c>
      <c r="F18" s="216" t="e">
        <f t="shared" si="0"/>
        <v>#REF!</v>
      </c>
    </row>
    <row r="19" spans="1:6" ht="12" customHeight="1"/>
    <row r="20" spans="1:6" ht="15.75">
      <c r="A20" s="55"/>
    </row>
  </sheetData>
  <mergeCells count="8">
    <mergeCell ref="E6:E7"/>
    <mergeCell ref="F6:F7"/>
    <mergeCell ref="A6:C7"/>
    <mergeCell ref="D6:D7"/>
    <mergeCell ref="A1:D1"/>
    <mergeCell ref="A2:D2"/>
    <mergeCell ref="A3:D3"/>
    <mergeCell ref="A4:D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2"/>
  <sheetViews>
    <sheetView workbookViewId="0">
      <selection sqref="A1:L1"/>
    </sheetView>
  </sheetViews>
  <sheetFormatPr defaultRowHeight="15"/>
  <cols>
    <col min="1" max="1" width="4.42578125" style="7" bestFit="1" customWidth="1"/>
    <col min="2" max="2" width="1.42578125" style="7" customWidth="1"/>
    <col min="3" max="3" width="26" style="6" customWidth="1"/>
    <col min="4" max="4" width="19.7109375" style="139" bestFit="1" customWidth="1"/>
    <col min="5" max="5" width="6.28515625" style="6" customWidth="1"/>
    <col min="6" max="6" width="10.42578125" style="6" customWidth="1"/>
    <col min="7" max="7" width="7.140625" style="6" customWidth="1"/>
    <col min="8" max="8" width="14.5703125" style="168" customWidth="1"/>
    <col min="9" max="9" width="0.7109375" style="6" customWidth="1"/>
    <col min="10" max="10" width="12.42578125" style="168" customWidth="1"/>
    <col min="11" max="11" width="0.7109375" customWidth="1"/>
    <col min="12" max="12" width="12.85546875" style="168" customWidth="1"/>
  </cols>
  <sheetData>
    <row r="1" spans="1:18">
      <c r="A1" s="786" t="s">
        <v>192</v>
      </c>
      <c r="B1" s="786"/>
      <c r="C1" s="786"/>
      <c r="D1" s="786"/>
      <c r="E1" s="786"/>
      <c r="F1" s="786"/>
      <c r="G1" s="786"/>
      <c r="H1" s="786"/>
      <c r="I1" s="786"/>
      <c r="J1" s="786"/>
      <c r="K1" s="786"/>
      <c r="L1" s="786"/>
      <c r="M1" s="167"/>
    </row>
    <row r="2" spans="1:18" ht="12.75" customHeight="1">
      <c r="A2" s="787" t="s">
        <v>190</v>
      </c>
      <c r="B2" s="787"/>
      <c r="C2" s="787"/>
      <c r="D2" s="787"/>
      <c r="E2" s="787"/>
      <c r="F2" s="787" t="s">
        <v>27</v>
      </c>
      <c r="G2" s="787"/>
      <c r="H2" s="787"/>
      <c r="I2" s="787"/>
      <c r="J2" s="787"/>
      <c r="K2" s="787"/>
      <c r="L2" s="787"/>
      <c r="M2" s="167"/>
      <c r="O2" s="69"/>
      <c r="P2" s="69"/>
      <c r="Q2" s="69"/>
      <c r="R2" s="69"/>
    </row>
    <row r="3" spans="1:18" ht="17.25" customHeight="1">
      <c r="A3" s="787" t="s">
        <v>191</v>
      </c>
      <c r="B3" s="787"/>
      <c r="C3" s="787"/>
      <c r="D3" s="787"/>
      <c r="E3" s="787"/>
      <c r="F3" s="787" t="s">
        <v>28</v>
      </c>
      <c r="G3" s="787"/>
      <c r="H3" s="787"/>
      <c r="I3" s="787"/>
      <c r="J3" s="787"/>
      <c r="K3" s="787"/>
      <c r="L3" s="787"/>
      <c r="M3" s="161"/>
      <c r="O3" s="69"/>
      <c r="P3" s="69"/>
      <c r="Q3" s="69"/>
      <c r="R3" s="69"/>
    </row>
    <row r="4" spans="1:18" ht="18" customHeight="1">
      <c r="A4" s="787" t="s">
        <v>360</v>
      </c>
      <c r="B4" s="787"/>
      <c r="C4" s="787"/>
      <c r="D4" s="787"/>
      <c r="E4" s="787"/>
      <c r="F4" s="787" t="s">
        <v>29</v>
      </c>
      <c r="G4" s="787"/>
      <c r="H4" s="787"/>
      <c r="I4" s="787"/>
      <c r="J4" s="787"/>
      <c r="K4" s="787"/>
      <c r="L4" s="787"/>
      <c r="O4" s="69"/>
      <c r="P4" s="69"/>
      <c r="Q4" s="69"/>
      <c r="R4" s="69"/>
    </row>
    <row r="5" spans="1:18" ht="3.75" customHeight="1">
      <c r="O5" s="69"/>
      <c r="P5" s="69"/>
      <c r="Q5" s="69"/>
      <c r="R5" s="69"/>
    </row>
    <row r="6" spans="1:18">
      <c r="A6" s="817" t="s">
        <v>118</v>
      </c>
      <c r="B6" s="817"/>
      <c r="C6" s="817"/>
      <c r="D6" s="813" t="s">
        <v>0</v>
      </c>
      <c r="E6" s="813"/>
      <c r="F6" s="813"/>
      <c r="G6" s="813"/>
      <c r="H6" s="814" t="s">
        <v>46</v>
      </c>
      <c r="I6" s="816"/>
      <c r="J6" s="818" t="s">
        <v>30</v>
      </c>
      <c r="K6" s="51"/>
      <c r="L6" s="818" t="s">
        <v>26</v>
      </c>
      <c r="O6" s="69"/>
      <c r="P6" s="69"/>
      <c r="Q6" s="69"/>
      <c r="R6" s="69"/>
    </row>
    <row r="7" spans="1:18" ht="21">
      <c r="A7" s="817"/>
      <c r="B7" s="817"/>
      <c r="C7" s="817"/>
      <c r="D7" s="140" t="s">
        <v>1</v>
      </c>
      <c r="E7" s="52" t="s">
        <v>2</v>
      </c>
      <c r="F7" s="52" t="s">
        <v>3</v>
      </c>
      <c r="G7" s="52" t="s">
        <v>4</v>
      </c>
      <c r="H7" s="815"/>
      <c r="I7" s="816"/>
      <c r="J7" s="818"/>
      <c r="K7" s="51"/>
      <c r="L7" s="818"/>
      <c r="O7" s="69"/>
      <c r="P7" s="69"/>
      <c r="Q7" s="69"/>
      <c r="R7" s="69"/>
    </row>
    <row r="8" spans="1:18" s="21" customFormat="1" ht="23.25" customHeight="1">
      <c r="A8" s="22" t="s">
        <v>48</v>
      </c>
      <c r="B8" s="39"/>
      <c r="C8" s="19" t="s">
        <v>8</v>
      </c>
      <c r="D8" s="141" t="s">
        <v>102</v>
      </c>
      <c r="E8" s="9" t="s">
        <v>14</v>
      </c>
      <c r="F8" s="9" t="s">
        <v>108</v>
      </c>
      <c r="G8" s="9" t="s">
        <v>9</v>
      </c>
      <c r="H8" s="124"/>
      <c r="I8" s="20"/>
      <c r="J8" s="187"/>
      <c r="L8" s="187"/>
      <c r="M8" s="66"/>
      <c r="O8" s="69"/>
      <c r="P8" s="69"/>
      <c r="Q8" s="69"/>
      <c r="R8" s="69"/>
    </row>
    <row r="9" spans="1:18" s="21" customFormat="1" ht="20.100000000000001" customHeight="1">
      <c r="A9" s="71"/>
      <c r="B9" s="131"/>
      <c r="C9" s="164" t="s">
        <v>181</v>
      </c>
      <c r="D9" s="142"/>
      <c r="E9" s="74"/>
      <c r="F9" s="74"/>
      <c r="G9" s="74"/>
      <c r="H9" s="132"/>
      <c r="I9" s="20"/>
      <c r="J9" s="187"/>
      <c r="L9" s="187"/>
      <c r="M9" s="69"/>
      <c r="N9" s="69"/>
      <c r="O9" s="69"/>
      <c r="P9" s="69"/>
      <c r="Q9" s="69"/>
      <c r="R9" s="69"/>
    </row>
    <row r="10" spans="1:18" ht="20.100000000000001" customHeight="1">
      <c r="A10" s="10" t="s">
        <v>71</v>
      </c>
      <c r="B10" s="40"/>
      <c r="C10" s="47" t="s">
        <v>47</v>
      </c>
      <c r="D10" s="143"/>
      <c r="E10" s="11"/>
      <c r="F10" s="11"/>
      <c r="G10" s="11"/>
      <c r="H10" s="169"/>
      <c r="I10" s="2"/>
      <c r="J10" s="188"/>
      <c r="L10" s="188"/>
      <c r="M10" s="69"/>
      <c r="N10" s="69"/>
      <c r="O10" s="69"/>
      <c r="P10" s="69"/>
      <c r="Q10" s="69"/>
      <c r="R10" s="69"/>
    </row>
    <row r="11" spans="1:18" ht="20.100000000000001" customHeight="1">
      <c r="A11" s="790" t="s">
        <v>70</v>
      </c>
      <c r="B11" s="791"/>
      <c r="C11" s="129" t="s">
        <v>195</v>
      </c>
      <c r="D11" s="144" t="s">
        <v>102</v>
      </c>
      <c r="E11" s="711">
        <f>'3. Detailed Budget'!N17</f>
        <v>0</v>
      </c>
      <c r="F11" s="26" t="str">
        <f>'3. Detailed Budget'!J17</f>
        <v>$</v>
      </c>
      <c r="G11" s="23" t="str">
        <f>'3. Detailed Budget'!M17</f>
        <v>%</v>
      </c>
      <c r="H11" s="170" t="e">
        <f>'3. Detailed Budget'!O17</f>
        <v>#VALUE!</v>
      </c>
      <c r="I11" s="3"/>
      <c r="J11" s="170"/>
      <c r="K11" s="87"/>
      <c r="L11" s="170" t="e">
        <f>H11+J11</f>
        <v>#VALUE!</v>
      </c>
      <c r="M11" s="66"/>
      <c r="N11" s="21"/>
      <c r="O11" s="69"/>
      <c r="P11" s="69"/>
      <c r="Q11" s="69"/>
      <c r="R11" s="69"/>
    </row>
    <row r="12" spans="1:18" ht="20.100000000000001" customHeight="1">
      <c r="A12" s="790" t="s">
        <v>69</v>
      </c>
      <c r="B12" s="791"/>
      <c r="C12" s="129" t="s">
        <v>196</v>
      </c>
      <c r="D12" s="144" t="s">
        <v>102</v>
      </c>
      <c r="E12" s="711">
        <f>'3. Detailed Budget'!N18</f>
        <v>0</v>
      </c>
      <c r="F12" s="26" t="str">
        <f>'3. Detailed Budget'!J18</f>
        <v>$</v>
      </c>
      <c r="G12" s="23" t="str">
        <f>'3. Detailed Budget'!M18</f>
        <v>%</v>
      </c>
      <c r="H12" s="170" t="e">
        <f>'3. Detailed Budget'!O18</f>
        <v>#VALUE!</v>
      </c>
      <c r="I12" s="4"/>
      <c r="J12" s="170"/>
      <c r="K12" s="87"/>
      <c r="L12" s="170" t="e">
        <f t="shared" ref="L12:L21" si="0">H12+J12</f>
        <v>#VALUE!</v>
      </c>
      <c r="M12" s="69"/>
      <c r="N12" s="69"/>
      <c r="O12" s="69"/>
      <c r="P12" s="69"/>
      <c r="Q12" s="69"/>
      <c r="R12" s="69"/>
    </row>
    <row r="13" spans="1:18" s="69" customFormat="1" ht="20.100000000000001" customHeight="1">
      <c r="A13" s="790" t="s">
        <v>176</v>
      </c>
      <c r="B13" s="791"/>
      <c r="C13" s="129" t="s">
        <v>197</v>
      </c>
      <c r="D13" s="144" t="s">
        <v>102</v>
      </c>
      <c r="E13" s="711">
        <f>'3. Detailed Budget'!N19</f>
        <v>0</v>
      </c>
      <c r="F13" s="26" t="str">
        <f>'3. Detailed Budget'!J19</f>
        <v>$</v>
      </c>
      <c r="G13" s="23" t="str">
        <f>'3. Detailed Budget'!M19</f>
        <v>%</v>
      </c>
      <c r="H13" s="170" t="e">
        <f>'3. Detailed Budget'!O19</f>
        <v>#VALUE!</v>
      </c>
      <c r="I13" s="4"/>
      <c r="J13" s="170"/>
      <c r="K13" s="87"/>
      <c r="L13" s="170" t="e">
        <f t="shared" si="0"/>
        <v>#VALUE!</v>
      </c>
    </row>
    <row r="14" spans="1:18" s="69" customFormat="1" ht="20.100000000000001" customHeight="1">
      <c r="A14" s="790" t="s">
        <v>177</v>
      </c>
      <c r="B14" s="791"/>
      <c r="C14" s="129" t="s">
        <v>351</v>
      </c>
      <c r="D14" s="144" t="s">
        <v>102</v>
      </c>
      <c r="E14" s="711">
        <f>'3. Detailed Budget'!N20</f>
        <v>0</v>
      </c>
      <c r="F14" s="26" t="str">
        <f>'3. Detailed Budget'!J20</f>
        <v>$</v>
      </c>
      <c r="G14" s="23" t="str">
        <f>'3. Detailed Budget'!M20</f>
        <v>%</v>
      </c>
      <c r="H14" s="170" t="e">
        <f>'3. Detailed Budget'!O20</f>
        <v>#VALUE!</v>
      </c>
      <c r="I14" s="4"/>
      <c r="J14" s="170"/>
      <c r="K14" s="87"/>
      <c r="L14" s="170" t="e">
        <f t="shared" si="0"/>
        <v>#VALUE!</v>
      </c>
      <c r="M14" s="66"/>
      <c r="N14" s="21"/>
    </row>
    <row r="15" spans="1:18" s="69" customFormat="1" ht="20.100000000000001" customHeight="1">
      <c r="A15" s="790" t="s">
        <v>178</v>
      </c>
      <c r="B15" s="791"/>
      <c r="C15" s="129" t="s">
        <v>198</v>
      </c>
      <c r="D15" s="144" t="s">
        <v>102</v>
      </c>
      <c r="E15" s="711" t="e">
        <f>'3. Detailed Budget'!#REF!</f>
        <v>#REF!</v>
      </c>
      <c r="F15" s="26" t="e">
        <f>'3. Detailed Budget'!#REF!</f>
        <v>#REF!</v>
      </c>
      <c r="G15" s="23" t="e">
        <f>'3. Detailed Budget'!#REF!</f>
        <v>#REF!</v>
      </c>
      <c r="H15" s="170" t="e">
        <f>'3. Detailed Budget'!#REF!</f>
        <v>#REF!</v>
      </c>
      <c r="I15" s="4"/>
      <c r="J15" s="170"/>
      <c r="K15" s="87"/>
      <c r="L15" s="170" t="e">
        <f t="shared" si="0"/>
        <v>#REF!</v>
      </c>
    </row>
    <row r="16" spans="1:18" s="69" customFormat="1" ht="20.100000000000001" customHeight="1">
      <c r="A16" s="120"/>
      <c r="B16" s="121"/>
      <c r="C16" s="125"/>
      <c r="D16" s="145"/>
      <c r="E16" s="126"/>
      <c r="F16" s="127"/>
      <c r="G16" s="128"/>
      <c r="H16" s="171"/>
      <c r="I16" s="4"/>
      <c r="J16" s="170"/>
      <c r="K16" s="87"/>
      <c r="L16" s="170"/>
    </row>
    <row r="17" spans="1:18" ht="20.100000000000001" customHeight="1">
      <c r="A17" s="12" t="s">
        <v>68</v>
      </c>
      <c r="B17" s="41"/>
      <c r="C17" s="50" t="s">
        <v>5</v>
      </c>
      <c r="D17" s="146"/>
      <c r="E17" s="13"/>
      <c r="F17" s="27"/>
      <c r="G17" s="24"/>
      <c r="H17" s="172"/>
      <c r="I17" s="4"/>
      <c r="J17" s="198"/>
      <c r="L17" s="189"/>
      <c r="M17" s="66"/>
      <c r="N17" s="21"/>
      <c r="O17" s="69"/>
      <c r="P17" s="69"/>
      <c r="Q17" s="69"/>
      <c r="R17" s="69"/>
    </row>
    <row r="18" spans="1:18" ht="20.100000000000001" customHeight="1">
      <c r="A18" s="790" t="s">
        <v>67</v>
      </c>
      <c r="B18" s="791"/>
      <c r="C18" s="129" t="s">
        <v>199</v>
      </c>
      <c r="D18" s="147" t="s">
        <v>102</v>
      </c>
      <c r="E18" s="712">
        <f>'3. Detailed Budget'!N25</f>
        <v>0</v>
      </c>
      <c r="F18" s="28" t="str">
        <f>'3. Detailed Budget'!J25</f>
        <v>$</v>
      </c>
      <c r="G18" s="25" t="str">
        <f>'3. Detailed Budget'!M25</f>
        <v>%</v>
      </c>
      <c r="H18" s="170" t="e">
        <f>'3. Detailed Budget'!O25</f>
        <v>#VALUE!</v>
      </c>
      <c r="I18" s="4"/>
      <c r="J18" s="170"/>
      <c r="K18" s="21"/>
      <c r="L18" s="190" t="e">
        <f t="shared" si="0"/>
        <v>#VALUE!</v>
      </c>
      <c r="M18" s="69"/>
      <c r="N18" s="69"/>
      <c r="O18" s="69"/>
      <c r="P18" s="69"/>
      <c r="Q18" s="69"/>
      <c r="R18" s="69"/>
    </row>
    <row r="19" spans="1:18" s="69" customFormat="1" ht="20.100000000000001" customHeight="1">
      <c r="A19" s="790" t="s">
        <v>66</v>
      </c>
      <c r="B19" s="791"/>
      <c r="C19" s="129" t="s">
        <v>200</v>
      </c>
      <c r="D19" s="147" t="s">
        <v>102</v>
      </c>
      <c r="E19" s="712">
        <f>'3. Detailed Budget'!N26</f>
        <v>0</v>
      </c>
      <c r="F19" s="28" t="str">
        <f>'3. Detailed Budget'!J26</f>
        <v>$</v>
      </c>
      <c r="G19" s="25" t="str">
        <f>'3. Detailed Budget'!M26</f>
        <v>%</v>
      </c>
      <c r="H19" s="170" t="e">
        <f>'3. Detailed Budget'!O26</f>
        <v>#VALUE!</v>
      </c>
      <c r="I19" s="4"/>
      <c r="J19" s="170"/>
      <c r="K19" s="21"/>
      <c r="L19" s="190" t="e">
        <f t="shared" si="0"/>
        <v>#VALUE!</v>
      </c>
    </row>
    <row r="20" spans="1:18" s="69" customFormat="1" ht="20.100000000000001" customHeight="1">
      <c r="A20" s="790" t="s">
        <v>179</v>
      </c>
      <c r="B20" s="791"/>
      <c r="C20" s="129" t="s">
        <v>201</v>
      </c>
      <c r="D20" s="147" t="s">
        <v>102</v>
      </c>
      <c r="E20" s="712">
        <f>'3. Detailed Budget'!N27</f>
        <v>0</v>
      </c>
      <c r="F20" s="28" t="str">
        <f>'3. Detailed Budget'!J27</f>
        <v>$</v>
      </c>
      <c r="G20" s="25" t="str">
        <f>'3. Detailed Budget'!M27</f>
        <v>%</v>
      </c>
      <c r="H20" s="170" t="e">
        <f>'3. Detailed Budget'!O27</f>
        <v>#VALUE!</v>
      </c>
      <c r="I20" s="4"/>
      <c r="J20" s="170"/>
      <c r="K20" s="21"/>
      <c r="L20" s="190" t="e">
        <f t="shared" si="0"/>
        <v>#VALUE!</v>
      </c>
      <c r="M20" s="66"/>
      <c r="N20" s="21"/>
    </row>
    <row r="21" spans="1:18" s="69" customFormat="1" ht="20.100000000000001" customHeight="1">
      <c r="A21" s="790" t="s">
        <v>180</v>
      </c>
      <c r="B21" s="791"/>
      <c r="C21" s="129" t="s">
        <v>202</v>
      </c>
      <c r="D21" s="147" t="s">
        <v>102</v>
      </c>
      <c r="E21" s="712">
        <f>'3. Detailed Budget'!N28</f>
        <v>0</v>
      </c>
      <c r="F21" s="28" t="str">
        <f>'3. Detailed Budget'!J28</f>
        <v>$</v>
      </c>
      <c r="G21" s="25" t="str">
        <f>'3. Detailed Budget'!M28</f>
        <v>%</v>
      </c>
      <c r="H21" s="170" t="e">
        <f>'3. Detailed Budget'!O28</f>
        <v>#VALUE!</v>
      </c>
      <c r="I21" s="4"/>
      <c r="J21" s="170"/>
      <c r="K21" s="21"/>
      <c r="L21" s="190" t="e">
        <f t="shared" si="0"/>
        <v>#VALUE!</v>
      </c>
    </row>
    <row r="22" spans="1:18" s="69" customFormat="1" ht="20.100000000000001" customHeight="1">
      <c r="A22" s="118"/>
      <c r="B22" s="119"/>
      <c r="C22" s="130"/>
      <c r="D22" s="145"/>
      <c r="E22" s="126"/>
      <c r="F22" s="127"/>
      <c r="G22" s="128"/>
      <c r="H22" s="171"/>
      <c r="I22" s="4"/>
      <c r="J22" s="170"/>
      <c r="K22" s="21"/>
      <c r="L22" s="190"/>
    </row>
    <row r="23" spans="1:18" s="69" customFormat="1" ht="20.100000000000001" customHeight="1">
      <c r="A23" s="71"/>
      <c r="B23" s="131"/>
      <c r="C23" s="164" t="s">
        <v>182</v>
      </c>
      <c r="D23" s="142"/>
      <c r="E23" s="74"/>
      <c r="F23" s="74"/>
      <c r="G23" s="74"/>
      <c r="H23" s="132"/>
      <c r="I23" s="20"/>
      <c r="J23" s="187"/>
      <c r="K23" s="21"/>
      <c r="L23" s="187"/>
    </row>
    <row r="24" spans="1:18" s="69" customFormat="1" ht="20.100000000000001" customHeight="1">
      <c r="A24" s="10" t="s">
        <v>71</v>
      </c>
      <c r="B24" s="40"/>
      <c r="C24" s="47" t="s">
        <v>47</v>
      </c>
      <c r="D24" s="143"/>
      <c r="E24" s="11"/>
      <c r="F24" s="11"/>
      <c r="G24" s="11"/>
      <c r="H24" s="169"/>
      <c r="I24" s="2"/>
      <c r="J24" s="188"/>
      <c r="L24" s="188"/>
    </row>
    <row r="25" spans="1:18" s="69" customFormat="1" ht="20.100000000000001" customHeight="1">
      <c r="A25" s="790" t="s">
        <v>70</v>
      </c>
      <c r="B25" s="791"/>
      <c r="C25" s="129" t="s">
        <v>195</v>
      </c>
      <c r="D25" s="144" t="s">
        <v>102</v>
      </c>
      <c r="E25" s="711">
        <f>'3. Detailed Budget'!T17</f>
        <v>0</v>
      </c>
      <c r="F25" s="26" t="e">
        <f>F11*Merit_Y2</f>
        <v>#VALUE!</v>
      </c>
      <c r="G25" s="23" t="str">
        <f>'3. Detailed Budget'!S17</f>
        <v>%</v>
      </c>
      <c r="H25" s="170" t="e">
        <f>'3. Detailed Budget'!U17</f>
        <v>#VALUE!</v>
      </c>
      <c r="I25" s="3"/>
      <c r="J25" s="170"/>
      <c r="K25" s="87"/>
      <c r="L25" s="170" t="e">
        <f>H25+J25</f>
        <v>#VALUE!</v>
      </c>
    </row>
    <row r="26" spans="1:18" s="69" customFormat="1" ht="20.100000000000001" customHeight="1">
      <c r="A26" s="790" t="s">
        <v>69</v>
      </c>
      <c r="B26" s="791"/>
      <c r="C26" s="129" t="s">
        <v>196</v>
      </c>
      <c r="D26" s="144" t="s">
        <v>102</v>
      </c>
      <c r="E26" s="711">
        <f>'3. Detailed Budget'!T18</f>
        <v>0</v>
      </c>
      <c r="F26" s="26" t="e">
        <f>F12*Merit_Y2</f>
        <v>#VALUE!</v>
      </c>
      <c r="G26" s="23" t="str">
        <f>'3. Detailed Budget'!S18</f>
        <v>%</v>
      </c>
      <c r="H26" s="170" t="e">
        <f>'3. Detailed Budget'!U18</f>
        <v>#VALUE!</v>
      </c>
      <c r="I26" s="4"/>
      <c r="J26" s="170"/>
      <c r="K26" s="87"/>
      <c r="L26" s="170" t="e">
        <f t="shared" ref="L26:L29" si="1">H26+J26</f>
        <v>#VALUE!</v>
      </c>
    </row>
    <row r="27" spans="1:18" s="69" customFormat="1" ht="20.100000000000001" customHeight="1">
      <c r="A27" s="790" t="s">
        <v>176</v>
      </c>
      <c r="B27" s="791"/>
      <c r="C27" s="129" t="s">
        <v>197</v>
      </c>
      <c r="D27" s="144" t="s">
        <v>102</v>
      </c>
      <c r="E27" s="711">
        <f>'3. Detailed Budget'!T19</f>
        <v>0</v>
      </c>
      <c r="F27" s="26" t="e">
        <f>F13*Merit_Y2</f>
        <v>#VALUE!</v>
      </c>
      <c r="G27" s="23" t="str">
        <f>'3. Detailed Budget'!S19</f>
        <v>%</v>
      </c>
      <c r="H27" s="170" t="e">
        <f>'3. Detailed Budget'!U19</f>
        <v>#VALUE!</v>
      </c>
      <c r="I27" s="4"/>
      <c r="J27" s="170"/>
      <c r="K27" s="87"/>
      <c r="L27" s="170" t="e">
        <f t="shared" si="1"/>
        <v>#VALUE!</v>
      </c>
    </row>
    <row r="28" spans="1:18" s="69" customFormat="1" ht="20.100000000000001" customHeight="1">
      <c r="A28" s="790" t="s">
        <v>177</v>
      </c>
      <c r="B28" s="791"/>
      <c r="C28" s="129" t="str">
        <f>C14</f>
        <v>Finance Officer-Nobu Iwata</v>
      </c>
      <c r="D28" s="144" t="s">
        <v>102</v>
      </c>
      <c r="E28" s="711">
        <f>'3. Detailed Budget'!T20</f>
        <v>0</v>
      </c>
      <c r="F28" s="26" t="e">
        <f>F14*Merit_Y2</f>
        <v>#VALUE!</v>
      </c>
      <c r="G28" s="23" t="str">
        <f>'3. Detailed Budget'!S20</f>
        <v>%</v>
      </c>
      <c r="H28" s="170" t="e">
        <f>'3. Detailed Budget'!U20</f>
        <v>#VALUE!</v>
      </c>
      <c r="I28" s="4"/>
      <c r="J28" s="170"/>
      <c r="K28" s="87"/>
      <c r="L28" s="170" t="e">
        <f t="shared" si="1"/>
        <v>#VALUE!</v>
      </c>
    </row>
    <row r="29" spans="1:18" s="69" customFormat="1" ht="20.100000000000001" customHeight="1">
      <c r="A29" s="790" t="s">
        <v>178</v>
      </c>
      <c r="B29" s="791"/>
      <c r="C29" s="129" t="s">
        <v>198</v>
      </c>
      <c r="D29" s="144" t="s">
        <v>102</v>
      </c>
      <c r="E29" s="711" t="e">
        <f>'3. Detailed Budget'!#REF!</f>
        <v>#REF!</v>
      </c>
      <c r="F29" s="26" t="e">
        <f>F15*Merit_Y2</f>
        <v>#REF!</v>
      </c>
      <c r="G29" s="23" t="e">
        <f>'3. Detailed Budget'!#REF!</f>
        <v>#REF!</v>
      </c>
      <c r="H29" s="170" t="e">
        <f>'3. Detailed Budget'!#REF!</f>
        <v>#REF!</v>
      </c>
      <c r="I29" s="4"/>
      <c r="J29" s="170"/>
      <c r="K29" s="87"/>
      <c r="L29" s="170" t="e">
        <f t="shared" si="1"/>
        <v>#REF!</v>
      </c>
    </row>
    <row r="30" spans="1:18" s="69" customFormat="1" ht="20.100000000000001" customHeight="1">
      <c r="A30" s="120"/>
      <c r="B30" s="121"/>
      <c r="C30" s="125"/>
      <c r="D30" s="145"/>
      <c r="E30" s="126"/>
      <c r="F30" s="127"/>
      <c r="G30" s="128"/>
      <c r="H30" s="171"/>
      <c r="I30" s="4"/>
      <c r="J30" s="170"/>
      <c r="K30" s="87"/>
      <c r="L30" s="170"/>
    </row>
    <row r="31" spans="1:18" s="69" customFormat="1" ht="20.100000000000001" customHeight="1">
      <c r="A31" s="12" t="s">
        <v>68</v>
      </c>
      <c r="B31" s="41"/>
      <c r="C31" s="50" t="s">
        <v>5</v>
      </c>
      <c r="D31" s="146"/>
      <c r="E31" s="13"/>
      <c r="F31" s="27"/>
      <c r="G31" s="24"/>
      <c r="H31" s="172"/>
      <c r="I31" s="4"/>
      <c r="J31" s="198"/>
      <c r="L31" s="189"/>
    </row>
    <row r="32" spans="1:18" s="69" customFormat="1" ht="20.100000000000001" customHeight="1">
      <c r="A32" s="790" t="s">
        <v>67</v>
      </c>
      <c r="B32" s="791"/>
      <c r="C32" s="129" t="s">
        <v>199</v>
      </c>
      <c r="D32" s="147" t="s">
        <v>102</v>
      </c>
      <c r="E32" s="712">
        <f>'3. Detailed Budget'!T25</f>
        <v>0</v>
      </c>
      <c r="F32" s="28" t="e">
        <f>F18*Merit_Y2</f>
        <v>#VALUE!</v>
      </c>
      <c r="G32" s="25" t="str">
        <f>'3. Detailed Budget'!S25</f>
        <v>%</v>
      </c>
      <c r="H32" s="170" t="e">
        <f>'3. Detailed Budget'!U25</f>
        <v>#VALUE!</v>
      </c>
      <c r="I32" s="4"/>
      <c r="J32" s="170"/>
      <c r="K32" s="21"/>
      <c r="L32" s="190" t="e">
        <f t="shared" ref="L32:L35" si="2">H32+J32</f>
        <v>#VALUE!</v>
      </c>
    </row>
    <row r="33" spans="1:18" s="69" customFormat="1" ht="20.100000000000001" customHeight="1">
      <c r="A33" s="790" t="s">
        <v>66</v>
      </c>
      <c r="B33" s="791"/>
      <c r="C33" s="129" t="s">
        <v>200</v>
      </c>
      <c r="D33" s="147" t="s">
        <v>102</v>
      </c>
      <c r="E33" s="712">
        <f>'3. Detailed Budget'!T26</f>
        <v>0</v>
      </c>
      <c r="F33" s="28" t="e">
        <f>F19*Merit_Y2</f>
        <v>#VALUE!</v>
      </c>
      <c r="G33" s="25" t="str">
        <f>'3. Detailed Budget'!S26</f>
        <v>%</v>
      </c>
      <c r="H33" s="170" t="e">
        <f>'3. Detailed Budget'!U26</f>
        <v>#VALUE!</v>
      </c>
      <c r="I33" s="4"/>
      <c r="J33" s="170"/>
      <c r="K33" s="21"/>
      <c r="L33" s="190" t="e">
        <f t="shared" si="2"/>
        <v>#VALUE!</v>
      </c>
    </row>
    <row r="34" spans="1:18" s="69" customFormat="1" ht="20.100000000000001" customHeight="1">
      <c r="A34" s="790" t="s">
        <v>179</v>
      </c>
      <c r="B34" s="791"/>
      <c r="C34" s="129" t="s">
        <v>201</v>
      </c>
      <c r="D34" s="147" t="s">
        <v>102</v>
      </c>
      <c r="E34" s="712">
        <f>'3. Detailed Budget'!T27</f>
        <v>0</v>
      </c>
      <c r="F34" s="28" t="e">
        <f>F20*Merit_Y2</f>
        <v>#VALUE!</v>
      </c>
      <c r="G34" s="25" t="str">
        <f>'3. Detailed Budget'!S27</f>
        <v>%</v>
      </c>
      <c r="H34" s="170" t="e">
        <f>'3. Detailed Budget'!U27</f>
        <v>#VALUE!</v>
      </c>
      <c r="I34" s="4"/>
      <c r="J34" s="170"/>
      <c r="K34" s="21"/>
      <c r="L34" s="190" t="e">
        <f t="shared" si="2"/>
        <v>#VALUE!</v>
      </c>
    </row>
    <row r="35" spans="1:18" s="69" customFormat="1" ht="20.100000000000001" customHeight="1">
      <c r="A35" s="790" t="s">
        <v>180</v>
      </c>
      <c r="B35" s="791"/>
      <c r="C35" s="129" t="s">
        <v>202</v>
      </c>
      <c r="D35" s="147" t="s">
        <v>102</v>
      </c>
      <c r="E35" s="712">
        <f>'3. Detailed Budget'!T28</f>
        <v>0</v>
      </c>
      <c r="F35" s="28" t="e">
        <f>F21*Merit_Y2</f>
        <v>#VALUE!</v>
      </c>
      <c r="G35" s="25" t="str">
        <f>'3. Detailed Budget'!S28</f>
        <v>%</v>
      </c>
      <c r="H35" s="170" t="e">
        <f>'3. Detailed Budget'!U28</f>
        <v>#VALUE!</v>
      </c>
      <c r="I35" s="4"/>
      <c r="J35" s="170"/>
      <c r="K35" s="21"/>
      <c r="L35" s="190" t="e">
        <f t="shared" si="2"/>
        <v>#VALUE!</v>
      </c>
    </row>
    <row r="36" spans="1:18" s="69" customFormat="1" ht="20.100000000000001" customHeight="1">
      <c r="A36" s="713"/>
      <c r="B36" s="714"/>
      <c r="C36" s="715"/>
      <c r="D36" s="716"/>
      <c r="E36" s="717"/>
      <c r="F36" s="718"/>
      <c r="G36" s="719"/>
      <c r="H36" s="720"/>
      <c r="I36" s="4"/>
      <c r="J36" s="170"/>
      <c r="K36" s="21"/>
      <c r="L36" s="190"/>
    </row>
    <row r="37" spans="1:18" s="21" customFormat="1" ht="20.100000000000001" customHeight="1">
      <c r="A37" s="71"/>
      <c r="B37" s="131"/>
      <c r="C37" s="164" t="s">
        <v>352</v>
      </c>
      <c r="D37" s="142"/>
      <c r="E37" s="74"/>
      <c r="F37" s="74"/>
      <c r="G37" s="74"/>
      <c r="H37" s="132"/>
      <c r="I37" s="20"/>
      <c r="J37" s="187"/>
      <c r="L37" s="187"/>
      <c r="M37" s="66"/>
      <c r="O37" s="69"/>
      <c r="P37" s="69"/>
      <c r="Q37" s="69"/>
      <c r="R37" s="69"/>
    </row>
    <row r="38" spans="1:18" s="69" customFormat="1" ht="20.100000000000001" customHeight="1">
      <c r="A38" s="10" t="s">
        <v>71</v>
      </c>
      <c r="B38" s="40"/>
      <c r="C38" s="47" t="s">
        <v>47</v>
      </c>
      <c r="D38" s="143"/>
      <c r="E38" s="11"/>
      <c r="F38" s="11"/>
      <c r="G38" s="11"/>
      <c r="H38" s="169"/>
      <c r="I38" s="2"/>
      <c r="J38" s="188"/>
      <c r="L38" s="188"/>
    </row>
    <row r="39" spans="1:18" s="69" customFormat="1" ht="20.100000000000001" customHeight="1">
      <c r="A39" s="790" t="s">
        <v>70</v>
      </c>
      <c r="B39" s="791"/>
      <c r="C39" s="129" t="s">
        <v>195</v>
      </c>
      <c r="D39" s="144" t="s">
        <v>102</v>
      </c>
      <c r="E39" s="711">
        <f>'3. Detailed Budget'!Z17</f>
        <v>0</v>
      </c>
      <c r="F39" s="26" t="e">
        <f>F11*Merit_Y3</f>
        <v>#VALUE!</v>
      </c>
      <c r="G39" s="23" t="str">
        <f>'3. Detailed Budget'!Y17</f>
        <v>%</v>
      </c>
      <c r="H39" s="170" t="e">
        <f>'3. Detailed Budget'!AA17</f>
        <v>#VALUE!</v>
      </c>
      <c r="I39" s="3"/>
      <c r="J39" s="170"/>
      <c r="K39" s="87"/>
      <c r="L39" s="170" t="e">
        <f>H39+J39</f>
        <v>#VALUE!</v>
      </c>
    </row>
    <row r="40" spans="1:18" s="69" customFormat="1" ht="20.100000000000001" customHeight="1">
      <c r="A40" s="790" t="s">
        <v>69</v>
      </c>
      <c r="B40" s="791"/>
      <c r="C40" s="129" t="s">
        <v>196</v>
      </c>
      <c r="D40" s="144" t="s">
        <v>102</v>
      </c>
      <c r="E40" s="711">
        <f>'3. Detailed Budget'!Z18</f>
        <v>0</v>
      </c>
      <c r="F40" s="26" t="e">
        <f>F12*Merit_Y3</f>
        <v>#VALUE!</v>
      </c>
      <c r="G40" s="23" t="str">
        <f>'3. Detailed Budget'!Y18</f>
        <v>%</v>
      </c>
      <c r="H40" s="170" t="e">
        <f>'3. Detailed Budget'!AA18</f>
        <v>#VALUE!</v>
      </c>
      <c r="I40" s="4"/>
      <c r="J40" s="170"/>
      <c r="K40" s="87"/>
      <c r="L40" s="170" t="e">
        <f t="shared" ref="L40:L43" si="3">H40+J40</f>
        <v>#VALUE!</v>
      </c>
      <c r="M40" s="66"/>
      <c r="N40" s="21"/>
    </row>
    <row r="41" spans="1:18" s="69" customFormat="1" ht="20.100000000000001" customHeight="1">
      <c r="A41" s="790" t="s">
        <v>176</v>
      </c>
      <c r="B41" s="791"/>
      <c r="C41" s="129" t="s">
        <v>197</v>
      </c>
      <c r="D41" s="144" t="s">
        <v>102</v>
      </c>
      <c r="E41" s="711">
        <f>'3. Detailed Budget'!Z19</f>
        <v>0</v>
      </c>
      <c r="F41" s="26" t="e">
        <f>F13*Merit_Y3</f>
        <v>#VALUE!</v>
      </c>
      <c r="G41" s="23" t="str">
        <f>'3. Detailed Budget'!Y19</f>
        <v>%</v>
      </c>
      <c r="H41" s="170" t="e">
        <f>'3. Detailed Budget'!AA19</f>
        <v>#VALUE!</v>
      </c>
      <c r="I41" s="4"/>
      <c r="J41" s="170"/>
      <c r="K41" s="87"/>
      <c r="L41" s="170" t="e">
        <f t="shared" si="3"/>
        <v>#VALUE!</v>
      </c>
    </row>
    <row r="42" spans="1:18" s="69" customFormat="1" ht="20.100000000000001" customHeight="1">
      <c r="A42" s="790" t="s">
        <v>177</v>
      </c>
      <c r="B42" s="791"/>
      <c r="C42" s="129" t="str">
        <f>C28</f>
        <v>Finance Officer-Nobu Iwata</v>
      </c>
      <c r="D42" s="144" t="s">
        <v>102</v>
      </c>
      <c r="E42" s="711">
        <f>'3. Detailed Budget'!Z20</f>
        <v>0</v>
      </c>
      <c r="F42" s="26" t="e">
        <f>F14*Merit_Y3</f>
        <v>#VALUE!</v>
      </c>
      <c r="G42" s="23" t="str">
        <f>'3. Detailed Budget'!Y20</f>
        <v>%</v>
      </c>
      <c r="H42" s="170" t="e">
        <f>'3. Detailed Budget'!AA20</f>
        <v>#VALUE!</v>
      </c>
      <c r="I42" s="4"/>
      <c r="J42" s="170"/>
      <c r="K42" s="87"/>
      <c r="L42" s="170" t="e">
        <f t="shared" si="3"/>
        <v>#VALUE!</v>
      </c>
    </row>
    <row r="43" spans="1:18" s="69" customFormat="1" ht="20.100000000000001" customHeight="1">
      <c r="A43" s="790" t="s">
        <v>178</v>
      </c>
      <c r="B43" s="791"/>
      <c r="C43" s="129" t="s">
        <v>198</v>
      </c>
      <c r="D43" s="144" t="s">
        <v>102</v>
      </c>
      <c r="E43" s="711" t="e">
        <f>'3. Detailed Budget'!#REF!</f>
        <v>#REF!</v>
      </c>
      <c r="F43" s="26" t="e">
        <f>F15*Merit_Y3</f>
        <v>#REF!</v>
      </c>
      <c r="G43" s="23" t="e">
        <f>'3. Detailed Budget'!#REF!</f>
        <v>#REF!</v>
      </c>
      <c r="H43" s="170" t="e">
        <f>'3. Detailed Budget'!#REF!</f>
        <v>#REF!</v>
      </c>
      <c r="I43" s="4"/>
      <c r="J43" s="170"/>
      <c r="K43" s="87"/>
      <c r="L43" s="170" t="e">
        <f t="shared" si="3"/>
        <v>#REF!</v>
      </c>
      <c r="M43" s="66"/>
      <c r="N43" s="21"/>
    </row>
    <row r="44" spans="1:18" s="69" customFormat="1" ht="20.100000000000001" customHeight="1">
      <c r="A44" s="704"/>
      <c r="B44" s="705"/>
      <c r="C44" s="125"/>
      <c r="D44" s="145"/>
      <c r="E44" s="126"/>
      <c r="F44" s="127"/>
      <c r="G44" s="128"/>
      <c r="H44" s="171"/>
      <c r="I44" s="4"/>
      <c r="J44" s="170"/>
      <c r="K44" s="87"/>
      <c r="L44" s="170"/>
    </row>
    <row r="45" spans="1:18" s="69" customFormat="1" ht="20.100000000000001" customHeight="1">
      <c r="A45" s="12" t="s">
        <v>68</v>
      </c>
      <c r="B45" s="41"/>
      <c r="C45" s="50" t="s">
        <v>5</v>
      </c>
      <c r="D45" s="146"/>
      <c r="E45" s="13"/>
      <c r="F45" s="27"/>
      <c r="G45" s="24"/>
      <c r="H45" s="172"/>
      <c r="I45" s="4"/>
      <c r="J45" s="198"/>
      <c r="L45" s="189"/>
    </row>
    <row r="46" spans="1:18" s="69" customFormat="1" ht="20.100000000000001" customHeight="1">
      <c r="A46" s="790" t="s">
        <v>67</v>
      </c>
      <c r="B46" s="791"/>
      <c r="C46" s="129" t="s">
        <v>199</v>
      </c>
      <c r="D46" s="147" t="s">
        <v>102</v>
      </c>
      <c r="E46" s="712">
        <f>'3. Detailed Budget'!Z25</f>
        <v>0</v>
      </c>
      <c r="F46" s="28" t="e">
        <f>F18*Merit_Y3</f>
        <v>#VALUE!</v>
      </c>
      <c r="G46" s="25" t="str">
        <f>'3. Detailed Budget'!Y25</f>
        <v>%</v>
      </c>
      <c r="H46" s="170" t="e">
        <f>'3. Detailed Budget'!AA25</f>
        <v>#VALUE!</v>
      </c>
      <c r="I46" s="4"/>
      <c r="J46" s="170"/>
      <c r="K46" s="21"/>
      <c r="L46" s="190" t="e">
        <f t="shared" ref="L46:L49" si="4">H46+J46</f>
        <v>#VALUE!</v>
      </c>
      <c r="M46" s="66"/>
      <c r="N46" s="21"/>
    </row>
    <row r="47" spans="1:18" s="69" customFormat="1" ht="20.100000000000001" customHeight="1">
      <c r="A47" s="790" t="s">
        <v>66</v>
      </c>
      <c r="B47" s="791"/>
      <c r="C47" s="129" t="s">
        <v>200</v>
      </c>
      <c r="D47" s="147" t="s">
        <v>102</v>
      </c>
      <c r="E47" s="712">
        <f>'3. Detailed Budget'!Z26</f>
        <v>0</v>
      </c>
      <c r="F47" s="28" t="e">
        <f>F19*Merit_Y3</f>
        <v>#VALUE!</v>
      </c>
      <c r="G47" s="25" t="str">
        <f>'3. Detailed Budget'!Y26</f>
        <v>%</v>
      </c>
      <c r="H47" s="170" t="e">
        <f>'3. Detailed Budget'!AA26</f>
        <v>#VALUE!</v>
      </c>
      <c r="I47" s="4"/>
      <c r="J47" s="170"/>
      <c r="K47" s="21"/>
      <c r="L47" s="190" t="e">
        <f t="shared" si="4"/>
        <v>#VALUE!</v>
      </c>
    </row>
    <row r="48" spans="1:18" s="69" customFormat="1" ht="20.100000000000001" customHeight="1">
      <c r="A48" s="790" t="s">
        <v>179</v>
      </c>
      <c r="B48" s="791"/>
      <c r="C48" s="129" t="s">
        <v>201</v>
      </c>
      <c r="D48" s="147" t="s">
        <v>102</v>
      </c>
      <c r="E48" s="712">
        <f>'3. Detailed Budget'!Z27</f>
        <v>0</v>
      </c>
      <c r="F48" s="28" t="e">
        <f>F20*Merit_Y3</f>
        <v>#VALUE!</v>
      </c>
      <c r="G48" s="25" t="str">
        <f>'3. Detailed Budget'!Y27</f>
        <v>%</v>
      </c>
      <c r="H48" s="170" t="e">
        <f>'3. Detailed Budget'!AA27</f>
        <v>#VALUE!</v>
      </c>
      <c r="I48" s="4"/>
      <c r="J48" s="170"/>
      <c r="K48" s="21"/>
      <c r="L48" s="190" t="e">
        <f t="shared" si="4"/>
        <v>#VALUE!</v>
      </c>
    </row>
    <row r="49" spans="1:16" s="69" customFormat="1" ht="20.100000000000001" customHeight="1">
      <c r="A49" s="790" t="s">
        <v>180</v>
      </c>
      <c r="B49" s="791"/>
      <c r="C49" s="129" t="s">
        <v>202</v>
      </c>
      <c r="D49" s="147" t="s">
        <v>102</v>
      </c>
      <c r="E49" s="712">
        <f>'3. Detailed Budget'!Z28</f>
        <v>0</v>
      </c>
      <c r="F49" s="28" t="e">
        <f>F21*Merit_Y3</f>
        <v>#VALUE!</v>
      </c>
      <c r="G49" s="25" t="str">
        <f>'3. Detailed Budget'!Y28</f>
        <v>%</v>
      </c>
      <c r="H49" s="170" t="e">
        <f>'3. Detailed Budget'!AA28</f>
        <v>#VALUE!</v>
      </c>
      <c r="I49" s="4"/>
      <c r="J49" s="170"/>
      <c r="K49" s="21"/>
      <c r="L49" s="190" t="e">
        <f t="shared" si="4"/>
        <v>#VALUE!</v>
      </c>
      <c r="M49" s="66"/>
      <c r="N49" s="21"/>
    </row>
    <row r="50" spans="1:16" s="69" customFormat="1" ht="20.100000000000001" customHeight="1">
      <c r="A50" s="118"/>
      <c r="B50" s="119"/>
      <c r="C50" s="130"/>
      <c r="D50" s="145"/>
      <c r="E50" s="126"/>
      <c r="F50" s="127"/>
      <c r="G50" s="128"/>
      <c r="H50" s="171"/>
      <c r="I50" s="4"/>
      <c r="J50" s="170"/>
      <c r="K50" s="21"/>
      <c r="L50" s="190"/>
    </row>
    <row r="51" spans="1:16" s="69" customFormat="1" ht="20.100000000000001" customHeight="1">
      <c r="A51" s="819" t="s">
        <v>10</v>
      </c>
      <c r="B51" s="820"/>
      <c r="C51" s="820"/>
      <c r="D51" s="148"/>
      <c r="E51" s="15"/>
      <c r="F51" s="33"/>
      <c r="G51" s="14"/>
      <c r="H51" s="173" t="e">
        <f>SUM(H11:H50)</f>
        <v>#VALUE!</v>
      </c>
      <c r="I51" s="4"/>
      <c r="J51" s="191">
        <f>SUM(J11:J19)</f>
        <v>0</v>
      </c>
      <c r="K51" s="88"/>
      <c r="L51" s="191" t="e">
        <f>H51+J51</f>
        <v>#VALUE!</v>
      </c>
      <c r="M51" s="66"/>
      <c r="N51" s="21"/>
    </row>
    <row r="52" spans="1:16" ht="20.100000000000001" customHeight="1">
      <c r="A52" s="22" t="s">
        <v>49</v>
      </c>
      <c r="B52" s="45"/>
      <c r="C52" s="19" t="s">
        <v>11</v>
      </c>
      <c r="D52" s="141"/>
      <c r="E52" s="9"/>
      <c r="F52" s="29" t="s">
        <v>110</v>
      </c>
      <c r="G52" s="9" t="s">
        <v>109</v>
      </c>
      <c r="H52" s="174"/>
      <c r="I52" s="2"/>
      <c r="J52" s="192"/>
      <c r="L52" s="192"/>
      <c r="M52" s="69"/>
      <c r="N52" s="69"/>
      <c r="O52" s="69"/>
      <c r="P52" s="69"/>
    </row>
    <row r="53" spans="1:16" s="69" customFormat="1" ht="20.100000000000001" customHeight="1">
      <c r="A53" s="31"/>
      <c r="B53" s="42"/>
      <c r="C53" s="165" t="s">
        <v>181</v>
      </c>
      <c r="D53" s="141"/>
      <c r="E53" s="9"/>
      <c r="F53" s="133"/>
      <c r="G53" s="134"/>
      <c r="H53" s="175"/>
      <c r="I53" s="2"/>
      <c r="J53" s="192"/>
      <c r="L53" s="192"/>
    </row>
    <row r="54" spans="1:16" ht="18.75" customHeight="1">
      <c r="A54" s="798" t="s">
        <v>65</v>
      </c>
      <c r="B54" s="799"/>
      <c r="C54" s="49" t="str">
        <f>C10</f>
        <v>U.S.-based Personnel</v>
      </c>
      <c r="D54" s="823" t="s">
        <v>183</v>
      </c>
      <c r="E54" s="824"/>
      <c r="F54" s="28" t="e">
        <f>SUM(H11:H15)</f>
        <v>#VALUE!</v>
      </c>
      <c r="G54" s="25">
        <v>0.22</v>
      </c>
      <c r="H54" s="170" t="e">
        <f>F54*G54</f>
        <v>#VALUE!</v>
      </c>
      <c r="I54" s="2"/>
      <c r="J54" s="199"/>
      <c r="K54" s="87"/>
      <c r="L54" s="170" t="e">
        <f>H54+J54</f>
        <v>#VALUE!</v>
      </c>
      <c r="M54" s="66"/>
      <c r="N54" s="21"/>
      <c r="O54" s="69"/>
      <c r="P54" s="69"/>
    </row>
    <row r="55" spans="1:16" s="69" customFormat="1" ht="20.100000000000001" customHeight="1">
      <c r="A55" s="82" t="s">
        <v>64</v>
      </c>
      <c r="B55" s="83"/>
      <c r="C55" s="49" t="str">
        <f>C17</f>
        <v>Field Personnel</v>
      </c>
      <c r="D55" s="823" t="s">
        <v>183</v>
      </c>
      <c r="E55" s="824"/>
      <c r="F55" s="26" t="e">
        <f>SUM(H18:H21)</f>
        <v>#VALUE!</v>
      </c>
      <c r="G55" s="23">
        <v>0.37290000000000001</v>
      </c>
      <c r="H55" s="170" t="e">
        <f>F55*G55</f>
        <v>#VALUE!</v>
      </c>
      <c r="I55" s="2"/>
      <c r="J55" s="199"/>
      <c r="K55" s="87"/>
      <c r="L55" s="170" t="e">
        <f>H55+J55</f>
        <v>#VALUE!</v>
      </c>
    </row>
    <row r="56" spans="1:16" s="69" customFormat="1" ht="20.100000000000001" customHeight="1">
      <c r="A56" s="120"/>
      <c r="B56" s="121"/>
      <c r="C56" s="49"/>
      <c r="D56" s="823"/>
      <c r="E56" s="824"/>
      <c r="F56" s="26"/>
      <c r="G56" s="23"/>
      <c r="H56" s="170"/>
      <c r="I56" s="2"/>
      <c r="J56" s="199"/>
      <c r="K56" s="87"/>
      <c r="L56" s="170"/>
    </row>
    <row r="57" spans="1:16" s="69" customFormat="1" ht="20.100000000000001" customHeight="1">
      <c r="A57" s="31"/>
      <c r="B57" s="42"/>
      <c r="C57" s="165" t="s">
        <v>182</v>
      </c>
      <c r="D57" s="141"/>
      <c r="E57" s="9"/>
      <c r="F57" s="133"/>
      <c r="G57" s="134"/>
      <c r="H57" s="175"/>
      <c r="I57" s="2"/>
      <c r="J57" s="192"/>
      <c r="L57" s="192"/>
      <c r="M57" s="66"/>
      <c r="N57" s="21"/>
    </row>
    <row r="58" spans="1:16" s="69" customFormat="1" ht="20.100000000000001" customHeight="1">
      <c r="A58" s="82" t="s">
        <v>65</v>
      </c>
      <c r="B58" s="83"/>
      <c r="C58" s="49" t="str">
        <f>C54</f>
        <v>U.S.-based Personnel</v>
      </c>
      <c r="D58" s="823" t="s">
        <v>183</v>
      </c>
      <c r="E58" s="824"/>
      <c r="F58" s="28" t="e">
        <f>SUM(H25:H29)</f>
        <v>#VALUE!</v>
      </c>
      <c r="G58" s="25">
        <v>0.22</v>
      </c>
      <c r="H58" s="170" t="e">
        <f>F58*G58</f>
        <v>#VALUE!</v>
      </c>
      <c r="I58" s="2"/>
      <c r="J58" s="199"/>
      <c r="K58" s="87"/>
      <c r="L58" s="170" t="e">
        <f>H58+J58</f>
        <v>#VALUE!</v>
      </c>
    </row>
    <row r="59" spans="1:16" ht="20.100000000000001" customHeight="1">
      <c r="A59" s="790" t="s">
        <v>64</v>
      </c>
      <c r="B59" s="791"/>
      <c r="C59" s="49" t="str">
        <f>C55</f>
        <v>Field Personnel</v>
      </c>
      <c r="D59" s="823" t="s">
        <v>183</v>
      </c>
      <c r="E59" s="824"/>
      <c r="F59" s="26" t="e">
        <f>SUM(H32:H35)</f>
        <v>#VALUE!</v>
      </c>
      <c r="G59" s="23">
        <v>0.37290000000000001</v>
      </c>
      <c r="H59" s="170" t="e">
        <f>F59*G59</f>
        <v>#VALUE!</v>
      </c>
      <c r="I59" s="5"/>
      <c r="J59" s="199"/>
      <c r="K59" s="87"/>
      <c r="L59" s="170" t="e">
        <f>H59+J59</f>
        <v>#VALUE!</v>
      </c>
      <c r="M59" s="69"/>
      <c r="N59" s="69"/>
      <c r="O59" s="69"/>
      <c r="P59" s="69"/>
    </row>
    <row r="60" spans="1:16" s="69" customFormat="1" ht="20.100000000000001" customHeight="1">
      <c r="A60" s="790" t="s">
        <v>105</v>
      </c>
      <c r="B60" s="791"/>
      <c r="C60" s="49" t="s">
        <v>203</v>
      </c>
      <c r="D60" s="823" t="s">
        <v>204</v>
      </c>
      <c r="E60" s="824"/>
      <c r="F60" s="26" t="e">
        <f>SUM(H32:H35)</f>
        <v>#VALUE!</v>
      </c>
      <c r="G60" s="23">
        <v>8.3299999999999999E-2</v>
      </c>
      <c r="H60" s="170" t="e">
        <f>+F60*G60</f>
        <v>#VALUE!</v>
      </c>
      <c r="I60" s="5"/>
      <c r="J60" s="199"/>
      <c r="K60" s="87"/>
      <c r="L60" s="170" t="e">
        <f>H60+J60</f>
        <v>#VALUE!</v>
      </c>
      <c r="M60" s="66"/>
      <c r="N60" s="21"/>
    </row>
    <row r="61" spans="1:16" s="69" customFormat="1" ht="20.100000000000001" customHeight="1">
      <c r="A61" s="701"/>
      <c r="B61" s="702"/>
      <c r="C61" s="125"/>
      <c r="D61" s="136"/>
      <c r="E61" s="136"/>
      <c r="F61" s="137"/>
      <c r="G61" s="166"/>
      <c r="H61" s="176"/>
      <c r="I61" s="5"/>
      <c r="J61" s="199"/>
      <c r="K61" s="87"/>
      <c r="L61" s="170"/>
      <c r="M61" s="66"/>
      <c r="N61" s="21"/>
    </row>
    <row r="62" spans="1:16" s="69" customFormat="1" ht="20.100000000000001" customHeight="1">
      <c r="A62" s="31"/>
      <c r="B62" s="42"/>
      <c r="C62" s="165" t="s">
        <v>352</v>
      </c>
      <c r="D62" s="141"/>
      <c r="E62" s="9"/>
      <c r="F62" s="133"/>
      <c r="G62" s="134"/>
      <c r="H62" s="175"/>
      <c r="I62" s="2"/>
      <c r="J62" s="192"/>
      <c r="L62" s="192"/>
      <c r="M62" s="66"/>
      <c r="N62" s="21"/>
    </row>
    <row r="63" spans="1:16" s="69" customFormat="1" ht="20.100000000000001" customHeight="1">
      <c r="A63" s="704" t="s">
        <v>65</v>
      </c>
      <c r="B63" s="705"/>
      <c r="C63" s="49" t="str">
        <f>C59</f>
        <v>Field Personnel</v>
      </c>
      <c r="D63" s="823" t="s">
        <v>183</v>
      </c>
      <c r="E63" s="824"/>
      <c r="F63" s="28" t="e">
        <f>SUM(H39:H43)</f>
        <v>#VALUE!</v>
      </c>
      <c r="G63" s="25">
        <v>0.22</v>
      </c>
      <c r="H63" s="170" t="e">
        <f>F63*G63</f>
        <v>#VALUE!</v>
      </c>
      <c r="I63" s="2"/>
      <c r="J63" s="199"/>
      <c r="K63" s="87"/>
      <c r="L63" s="170" t="e">
        <f>H63+J63</f>
        <v>#VALUE!</v>
      </c>
      <c r="M63" s="66"/>
      <c r="N63" s="21"/>
    </row>
    <row r="64" spans="1:16" s="69" customFormat="1" ht="20.100000000000001" customHeight="1">
      <c r="A64" s="790" t="s">
        <v>64</v>
      </c>
      <c r="B64" s="791"/>
      <c r="C64" s="49" t="str">
        <f>C60</f>
        <v>Field Personnel - Severance</v>
      </c>
      <c r="D64" s="823" t="s">
        <v>183</v>
      </c>
      <c r="E64" s="824"/>
      <c r="F64" s="26" t="e">
        <f>SUM(H46:H49)</f>
        <v>#VALUE!</v>
      </c>
      <c r="G64" s="23">
        <v>0.37290000000000001</v>
      </c>
      <c r="H64" s="170" t="e">
        <f>F64*G64</f>
        <v>#VALUE!</v>
      </c>
      <c r="I64" s="5"/>
      <c r="J64" s="199"/>
      <c r="K64" s="87"/>
      <c r="L64" s="170" t="e">
        <f>H64+J64</f>
        <v>#VALUE!</v>
      </c>
      <c r="M64" s="66"/>
      <c r="N64" s="21"/>
    </row>
    <row r="65" spans="1:16" s="69" customFormat="1" ht="20.100000000000001" customHeight="1">
      <c r="A65" s="790" t="s">
        <v>105</v>
      </c>
      <c r="B65" s="791"/>
      <c r="C65" s="49" t="s">
        <v>203</v>
      </c>
      <c r="D65" s="823" t="s">
        <v>204</v>
      </c>
      <c r="E65" s="824"/>
      <c r="F65" s="26" t="e">
        <f>SUM(H46:H49)</f>
        <v>#VALUE!</v>
      </c>
      <c r="G65" s="23">
        <v>8.3299999999999999E-2</v>
      </c>
      <c r="H65" s="170" t="e">
        <f>+F65*G65</f>
        <v>#VALUE!</v>
      </c>
      <c r="I65" s="5"/>
      <c r="J65" s="199"/>
      <c r="K65" s="87"/>
      <c r="L65" s="170" t="e">
        <f>H65+J65</f>
        <v>#VALUE!</v>
      </c>
    </row>
    <row r="66" spans="1:16" ht="20.100000000000001" customHeight="1">
      <c r="A66" s="819" t="s">
        <v>13</v>
      </c>
      <c r="B66" s="820"/>
      <c r="C66" s="820"/>
      <c r="D66" s="148"/>
      <c r="E66" s="15"/>
      <c r="F66" s="33"/>
      <c r="G66" s="14"/>
      <c r="H66" s="173" t="e">
        <f>SUM(H54:H65)</f>
        <v>#VALUE!</v>
      </c>
      <c r="I66" s="4"/>
      <c r="J66" s="191">
        <f>SUM(J54:J59)</f>
        <v>0</v>
      </c>
      <c r="K66" s="89"/>
      <c r="L66" s="191" t="e">
        <f>H66+J66</f>
        <v>#VALUE!</v>
      </c>
      <c r="M66" s="69"/>
      <c r="N66" s="69"/>
      <c r="O66" s="69"/>
      <c r="P66" s="69"/>
    </row>
    <row r="67" spans="1:16" ht="24" customHeight="1">
      <c r="A67" s="22" t="s">
        <v>50</v>
      </c>
      <c r="B67" s="45"/>
      <c r="C67" s="19" t="s">
        <v>12</v>
      </c>
      <c r="D67" s="141" t="s">
        <v>103</v>
      </c>
      <c r="E67" s="9" t="s">
        <v>14</v>
      </c>
      <c r="F67" s="812" t="s">
        <v>74</v>
      </c>
      <c r="G67" s="812"/>
      <c r="H67" s="174"/>
      <c r="I67" s="2"/>
      <c r="J67" s="192"/>
      <c r="L67" s="192"/>
      <c r="M67" s="66"/>
      <c r="N67" s="21"/>
      <c r="O67" s="69"/>
      <c r="P67" s="69"/>
    </row>
    <row r="68" spans="1:16" s="69" customFormat="1" ht="24" customHeight="1">
      <c r="A68" s="31"/>
      <c r="B68" s="42"/>
      <c r="C68" s="165" t="s">
        <v>181</v>
      </c>
      <c r="D68" s="149"/>
      <c r="E68" s="134"/>
      <c r="F68" s="113"/>
      <c r="G68" s="113"/>
      <c r="H68" s="175"/>
      <c r="I68" s="2"/>
      <c r="J68" s="192"/>
      <c r="L68" s="192"/>
    </row>
    <row r="69" spans="1:16" ht="20.100000000000001" customHeight="1">
      <c r="A69" s="821" t="s">
        <v>63</v>
      </c>
      <c r="B69" s="822"/>
      <c r="C69" s="109" t="s">
        <v>59</v>
      </c>
      <c r="D69" s="150"/>
      <c r="E69" s="110"/>
      <c r="F69" s="796"/>
      <c r="G69" s="797"/>
      <c r="H69" s="177"/>
      <c r="I69" s="111"/>
      <c r="J69" s="193"/>
      <c r="K69" s="112"/>
      <c r="L69" s="193">
        <f>H69+J69</f>
        <v>0</v>
      </c>
      <c r="M69" s="69"/>
      <c r="N69" s="69"/>
      <c r="O69" s="69"/>
      <c r="P69" s="69"/>
    </row>
    <row r="70" spans="1:16" s="69" customFormat="1" ht="20.100000000000001" customHeight="1">
      <c r="A70" s="122"/>
      <c r="B70" s="123"/>
      <c r="C70" s="138" t="s">
        <v>119</v>
      </c>
      <c r="D70" s="150"/>
      <c r="E70" s="110"/>
      <c r="F70" s="116"/>
      <c r="G70" s="117"/>
      <c r="H70" s="177"/>
      <c r="I70" s="111"/>
      <c r="J70" s="193"/>
      <c r="K70" s="112"/>
      <c r="L70" s="193"/>
      <c r="M70" s="66"/>
      <c r="N70" s="21"/>
    </row>
    <row r="71" spans="1:16" s="69" customFormat="1" ht="20.100000000000001" customHeight="1">
      <c r="A71" s="798" t="s">
        <v>62</v>
      </c>
      <c r="B71" s="799"/>
      <c r="C71" s="48" t="s">
        <v>205</v>
      </c>
      <c r="D71" s="152" t="s">
        <v>120</v>
      </c>
      <c r="E71" s="159">
        <v>1</v>
      </c>
      <c r="F71" s="792">
        <v>900</v>
      </c>
      <c r="G71" s="793"/>
      <c r="H71" s="170">
        <f>E71*F71</f>
        <v>900</v>
      </c>
      <c r="I71" s="4"/>
      <c r="J71" s="170"/>
      <c r="K71" s="21"/>
      <c r="L71" s="170">
        <f>H71+J71</f>
        <v>900</v>
      </c>
    </row>
    <row r="72" spans="1:16" s="69" customFormat="1" ht="20.100000000000001" customHeight="1">
      <c r="A72" s="798" t="s">
        <v>61</v>
      </c>
      <c r="B72" s="799"/>
      <c r="C72" s="48" t="s">
        <v>121</v>
      </c>
      <c r="D72" s="152" t="s">
        <v>122</v>
      </c>
      <c r="E72" s="159">
        <v>7</v>
      </c>
      <c r="F72" s="792">
        <v>240</v>
      </c>
      <c r="G72" s="793"/>
      <c r="H72" s="170">
        <f>E72*F72</f>
        <v>1680</v>
      </c>
      <c r="I72" s="4"/>
      <c r="J72" s="170"/>
      <c r="K72" s="21"/>
      <c r="L72" s="170">
        <f>H72+J72</f>
        <v>1680</v>
      </c>
    </row>
    <row r="73" spans="1:16" s="69" customFormat="1" ht="20.100000000000001" customHeight="1">
      <c r="A73" s="798"/>
      <c r="B73" s="799"/>
      <c r="C73" s="48"/>
      <c r="D73" s="151"/>
      <c r="E73" s="1"/>
      <c r="F73" s="792"/>
      <c r="G73" s="793"/>
      <c r="H73" s="170"/>
      <c r="I73" s="4"/>
      <c r="J73" s="170"/>
      <c r="K73" s="21"/>
      <c r="L73" s="170"/>
      <c r="M73" s="66"/>
      <c r="N73" s="21"/>
    </row>
    <row r="74" spans="1:16" s="69" customFormat="1" ht="20.100000000000001" customHeight="1">
      <c r="A74" s="122" t="s">
        <v>207</v>
      </c>
      <c r="B74" s="123"/>
      <c r="C74" s="138" t="s">
        <v>143</v>
      </c>
      <c r="D74" s="150"/>
      <c r="E74" s="110"/>
      <c r="F74" s="116"/>
      <c r="G74" s="117"/>
      <c r="H74" s="177"/>
      <c r="I74" s="111"/>
      <c r="J74" s="193"/>
      <c r="K74" s="112"/>
      <c r="L74" s="193"/>
    </row>
    <row r="75" spans="1:16" s="69" customFormat="1" ht="22.5">
      <c r="A75" s="798" t="s">
        <v>208</v>
      </c>
      <c r="B75" s="799"/>
      <c r="C75" s="48" t="str">
        <f>'3. Detailed Budget'!G64</f>
        <v>International Travel (Air fare:  MENA Countries - US)</v>
      </c>
      <c r="D75" s="152" t="str">
        <f>'3. Detailed Budget'!K64</f>
        <v>/RT</v>
      </c>
      <c r="E75" s="26">
        <f>'3. Detailed Budget'!N64</f>
        <v>0</v>
      </c>
      <c r="F75" s="788">
        <f>'3. Detailed Budget'!J64</f>
        <v>0</v>
      </c>
      <c r="G75" s="789"/>
      <c r="H75" s="170">
        <f>'3. Detailed Budget'!O64</f>
        <v>0</v>
      </c>
      <c r="I75" s="4"/>
      <c r="J75" s="170"/>
      <c r="K75" s="21"/>
      <c r="L75" s="170">
        <f t="shared" ref="L75:L83" si="5">H75+J75</f>
        <v>0</v>
      </c>
      <c r="M75" s="66"/>
      <c r="N75" s="21"/>
    </row>
    <row r="76" spans="1:16" s="69" customFormat="1" ht="20.100000000000001" customHeight="1">
      <c r="A76" s="798" t="s">
        <v>209</v>
      </c>
      <c r="B76" s="799"/>
      <c r="C76" s="48" t="str">
        <f>'3. Detailed Budget'!G65</f>
        <v>Airport Transfers</v>
      </c>
      <c r="D76" s="152" t="str">
        <f>'3. Detailed Budget'!K65</f>
        <v>/Event</v>
      </c>
      <c r="E76" s="26">
        <f>'3. Detailed Budget'!N65</f>
        <v>0</v>
      </c>
      <c r="F76" s="788">
        <f>'3. Detailed Budget'!J65</f>
        <v>0</v>
      </c>
      <c r="G76" s="789"/>
      <c r="H76" s="170">
        <f>'3. Detailed Budget'!O65</f>
        <v>0</v>
      </c>
      <c r="I76" s="4"/>
      <c r="J76" s="170"/>
      <c r="K76" s="21"/>
      <c r="L76" s="170">
        <f t="shared" si="5"/>
        <v>0</v>
      </c>
    </row>
    <row r="77" spans="1:16" s="69" customFormat="1" ht="22.5">
      <c r="A77" s="798" t="s">
        <v>210</v>
      </c>
      <c r="B77" s="799"/>
      <c r="C77" s="48" t="str">
        <f>'3. Detailed Budget'!G66</f>
        <v>Transit allowance (overseas-US city; $X outbound; $X return)</v>
      </c>
      <c r="D77" s="152" t="str">
        <f>'3. Detailed Budget'!K66</f>
        <v>/Participant</v>
      </c>
      <c r="E77" s="26">
        <f>'3. Detailed Budget'!N66</f>
        <v>0</v>
      </c>
      <c r="F77" s="788">
        <f>'3. Detailed Budget'!J66</f>
        <v>0</v>
      </c>
      <c r="G77" s="789"/>
      <c r="H77" s="170">
        <f>'3. Detailed Budget'!O66</f>
        <v>0</v>
      </c>
      <c r="I77" s="4"/>
      <c r="J77" s="170"/>
      <c r="K77" s="21"/>
      <c r="L77" s="170">
        <f t="shared" si="5"/>
        <v>0</v>
      </c>
      <c r="M77" s="66"/>
      <c r="N77" s="21"/>
    </row>
    <row r="78" spans="1:16" s="69" customFormat="1">
      <c r="A78" s="798" t="s">
        <v>211</v>
      </c>
      <c r="B78" s="799"/>
      <c r="C78" s="48" t="str">
        <f>'3. Detailed Budget'!G67</f>
        <v>Allowance</v>
      </c>
      <c r="D78" s="152" t="str">
        <f>'3. Detailed Budget'!K67</f>
        <v>/Participant</v>
      </c>
      <c r="E78" s="26">
        <f>'3. Detailed Budget'!N67</f>
        <v>0</v>
      </c>
      <c r="F78" s="788">
        <f>'3. Detailed Budget'!J67</f>
        <v>0</v>
      </c>
      <c r="G78" s="789"/>
      <c r="H78" s="170">
        <f>'3. Detailed Budget'!O67</f>
        <v>0</v>
      </c>
      <c r="I78" s="4"/>
      <c r="J78" s="170"/>
      <c r="K78" s="21"/>
      <c r="L78" s="170">
        <f t="shared" si="5"/>
        <v>0</v>
      </c>
    </row>
    <row r="79" spans="1:16" s="69" customFormat="1">
      <c r="A79" s="798" t="s">
        <v>212</v>
      </c>
      <c r="B79" s="799"/>
      <c r="C79" s="48" t="str">
        <f>'3. Detailed Budget'!G69</f>
        <v>Lodging for Participant</v>
      </c>
      <c r="D79" s="152" t="str">
        <f>'3. Detailed Budget'!K69</f>
        <v>/Participant</v>
      </c>
      <c r="E79" s="26">
        <f>'3. Detailed Budget'!N69</f>
        <v>0</v>
      </c>
      <c r="F79" s="788">
        <f>'3. Detailed Budget'!J69</f>
        <v>0</v>
      </c>
      <c r="G79" s="789"/>
      <c r="H79" s="170">
        <f>'3. Detailed Budget'!O69</f>
        <v>0</v>
      </c>
      <c r="I79" s="4"/>
      <c r="J79" s="170"/>
      <c r="K79" s="21"/>
      <c r="L79" s="170">
        <f t="shared" si="5"/>
        <v>0</v>
      </c>
    </row>
    <row r="80" spans="1:16" s="69" customFormat="1">
      <c r="A80" s="798" t="s">
        <v>213</v>
      </c>
      <c r="B80" s="799"/>
      <c r="C80" s="48" t="str">
        <f>'3. Detailed Budget'!G70</f>
        <v>Ground Transportation</v>
      </c>
      <c r="D80" s="152" t="str">
        <f>'3. Detailed Budget'!K70</f>
        <v>/week</v>
      </c>
      <c r="E80" s="26">
        <f>'3. Detailed Budget'!N70</f>
        <v>0</v>
      </c>
      <c r="F80" s="788">
        <f>'3. Detailed Budget'!J70</f>
        <v>0</v>
      </c>
      <c r="G80" s="789"/>
      <c r="H80" s="170">
        <f>'3. Detailed Budget'!O70</f>
        <v>0</v>
      </c>
      <c r="I80" s="4"/>
      <c r="J80" s="170"/>
      <c r="K80" s="21"/>
      <c r="L80" s="170">
        <f t="shared" si="5"/>
        <v>0</v>
      </c>
      <c r="M80" s="66"/>
      <c r="N80" s="21"/>
    </row>
    <row r="81" spans="1:16" s="69" customFormat="1">
      <c r="A81" s="798" t="s">
        <v>214</v>
      </c>
      <c r="B81" s="799"/>
      <c r="C81" s="48" t="str">
        <f>'3. Detailed Budget'!G71</f>
        <v>Excess Baggage</v>
      </c>
      <c r="D81" s="152" t="str">
        <f>'3. Detailed Budget'!K71</f>
        <v>/Participant</v>
      </c>
      <c r="E81" s="26">
        <f>'3. Detailed Budget'!N71</f>
        <v>0</v>
      </c>
      <c r="F81" s="788">
        <f>'3. Detailed Budget'!J71</f>
        <v>0</v>
      </c>
      <c r="G81" s="789"/>
      <c r="H81" s="170">
        <f>'3. Detailed Budget'!O71</f>
        <v>0</v>
      </c>
      <c r="I81" s="4"/>
      <c r="J81" s="170"/>
      <c r="K81" s="21"/>
      <c r="L81" s="170">
        <f t="shared" si="5"/>
        <v>0</v>
      </c>
    </row>
    <row r="82" spans="1:16" s="69" customFormat="1" ht="20.100000000000001" customHeight="1">
      <c r="A82" s="798" t="s">
        <v>215</v>
      </c>
      <c r="B82" s="799"/>
      <c r="C82" s="48" t="str">
        <f>'3. Detailed Budget'!G72</f>
        <v>Communication</v>
      </c>
      <c r="D82" s="152" t="str">
        <f>'3. Detailed Budget'!K72</f>
        <v>/Participant</v>
      </c>
      <c r="E82" s="26">
        <f>'3. Detailed Budget'!N72</f>
        <v>0</v>
      </c>
      <c r="F82" s="788">
        <f>'3. Detailed Budget'!J72</f>
        <v>0</v>
      </c>
      <c r="G82" s="789"/>
      <c r="H82" s="170">
        <f>'3. Detailed Budget'!O72</f>
        <v>0</v>
      </c>
      <c r="I82" s="4"/>
      <c r="J82" s="170"/>
      <c r="K82" s="21"/>
      <c r="L82" s="170">
        <f t="shared" si="5"/>
        <v>0</v>
      </c>
    </row>
    <row r="83" spans="1:16" s="69" customFormat="1" ht="20.100000000000001" customHeight="1">
      <c r="A83" s="798" t="s">
        <v>216</v>
      </c>
      <c r="B83" s="799"/>
      <c r="C83" s="48" t="str">
        <f>'3. Detailed Budget'!G73</f>
        <v>HAC Health Insurance</v>
      </c>
      <c r="D83" s="152" t="str">
        <f>'3. Detailed Budget'!K73</f>
        <v>/Participant</v>
      </c>
      <c r="E83" s="26">
        <f>'3. Detailed Budget'!N73</f>
        <v>0</v>
      </c>
      <c r="F83" s="788">
        <f>'3. Detailed Budget'!J73</f>
        <v>0</v>
      </c>
      <c r="G83" s="789"/>
      <c r="H83" s="170">
        <f>'3. Detailed Budget'!O73</f>
        <v>0</v>
      </c>
      <c r="I83" s="4"/>
      <c r="J83" s="170"/>
      <c r="K83" s="21"/>
      <c r="L83" s="170">
        <f t="shared" si="5"/>
        <v>0</v>
      </c>
      <c r="M83" s="66"/>
      <c r="N83" s="21"/>
    </row>
    <row r="84" spans="1:16" s="69" customFormat="1" ht="15.75" customHeight="1">
      <c r="A84" s="120"/>
      <c r="B84" s="121"/>
      <c r="C84" s="49"/>
      <c r="D84" s="147"/>
      <c r="E84" s="8"/>
      <c r="F84" s="114"/>
      <c r="G84" s="115"/>
      <c r="H84" s="178"/>
      <c r="I84" s="4"/>
      <c r="J84" s="170"/>
      <c r="K84" s="21"/>
      <c r="L84" s="170"/>
      <c r="M84" s="66"/>
      <c r="N84" s="21"/>
    </row>
    <row r="85" spans="1:16" s="69" customFormat="1" ht="20.100000000000001" customHeight="1">
      <c r="A85" s="122" t="s">
        <v>217</v>
      </c>
      <c r="B85" s="123"/>
      <c r="C85" s="138" t="s">
        <v>185</v>
      </c>
      <c r="D85" s="150"/>
      <c r="E85" s="110"/>
      <c r="F85" s="116"/>
      <c r="G85" s="117"/>
      <c r="H85" s="177"/>
      <c r="I85" s="111"/>
      <c r="J85" s="193"/>
      <c r="K85" s="112"/>
      <c r="L85" s="193"/>
    </row>
    <row r="86" spans="1:16" s="69" customFormat="1" ht="20.100000000000001" customHeight="1">
      <c r="A86" s="790" t="s">
        <v>218</v>
      </c>
      <c r="B86" s="791"/>
      <c r="C86" s="48" t="str">
        <f>'3. Detailed Budget'!G78</f>
        <v>Regional Travel (Air fare: MENA)</v>
      </c>
      <c r="D86" s="152" t="str">
        <f>'3. Detailed Budget'!K78</f>
        <v>/RT</v>
      </c>
      <c r="E86" s="722">
        <f>'3. Detailed Budget'!N78</f>
        <v>0</v>
      </c>
      <c r="F86" s="788">
        <f>'3. Detailed Budget'!J78</f>
        <v>0</v>
      </c>
      <c r="G86" s="789"/>
      <c r="H86" s="170">
        <f>'3. Detailed Budget'!O78</f>
        <v>0</v>
      </c>
      <c r="I86" s="84"/>
      <c r="J86" s="180"/>
      <c r="K86" s="90"/>
      <c r="L86" s="170">
        <f t="shared" ref="L86:L93" si="6">H86+J86</f>
        <v>0</v>
      </c>
    </row>
    <row r="87" spans="1:16" s="69" customFormat="1" ht="20.100000000000001" customHeight="1">
      <c r="A87" s="790" t="s">
        <v>219</v>
      </c>
      <c r="B87" s="791"/>
      <c r="C87" s="48" t="str">
        <f>'3. Detailed Budget'!G79</f>
        <v>Lodging Pax (X Days or Weeks)</v>
      </c>
      <c r="D87" s="152" t="str">
        <f>'3. Detailed Budget'!K79</f>
        <v>/Participant</v>
      </c>
      <c r="E87" s="722">
        <f>'3. Detailed Budget'!N79</f>
        <v>0</v>
      </c>
      <c r="F87" s="788">
        <f>'3. Detailed Budget'!J79</f>
        <v>0</v>
      </c>
      <c r="G87" s="789"/>
      <c r="H87" s="170">
        <f>'3. Detailed Budget'!O79</f>
        <v>0</v>
      </c>
      <c r="I87" s="84"/>
      <c r="J87" s="180"/>
      <c r="K87" s="90"/>
      <c r="L87" s="170">
        <f t="shared" si="6"/>
        <v>0</v>
      </c>
    </row>
    <row r="88" spans="1:16" s="69" customFormat="1">
      <c r="A88" s="790" t="s">
        <v>220</v>
      </c>
      <c r="B88" s="791"/>
      <c r="C88" s="48" t="str">
        <f>'3. Detailed Budget'!G80</f>
        <v>Allowance</v>
      </c>
      <c r="D88" s="152" t="str">
        <f>'3. Detailed Budget'!K80</f>
        <v>/Participant</v>
      </c>
      <c r="E88" s="722">
        <f>'3. Detailed Budget'!N80</f>
        <v>0</v>
      </c>
      <c r="F88" s="788">
        <f>'3. Detailed Budget'!J80</f>
        <v>0</v>
      </c>
      <c r="G88" s="789"/>
      <c r="H88" s="170">
        <f>'3. Detailed Budget'!O80</f>
        <v>0</v>
      </c>
      <c r="I88" s="84"/>
      <c r="J88" s="180"/>
      <c r="K88" s="90"/>
      <c r="L88" s="170">
        <f t="shared" si="6"/>
        <v>0</v>
      </c>
      <c r="M88" s="66"/>
      <c r="N88" s="21"/>
    </row>
    <row r="89" spans="1:16" s="69" customFormat="1" ht="20.100000000000001" customHeight="1">
      <c r="A89" s="790" t="s">
        <v>221</v>
      </c>
      <c r="B89" s="791"/>
      <c r="C89" s="48" t="str">
        <f>'3. Detailed Budget'!G81</f>
        <v>Allowance</v>
      </c>
      <c r="D89" s="152" t="str">
        <f>'3. Detailed Budget'!K81</f>
        <v>/Participant</v>
      </c>
      <c r="E89" s="722">
        <f>'3. Detailed Budget'!N81</f>
        <v>0</v>
      </c>
      <c r="F89" s="788">
        <f>'3. Detailed Budget'!J81</f>
        <v>0</v>
      </c>
      <c r="G89" s="789"/>
      <c r="H89" s="170">
        <f>'3. Detailed Budget'!O81</f>
        <v>0</v>
      </c>
      <c r="I89" s="84"/>
      <c r="J89" s="180"/>
      <c r="K89" s="90"/>
      <c r="L89" s="170">
        <f t="shared" si="6"/>
        <v>0</v>
      </c>
    </row>
    <row r="90" spans="1:16" s="69" customFormat="1" ht="20.100000000000001" customHeight="1">
      <c r="A90" s="790" t="s">
        <v>353</v>
      </c>
      <c r="B90" s="791"/>
      <c r="C90" s="48" t="str">
        <f>'3. Detailed Budget'!G82</f>
        <v xml:space="preserve">Health insurance </v>
      </c>
      <c r="D90" s="152" t="str">
        <f>'3. Detailed Budget'!K82</f>
        <v>/Participant</v>
      </c>
      <c r="E90" s="722">
        <f>'3. Detailed Budget'!N82</f>
        <v>0</v>
      </c>
      <c r="F90" s="788">
        <f>'3. Detailed Budget'!J82</f>
        <v>0</v>
      </c>
      <c r="G90" s="789"/>
      <c r="H90" s="170">
        <f>'3. Detailed Budget'!O82</f>
        <v>0</v>
      </c>
      <c r="I90" s="84"/>
      <c r="J90" s="180"/>
      <c r="K90" s="90"/>
      <c r="L90" s="170">
        <f t="shared" si="6"/>
        <v>0</v>
      </c>
    </row>
    <row r="91" spans="1:16" s="69" customFormat="1" ht="20.100000000000001" customHeight="1">
      <c r="A91" s="790" t="s">
        <v>354</v>
      </c>
      <c r="B91" s="791"/>
      <c r="C91" s="48" t="str">
        <f>'3. Detailed Budget'!G83</f>
        <v xml:space="preserve">Communications </v>
      </c>
      <c r="D91" s="152" t="str">
        <f>'3. Detailed Budget'!K83</f>
        <v>/Participant</v>
      </c>
      <c r="E91" s="722">
        <f>'3. Detailed Budget'!N83</f>
        <v>0</v>
      </c>
      <c r="F91" s="788">
        <f>'3. Detailed Budget'!J83</f>
        <v>0</v>
      </c>
      <c r="G91" s="789"/>
      <c r="H91" s="170">
        <f>'3. Detailed Budget'!O83</f>
        <v>0</v>
      </c>
      <c r="I91" s="84"/>
      <c r="J91" s="180"/>
      <c r="K91" s="90"/>
      <c r="L91" s="170">
        <f t="shared" si="6"/>
        <v>0</v>
      </c>
    </row>
    <row r="92" spans="1:16" s="69" customFormat="1" ht="20.100000000000001" customHeight="1">
      <c r="A92" s="790" t="s">
        <v>355</v>
      </c>
      <c r="B92" s="791"/>
      <c r="C92" s="48" t="str">
        <f>'3. Detailed Budget'!G84</f>
        <v xml:space="preserve">Visa fees </v>
      </c>
      <c r="D92" s="152" t="str">
        <f>'3. Detailed Budget'!K84</f>
        <v>/Participant</v>
      </c>
      <c r="E92" s="722">
        <f>'3. Detailed Budget'!N84</f>
        <v>0</v>
      </c>
      <c r="F92" s="788">
        <f>'3. Detailed Budget'!J84</f>
        <v>0</v>
      </c>
      <c r="G92" s="789"/>
      <c r="H92" s="170">
        <f>'3. Detailed Budget'!O84</f>
        <v>0</v>
      </c>
      <c r="I92" s="84"/>
      <c r="J92" s="180"/>
      <c r="K92" s="90"/>
      <c r="L92" s="170">
        <f t="shared" si="6"/>
        <v>0</v>
      </c>
    </row>
    <row r="93" spans="1:16" s="69" customFormat="1" ht="20.100000000000001" customHeight="1">
      <c r="A93" s="790" t="s">
        <v>356</v>
      </c>
      <c r="B93" s="791"/>
      <c r="C93" s="48" t="str">
        <f>'3. Detailed Budget'!G85</f>
        <v>Excess Luggage</v>
      </c>
      <c r="D93" s="152" t="str">
        <f>'3. Detailed Budget'!K85</f>
        <v>/Participant</v>
      </c>
      <c r="E93" s="722">
        <f>'3. Detailed Budget'!N85</f>
        <v>0</v>
      </c>
      <c r="F93" s="788">
        <f>'3. Detailed Budget'!J85</f>
        <v>0</v>
      </c>
      <c r="G93" s="789"/>
      <c r="H93" s="170">
        <f>'3. Detailed Budget'!O85</f>
        <v>0</v>
      </c>
      <c r="I93" s="84"/>
      <c r="J93" s="180"/>
      <c r="K93" s="90"/>
      <c r="L93" s="170">
        <f t="shared" si="6"/>
        <v>0</v>
      </c>
    </row>
    <row r="94" spans="1:16" s="69" customFormat="1" ht="20.100000000000001" customHeight="1">
      <c r="A94" s="790"/>
      <c r="B94" s="791"/>
      <c r="C94" s="48"/>
      <c r="D94" s="152"/>
      <c r="E94" s="106"/>
      <c r="F94" s="788"/>
      <c r="G94" s="789"/>
      <c r="H94" s="170"/>
      <c r="I94" s="84"/>
      <c r="J94" s="180"/>
      <c r="K94" s="90"/>
      <c r="L94" s="170"/>
    </row>
    <row r="95" spans="1:16" ht="20.100000000000001" customHeight="1">
      <c r="A95" s="16" t="s">
        <v>222</v>
      </c>
      <c r="B95" s="43"/>
      <c r="C95" s="85" t="s">
        <v>111</v>
      </c>
      <c r="D95" s="153"/>
      <c r="E95" s="18"/>
      <c r="F95" s="30"/>
      <c r="G95" s="17"/>
      <c r="H95" s="179"/>
      <c r="I95" s="4"/>
      <c r="J95" s="198"/>
      <c r="L95" s="198"/>
      <c r="M95" s="66"/>
      <c r="N95" s="21"/>
      <c r="O95" s="69"/>
      <c r="P95" s="69"/>
    </row>
    <row r="96" spans="1:16" s="69" customFormat="1" ht="20.100000000000001" customHeight="1">
      <c r="A96" s="122"/>
      <c r="B96" s="123"/>
      <c r="C96" s="138" t="s">
        <v>184</v>
      </c>
      <c r="D96" s="150"/>
      <c r="E96" s="110"/>
      <c r="F96" s="116"/>
      <c r="G96" s="117"/>
      <c r="H96" s="177"/>
      <c r="I96" s="111"/>
      <c r="J96" s="193"/>
      <c r="K96" s="112"/>
      <c r="L96" s="193"/>
    </row>
    <row r="97" spans="1:14" s="69" customFormat="1" ht="20.100000000000001" customHeight="1">
      <c r="A97" s="790" t="s">
        <v>223</v>
      </c>
      <c r="B97" s="791"/>
      <c r="C97" s="48" t="s">
        <v>123</v>
      </c>
      <c r="D97" s="152" t="s">
        <v>124</v>
      </c>
      <c r="E97" s="160">
        <f>'3. Detailed Budget'!N93</f>
        <v>0</v>
      </c>
      <c r="F97" s="788">
        <f>'3. Detailed Budget'!J93</f>
        <v>0</v>
      </c>
      <c r="G97" s="789"/>
      <c r="H97" s="180">
        <f>'3. Detailed Budget'!O93</f>
        <v>0</v>
      </c>
      <c r="I97" s="84"/>
      <c r="J97" s="180"/>
      <c r="K97" s="90"/>
      <c r="L97" s="180">
        <f>H97+J97</f>
        <v>0</v>
      </c>
    </row>
    <row r="98" spans="1:14" s="69" customFormat="1" ht="20.100000000000001" customHeight="1">
      <c r="A98" s="118" t="s">
        <v>224</v>
      </c>
      <c r="B98" s="119"/>
      <c r="C98" s="48" t="s">
        <v>123</v>
      </c>
      <c r="D98" s="152" t="s">
        <v>125</v>
      </c>
      <c r="E98" s="160">
        <f>'3. Detailed Budget'!N94</f>
        <v>0</v>
      </c>
      <c r="F98" s="788">
        <f>'3. Detailed Budget'!J94</f>
        <v>0</v>
      </c>
      <c r="G98" s="789"/>
      <c r="H98" s="180">
        <f>'3. Detailed Budget'!O94</f>
        <v>0</v>
      </c>
      <c r="I98" s="84"/>
      <c r="J98" s="180"/>
      <c r="K98" s="90"/>
      <c r="L98" s="180">
        <f>H98+J98</f>
        <v>0</v>
      </c>
      <c r="M98" s="66"/>
      <c r="N98" s="21"/>
    </row>
    <row r="99" spans="1:14" s="69" customFormat="1" ht="20.100000000000001" customHeight="1">
      <c r="A99" s="118"/>
      <c r="B99" s="119"/>
      <c r="C99" s="48"/>
      <c r="D99" s="152"/>
      <c r="E99" s="106"/>
      <c r="F99" s="788"/>
      <c r="G99" s="789"/>
      <c r="H99" s="180"/>
      <c r="I99" s="84"/>
      <c r="J99" s="180"/>
      <c r="K99" s="90"/>
      <c r="L99" s="180"/>
    </row>
    <row r="100" spans="1:14" s="69" customFormat="1" ht="20.100000000000001" customHeight="1">
      <c r="A100" s="31"/>
      <c r="B100" s="42"/>
      <c r="C100" s="165" t="s">
        <v>182</v>
      </c>
      <c r="D100" s="149"/>
      <c r="E100" s="134"/>
      <c r="F100" s="703"/>
      <c r="G100" s="703"/>
      <c r="H100" s="175"/>
      <c r="I100" s="2"/>
      <c r="J100" s="192"/>
      <c r="L100" s="192"/>
    </row>
    <row r="101" spans="1:14" s="69" customFormat="1" ht="20.100000000000001" customHeight="1">
      <c r="A101" s="821" t="s">
        <v>63</v>
      </c>
      <c r="B101" s="822"/>
      <c r="C101" s="109" t="s">
        <v>59</v>
      </c>
      <c r="D101" s="150"/>
      <c r="E101" s="110"/>
      <c r="F101" s="796"/>
      <c r="G101" s="797"/>
      <c r="H101" s="177"/>
      <c r="I101" s="111"/>
      <c r="J101" s="193"/>
      <c r="K101" s="112"/>
      <c r="L101" s="193">
        <f>H101+J101</f>
        <v>0</v>
      </c>
      <c r="M101" s="66"/>
      <c r="N101" s="21"/>
    </row>
    <row r="102" spans="1:14" s="69" customFormat="1" ht="20.100000000000001" customHeight="1">
      <c r="A102" s="706"/>
      <c r="B102" s="707"/>
      <c r="C102" s="138" t="s">
        <v>119</v>
      </c>
      <c r="D102" s="150"/>
      <c r="E102" s="110"/>
      <c r="F102" s="708"/>
      <c r="G102" s="709"/>
      <c r="H102" s="177"/>
      <c r="I102" s="111"/>
      <c r="J102" s="193"/>
      <c r="K102" s="112"/>
      <c r="L102" s="193"/>
    </row>
    <row r="103" spans="1:14" s="69" customFormat="1" ht="20.100000000000001" customHeight="1">
      <c r="A103" s="798" t="s">
        <v>62</v>
      </c>
      <c r="B103" s="799"/>
      <c r="C103" s="48" t="s">
        <v>205</v>
      </c>
      <c r="D103" s="152" t="s">
        <v>120</v>
      </c>
      <c r="E103" s="159">
        <v>1</v>
      </c>
      <c r="F103" s="792">
        <v>900</v>
      </c>
      <c r="G103" s="793"/>
      <c r="H103" s="170">
        <f>E103*F103</f>
        <v>900</v>
      </c>
      <c r="I103" s="4"/>
      <c r="J103" s="170"/>
      <c r="K103" s="21"/>
      <c r="L103" s="170">
        <f>H103+J103</f>
        <v>900</v>
      </c>
    </row>
    <row r="104" spans="1:14" s="69" customFormat="1" ht="20.100000000000001" customHeight="1">
      <c r="A104" s="798" t="s">
        <v>61</v>
      </c>
      <c r="B104" s="799"/>
      <c r="C104" s="48" t="s">
        <v>121</v>
      </c>
      <c r="D104" s="152" t="s">
        <v>122</v>
      </c>
      <c r="E104" s="159">
        <v>7</v>
      </c>
      <c r="F104" s="792">
        <v>240</v>
      </c>
      <c r="G104" s="793"/>
      <c r="H104" s="170">
        <f>E104*F104</f>
        <v>1680</v>
      </c>
      <c r="I104" s="4"/>
      <c r="J104" s="170"/>
      <c r="K104" s="21"/>
      <c r="L104" s="170">
        <f>H104+J104</f>
        <v>1680</v>
      </c>
      <c r="M104" s="66"/>
      <c r="N104" s="21"/>
    </row>
    <row r="105" spans="1:14" s="69" customFormat="1" ht="20.100000000000001" customHeight="1">
      <c r="A105" s="798"/>
      <c r="B105" s="799"/>
      <c r="C105" s="48"/>
      <c r="D105" s="151"/>
      <c r="E105" s="1"/>
      <c r="F105" s="792"/>
      <c r="G105" s="793"/>
      <c r="H105" s="170"/>
      <c r="I105" s="4"/>
      <c r="J105" s="170"/>
      <c r="K105" s="21"/>
      <c r="L105" s="170"/>
    </row>
    <row r="106" spans="1:14" s="69" customFormat="1" ht="20.100000000000001" customHeight="1">
      <c r="A106" s="706" t="s">
        <v>207</v>
      </c>
      <c r="B106" s="707"/>
      <c r="C106" s="138" t="s">
        <v>143</v>
      </c>
      <c r="D106" s="150"/>
      <c r="E106" s="110"/>
      <c r="F106" s="708"/>
      <c r="G106" s="709"/>
      <c r="H106" s="177"/>
      <c r="I106" s="111"/>
      <c r="J106" s="193"/>
      <c r="K106" s="112"/>
      <c r="L106" s="193"/>
    </row>
    <row r="107" spans="1:14" s="69" customFormat="1" ht="20.100000000000001" customHeight="1">
      <c r="A107" s="798" t="s">
        <v>208</v>
      </c>
      <c r="B107" s="799"/>
      <c r="C107" s="48" t="str">
        <f>'3. Detailed Budget'!G64</f>
        <v>International Travel (Air fare:  MENA Countries - US)</v>
      </c>
      <c r="D107" s="152" t="str">
        <f>'3. Detailed Budget'!K64</f>
        <v>/RT</v>
      </c>
      <c r="E107" s="26">
        <f>'3. Detailed Budget'!T64</f>
        <v>0</v>
      </c>
      <c r="F107" s="788">
        <f>'3. Detailed Budget'!J64</f>
        <v>0</v>
      </c>
      <c r="G107" s="789"/>
      <c r="H107" s="170" t="e">
        <f>'3. Detailed Budget'!U64</f>
        <v>#REF!</v>
      </c>
      <c r="I107" s="4"/>
      <c r="J107" s="170"/>
      <c r="K107" s="21"/>
      <c r="L107" s="170" t="e">
        <f t="shared" ref="L107:L115" si="7">H107+J107</f>
        <v>#REF!</v>
      </c>
    </row>
    <row r="108" spans="1:14" s="69" customFormat="1" ht="20.100000000000001" customHeight="1">
      <c r="A108" s="798" t="s">
        <v>209</v>
      </c>
      <c r="B108" s="799"/>
      <c r="C108" s="48" t="str">
        <f>'3. Detailed Budget'!G65</f>
        <v>Airport Transfers</v>
      </c>
      <c r="D108" s="152" t="str">
        <f>'3. Detailed Budget'!K65</f>
        <v>/Event</v>
      </c>
      <c r="E108" s="26">
        <f>'3. Detailed Budget'!T65</f>
        <v>0</v>
      </c>
      <c r="F108" s="788">
        <f>'3. Detailed Budget'!J65</f>
        <v>0</v>
      </c>
      <c r="G108" s="789"/>
      <c r="H108" s="170" t="e">
        <f>'3. Detailed Budget'!U65</f>
        <v>#REF!</v>
      </c>
      <c r="I108" s="4"/>
      <c r="J108" s="170"/>
      <c r="K108" s="21"/>
      <c r="L108" s="170" t="e">
        <f t="shared" si="7"/>
        <v>#REF!</v>
      </c>
    </row>
    <row r="109" spans="1:14" s="69" customFormat="1" ht="20.100000000000001" customHeight="1">
      <c r="A109" s="798" t="s">
        <v>210</v>
      </c>
      <c r="B109" s="799"/>
      <c r="C109" s="48" t="str">
        <f>'3. Detailed Budget'!G66</f>
        <v>Transit allowance (overseas-US city; $X outbound; $X return)</v>
      </c>
      <c r="D109" s="152" t="str">
        <f>'3. Detailed Budget'!K66</f>
        <v>/Participant</v>
      </c>
      <c r="E109" s="26">
        <f>'3. Detailed Budget'!T66</f>
        <v>0</v>
      </c>
      <c r="F109" s="788">
        <f>'3. Detailed Budget'!J66</f>
        <v>0</v>
      </c>
      <c r="G109" s="789"/>
      <c r="H109" s="170">
        <f>'3. Detailed Budget'!U66</f>
        <v>0</v>
      </c>
      <c r="I109" s="4"/>
      <c r="J109" s="170"/>
      <c r="K109" s="21"/>
      <c r="L109" s="170">
        <f t="shared" si="7"/>
        <v>0</v>
      </c>
      <c r="M109" s="66"/>
      <c r="N109" s="21"/>
    </row>
    <row r="110" spans="1:14" s="69" customFormat="1" ht="20.100000000000001" customHeight="1">
      <c r="A110" s="798" t="s">
        <v>211</v>
      </c>
      <c r="B110" s="799"/>
      <c r="C110" s="48" t="str">
        <f>'3. Detailed Budget'!G67</f>
        <v>Allowance</v>
      </c>
      <c r="D110" s="152" t="str">
        <f>'3. Detailed Budget'!K67</f>
        <v>/Participant</v>
      </c>
      <c r="E110" s="26">
        <f>'3. Detailed Budget'!T67</f>
        <v>0</v>
      </c>
      <c r="F110" s="788">
        <f>'3. Detailed Budget'!J67</f>
        <v>0</v>
      </c>
      <c r="G110" s="789"/>
      <c r="H110" s="170">
        <f>'3. Detailed Budget'!U67</f>
        <v>0</v>
      </c>
      <c r="I110" s="4"/>
      <c r="J110" s="170"/>
      <c r="K110" s="21"/>
      <c r="L110" s="170">
        <f t="shared" si="7"/>
        <v>0</v>
      </c>
    </row>
    <row r="111" spans="1:14" s="69" customFormat="1" ht="20.100000000000001" customHeight="1">
      <c r="A111" s="798" t="s">
        <v>212</v>
      </c>
      <c r="B111" s="799"/>
      <c r="C111" s="48" t="str">
        <f>'3. Detailed Budget'!G69</f>
        <v>Lodging for Participant</v>
      </c>
      <c r="D111" s="152" t="str">
        <f>'3. Detailed Budget'!K69</f>
        <v>/Participant</v>
      </c>
      <c r="E111" s="26">
        <f>'3. Detailed Budget'!T69</f>
        <v>0</v>
      </c>
      <c r="F111" s="788">
        <f>'3. Detailed Budget'!J69</f>
        <v>0</v>
      </c>
      <c r="G111" s="789"/>
      <c r="H111" s="170" t="e">
        <f>'3. Detailed Budget'!U69</f>
        <v>#REF!</v>
      </c>
      <c r="I111" s="4"/>
      <c r="J111" s="170"/>
      <c r="K111" s="21"/>
      <c r="L111" s="170" t="e">
        <f t="shared" si="7"/>
        <v>#REF!</v>
      </c>
    </row>
    <row r="112" spans="1:14" s="69" customFormat="1">
      <c r="A112" s="798" t="s">
        <v>213</v>
      </c>
      <c r="B112" s="799"/>
      <c r="C112" s="48" t="str">
        <f>'3. Detailed Budget'!G70</f>
        <v>Ground Transportation</v>
      </c>
      <c r="D112" s="152" t="str">
        <f>'3. Detailed Budget'!K70</f>
        <v>/week</v>
      </c>
      <c r="E112" s="26">
        <f>'3. Detailed Budget'!T70</f>
        <v>0</v>
      </c>
      <c r="F112" s="788">
        <f>'3. Detailed Budget'!J70</f>
        <v>0</v>
      </c>
      <c r="G112" s="789"/>
      <c r="H112" s="170" t="e">
        <f>'3. Detailed Budget'!U70</f>
        <v>#REF!</v>
      </c>
      <c r="I112" s="4"/>
      <c r="J112" s="170"/>
      <c r="K112" s="21"/>
      <c r="L112" s="170" t="e">
        <f t="shared" si="7"/>
        <v>#REF!</v>
      </c>
      <c r="M112" s="66"/>
      <c r="N112" s="21"/>
    </row>
    <row r="113" spans="1:14" s="69" customFormat="1" ht="20.100000000000001" customHeight="1">
      <c r="A113" s="798" t="s">
        <v>214</v>
      </c>
      <c r="B113" s="799"/>
      <c r="C113" s="48" t="str">
        <f>'3. Detailed Budget'!G71</f>
        <v>Excess Baggage</v>
      </c>
      <c r="D113" s="152" t="str">
        <f>'3. Detailed Budget'!K71</f>
        <v>/Participant</v>
      </c>
      <c r="E113" s="26">
        <f>'3. Detailed Budget'!T71</f>
        <v>0</v>
      </c>
      <c r="F113" s="788">
        <f>'3. Detailed Budget'!J71</f>
        <v>0</v>
      </c>
      <c r="G113" s="789"/>
      <c r="H113" s="170">
        <f>'3. Detailed Budget'!U71</f>
        <v>0</v>
      </c>
      <c r="I113" s="4"/>
      <c r="J113" s="170"/>
      <c r="K113" s="21"/>
      <c r="L113" s="170">
        <f t="shared" si="7"/>
        <v>0</v>
      </c>
    </row>
    <row r="114" spans="1:14" s="69" customFormat="1" ht="20.100000000000001" customHeight="1">
      <c r="A114" s="798" t="s">
        <v>215</v>
      </c>
      <c r="B114" s="799"/>
      <c r="C114" s="48" t="str">
        <f>'3. Detailed Budget'!G72</f>
        <v>Communication</v>
      </c>
      <c r="D114" s="152" t="str">
        <f>'3. Detailed Budget'!K72</f>
        <v>/Participant</v>
      </c>
      <c r="E114" s="26">
        <f>'3. Detailed Budget'!T72</f>
        <v>0</v>
      </c>
      <c r="F114" s="788">
        <f>'3. Detailed Budget'!J72</f>
        <v>0</v>
      </c>
      <c r="G114" s="789"/>
      <c r="H114" s="170">
        <f>'3. Detailed Budget'!U72</f>
        <v>0</v>
      </c>
      <c r="I114" s="4"/>
      <c r="J114" s="170"/>
      <c r="K114" s="21"/>
      <c r="L114" s="170">
        <f t="shared" si="7"/>
        <v>0</v>
      </c>
    </row>
    <row r="115" spans="1:14" s="69" customFormat="1" ht="20.100000000000001" customHeight="1">
      <c r="A115" s="798" t="s">
        <v>216</v>
      </c>
      <c r="B115" s="799"/>
      <c r="C115" s="48" t="str">
        <f>'3. Detailed Budget'!G73</f>
        <v>HAC Health Insurance</v>
      </c>
      <c r="D115" s="152" t="str">
        <f>'3. Detailed Budget'!K73</f>
        <v>/Participant</v>
      </c>
      <c r="E115" s="26">
        <f>'3. Detailed Budget'!T73</f>
        <v>0</v>
      </c>
      <c r="F115" s="788">
        <f>'3. Detailed Budget'!J73</f>
        <v>0</v>
      </c>
      <c r="G115" s="789"/>
      <c r="H115" s="170" t="e">
        <f>'3. Detailed Budget'!U73</f>
        <v>#REF!</v>
      </c>
      <c r="I115" s="4"/>
      <c r="J115" s="170"/>
      <c r="K115" s="21"/>
      <c r="L115" s="170" t="e">
        <f t="shared" si="7"/>
        <v>#REF!</v>
      </c>
      <c r="M115" s="66"/>
      <c r="N115" s="21"/>
    </row>
    <row r="116" spans="1:14" s="69" customFormat="1">
      <c r="A116" s="704"/>
      <c r="B116" s="705"/>
      <c r="C116" s="49"/>
      <c r="D116" s="147"/>
      <c r="E116" s="8"/>
      <c r="F116" s="699"/>
      <c r="G116" s="700"/>
      <c r="H116" s="178"/>
      <c r="I116" s="4"/>
      <c r="J116" s="170"/>
      <c r="K116" s="21"/>
      <c r="L116" s="170"/>
    </row>
    <row r="117" spans="1:14" s="69" customFormat="1" ht="20.100000000000001" customHeight="1">
      <c r="A117" s="706" t="s">
        <v>217</v>
      </c>
      <c r="B117" s="707"/>
      <c r="C117" s="138" t="s">
        <v>185</v>
      </c>
      <c r="D117" s="150"/>
      <c r="E117" s="110"/>
      <c r="F117" s="708"/>
      <c r="G117" s="709"/>
      <c r="H117" s="177"/>
      <c r="I117" s="111"/>
      <c r="J117" s="193"/>
      <c r="K117" s="112"/>
      <c r="L117" s="193"/>
    </row>
    <row r="118" spans="1:14" s="69" customFormat="1">
      <c r="A118" s="790" t="s">
        <v>218</v>
      </c>
      <c r="B118" s="791"/>
      <c r="C118" s="48" t="str">
        <f>'3. Detailed Budget'!G78</f>
        <v>Regional Travel (Air fare: MENA)</v>
      </c>
      <c r="D118" s="152" t="str">
        <f>'3. Detailed Budget'!K78</f>
        <v>/RT</v>
      </c>
      <c r="E118" s="722">
        <f>'3. Detailed Budget'!T78</f>
        <v>0</v>
      </c>
      <c r="F118" s="788">
        <f>'3. Detailed Budget'!J78</f>
        <v>0</v>
      </c>
      <c r="G118" s="789"/>
      <c r="H118" s="170" t="e">
        <f>'3. Detailed Budget'!U78</f>
        <v>#REF!</v>
      </c>
      <c r="I118" s="84"/>
      <c r="J118" s="180"/>
      <c r="K118" s="90"/>
      <c r="L118" s="170" t="e">
        <f t="shared" ref="L118:L125" si="8">H118+J118</f>
        <v>#REF!</v>
      </c>
    </row>
    <row r="119" spans="1:14" s="69" customFormat="1" ht="25.5" customHeight="1">
      <c r="A119" s="790" t="s">
        <v>219</v>
      </c>
      <c r="B119" s="791"/>
      <c r="C119" s="48" t="str">
        <f>'3. Detailed Budget'!G79</f>
        <v>Lodging Pax (X Days or Weeks)</v>
      </c>
      <c r="D119" s="152" t="str">
        <f>'3. Detailed Budget'!K79</f>
        <v>/Participant</v>
      </c>
      <c r="E119" s="722">
        <f>'3. Detailed Budget'!T79</f>
        <v>0</v>
      </c>
      <c r="F119" s="788">
        <f>'3. Detailed Budget'!J79</f>
        <v>0</v>
      </c>
      <c r="G119" s="789"/>
      <c r="H119" s="170" t="e">
        <f>'3. Detailed Budget'!U79</f>
        <v>#REF!</v>
      </c>
      <c r="I119" s="84"/>
      <c r="J119" s="180"/>
      <c r="K119" s="90"/>
      <c r="L119" s="170" t="e">
        <f t="shared" si="8"/>
        <v>#REF!</v>
      </c>
    </row>
    <row r="120" spans="1:14" s="69" customFormat="1" ht="20.100000000000001" customHeight="1">
      <c r="A120" s="790" t="s">
        <v>220</v>
      </c>
      <c r="B120" s="791"/>
      <c r="C120" s="48" t="str">
        <f>'3. Detailed Budget'!G80</f>
        <v>Allowance</v>
      </c>
      <c r="D120" s="152" t="str">
        <f>'3. Detailed Budget'!K80</f>
        <v>/Participant</v>
      </c>
      <c r="E120" s="722">
        <f>'3. Detailed Budget'!T80</f>
        <v>0</v>
      </c>
      <c r="F120" s="788">
        <f>'3. Detailed Budget'!J80</f>
        <v>0</v>
      </c>
      <c r="G120" s="789"/>
      <c r="H120" s="170">
        <f>'3. Detailed Budget'!U80</f>
        <v>0</v>
      </c>
      <c r="I120" s="84"/>
      <c r="J120" s="180"/>
      <c r="K120" s="90"/>
      <c r="L120" s="170">
        <f t="shared" si="8"/>
        <v>0</v>
      </c>
      <c r="M120" s="66"/>
      <c r="N120" s="21"/>
    </row>
    <row r="121" spans="1:14" s="69" customFormat="1">
      <c r="A121" s="790" t="s">
        <v>221</v>
      </c>
      <c r="B121" s="791"/>
      <c r="C121" s="48" t="str">
        <f>'3. Detailed Budget'!G81</f>
        <v>Allowance</v>
      </c>
      <c r="D121" s="152" t="str">
        <f>'3. Detailed Budget'!K81</f>
        <v>/Participant</v>
      </c>
      <c r="E121" s="722">
        <f>'3. Detailed Budget'!T81</f>
        <v>0</v>
      </c>
      <c r="F121" s="788">
        <f>'3. Detailed Budget'!J81</f>
        <v>0</v>
      </c>
      <c r="G121" s="789"/>
      <c r="H121" s="170">
        <f>'3. Detailed Budget'!U81</f>
        <v>0</v>
      </c>
      <c r="I121" s="84"/>
      <c r="J121" s="180"/>
      <c r="K121" s="90"/>
      <c r="L121" s="170">
        <f t="shared" si="8"/>
        <v>0</v>
      </c>
    </row>
    <row r="122" spans="1:14" s="69" customFormat="1" ht="20.100000000000001" customHeight="1">
      <c r="A122" s="790" t="s">
        <v>353</v>
      </c>
      <c r="B122" s="791"/>
      <c r="C122" s="48" t="str">
        <f>'3. Detailed Budget'!G82</f>
        <v xml:space="preserve">Health insurance </v>
      </c>
      <c r="D122" s="152" t="str">
        <f>'3. Detailed Budget'!K82</f>
        <v>/Participant</v>
      </c>
      <c r="E122" s="722">
        <f>'3. Detailed Budget'!T82</f>
        <v>0</v>
      </c>
      <c r="F122" s="788">
        <f>'3. Detailed Budget'!J82</f>
        <v>0</v>
      </c>
      <c r="G122" s="789"/>
      <c r="H122" s="170" t="e">
        <f>'3. Detailed Budget'!U82</f>
        <v>#REF!</v>
      </c>
      <c r="I122" s="84"/>
      <c r="J122" s="180"/>
      <c r="K122" s="90"/>
      <c r="L122" s="170" t="e">
        <f t="shared" si="8"/>
        <v>#REF!</v>
      </c>
    </row>
    <row r="123" spans="1:14" s="69" customFormat="1" ht="20.100000000000001" customHeight="1">
      <c r="A123" s="790" t="s">
        <v>354</v>
      </c>
      <c r="B123" s="791"/>
      <c r="C123" s="48" t="str">
        <f>'3. Detailed Budget'!G83</f>
        <v xml:space="preserve">Communications </v>
      </c>
      <c r="D123" s="152" t="str">
        <f>'3. Detailed Budget'!K83</f>
        <v>/Participant</v>
      </c>
      <c r="E123" s="722">
        <f>'3. Detailed Budget'!T83</f>
        <v>0</v>
      </c>
      <c r="F123" s="788">
        <f>'3. Detailed Budget'!J83</f>
        <v>0</v>
      </c>
      <c r="G123" s="789"/>
      <c r="H123" s="170">
        <f>'3. Detailed Budget'!U83</f>
        <v>0</v>
      </c>
      <c r="I123" s="84"/>
      <c r="J123" s="180"/>
      <c r="K123" s="90"/>
      <c r="L123" s="170">
        <f t="shared" si="8"/>
        <v>0</v>
      </c>
      <c r="M123" s="66"/>
      <c r="N123" s="21"/>
    </row>
    <row r="124" spans="1:14" s="69" customFormat="1" ht="20.100000000000001" customHeight="1">
      <c r="A124" s="790" t="s">
        <v>355</v>
      </c>
      <c r="B124" s="791"/>
      <c r="C124" s="48" t="str">
        <f>'3. Detailed Budget'!G84</f>
        <v xml:space="preserve">Visa fees </v>
      </c>
      <c r="D124" s="152" t="str">
        <f>'3. Detailed Budget'!K84</f>
        <v>/Participant</v>
      </c>
      <c r="E124" s="722">
        <f>'3. Detailed Budget'!T84</f>
        <v>0</v>
      </c>
      <c r="F124" s="788">
        <f>'3. Detailed Budget'!J84</f>
        <v>0</v>
      </c>
      <c r="G124" s="789"/>
      <c r="H124" s="170">
        <f>'3. Detailed Budget'!U84</f>
        <v>0</v>
      </c>
      <c r="I124" s="84"/>
      <c r="J124" s="180"/>
      <c r="K124" s="90"/>
      <c r="L124" s="170">
        <f t="shared" si="8"/>
        <v>0</v>
      </c>
    </row>
    <row r="125" spans="1:14" s="69" customFormat="1" ht="20.100000000000001" customHeight="1">
      <c r="A125" s="790" t="s">
        <v>356</v>
      </c>
      <c r="B125" s="791"/>
      <c r="C125" s="48" t="str">
        <f>'3. Detailed Budget'!G85</f>
        <v>Excess Luggage</v>
      </c>
      <c r="D125" s="152" t="str">
        <f>'3. Detailed Budget'!K85</f>
        <v>/Participant</v>
      </c>
      <c r="E125" s="722">
        <f>'3. Detailed Budget'!T85</f>
        <v>0</v>
      </c>
      <c r="F125" s="788">
        <f>'3. Detailed Budget'!J85</f>
        <v>0</v>
      </c>
      <c r="G125" s="789"/>
      <c r="H125" s="170">
        <f>'3. Detailed Budget'!U85</f>
        <v>0</v>
      </c>
      <c r="I125" s="84"/>
      <c r="J125" s="180"/>
      <c r="K125" s="90"/>
      <c r="L125" s="170">
        <f t="shared" si="8"/>
        <v>0</v>
      </c>
    </row>
    <row r="126" spans="1:14" s="69" customFormat="1" ht="20.100000000000001" customHeight="1">
      <c r="A126" s="790"/>
      <c r="B126" s="791"/>
      <c r="C126" s="48"/>
      <c r="D126" s="152"/>
      <c r="E126" s="106"/>
      <c r="F126" s="788"/>
      <c r="G126" s="789"/>
      <c r="H126" s="170"/>
      <c r="I126" s="84"/>
      <c r="J126" s="180"/>
      <c r="K126" s="90"/>
      <c r="L126" s="170"/>
      <c r="M126" s="66"/>
      <c r="N126" s="21"/>
    </row>
    <row r="127" spans="1:14" s="69" customFormat="1" ht="20.100000000000001" customHeight="1">
      <c r="A127" s="16" t="s">
        <v>222</v>
      </c>
      <c r="B127" s="43"/>
      <c r="C127" s="85" t="s">
        <v>111</v>
      </c>
      <c r="D127" s="153"/>
      <c r="E127" s="18"/>
      <c r="F127" s="30"/>
      <c r="G127" s="17"/>
      <c r="H127" s="179"/>
      <c r="I127" s="4"/>
      <c r="J127" s="198"/>
      <c r="L127" s="198"/>
    </row>
    <row r="128" spans="1:14" s="69" customFormat="1" ht="20.100000000000001" customHeight="1">
      <c r="A128" s="706"/>
      <c r="B128" s="707"/>
      <c r="C128" s="138" t="s">
        <v>184</v>
      </c>
      <c r="D128" s="150"/>
      <c r="E128" s="110"/>
      <c r="F128" s="708"/>
      <c r="G128" s="709"/>
      <c r="H128" s="177"/>
      <c r="I128" s="111"/>
      <c r="J128" s="193"/>
      <c r="K128" s="112"/>
      <c r="L128" s="193"/>
    </row>
    <row r="129" spans="1:14" s="69" customFormat="1" ht="20.100000000000001" customHeight="1">
      <c r="A129" s="790" t="s">
        <v>223</v>
      </c>
      <c r="B129" s="791"/>
      <c r="C129" s="48" t="s">
        <v>123</v>
      </c>
      <c r="D129" s="152" t="s">
        <v>124</v>
      </c>
      <c r="E129" s="160">
        <f>'3. Detailed Budget'!T93</f>
        <v>0</v>
      </c>
      <c r="F129" s="788">
        <f>'3. Detailed Budget'!J93</f>
        <v>0</v>
      </c>
      <c r="G129" s="789"/>
      <c r="H129" s="180" t="e">
        <f>'3. Detailed Budget'!U93</f>
        <v>#REF!</v>
      </c>
      <c r="I129" s="84"/>
      <c r="J129" s="180"/>
      <c r="K129" s="90"/>
      <c r="L129" s="180" t="e">
        <f>H129+J129</f>
        <v>#REF!</v>
      </c>
      <c r="M129" s="66"/>
      <c r="N129" s="21"/>
    </row>
    <row r="130" spans="1:14" s="69" customFormat="1" ht="20.100000000000001" customHeight="1">
      <c r="A130" s="701" t="s">
        <v>224</v>
      </c>
      <c r="B130" s="702"/>
      <c r="C130" s="48" t="s">
        <v>123</v>
      </c>
      <c r="D130" s="152" t="s">
        <v>125</v>
      </c>
      <c r="E130" s="160">
        <f>'3. Detailed Budget'!T94</f>
        <v>0</v>
      </c>
      <c r="F130" s="788">
        <f>'3. Detailed Budget'!J94</f>
        <v>0</v>
      </c>
      <c r="G130" s="789"/>
      <c r="H130" s="180" t="e">
        <f>'3. Detailed Budget'!U94</f>
        <v>#REF!</v>
      </c>
      <c r="I130" s="84"/>
      <c r="J130" s="180"/>
      <c r="K130" s="90"/>
      <c r="L130" s="180" t="e">
        <f>H130+J130</f>
        <v>#REF!</v>
      </c>
    </row>
    <row r="131" spans="1:14" s="69" customFormat="1" ht="20.100000000000001" customHeight="1">
      <c r="A131" s="704"/>
      <c r="B131" s="705"/>
      <c r="C131" s="125"/>
      <c r="D131" s="723"/>
      <c r="E131" s="724"/>
      <c r="F131" s="721"/>
      <c r="G131" s="721"/>
      <c r="H131" s="725"/>
      <c r="I131" s="84"/>
      <c r="J131" s="180"/>
      <c r="K131" s="90"/>
      <c r="L131" s="180"/>
    </row>
    <row r="132" spans="1:14" s="69" customFormat="1" ht="20.100000000000001" customHeight="1">
      <c r="A132" s="31"/>
      <c r="B132" s="42"/>
      <c r="C132" s="165" t="s">
        <v>352</v>
      </c>
      <c r="D132" s="149"/>
      <c r="E132" s="134"/>
      <c r="F132" s="703"/>
      <c r="G132" s="703"/>
      <c r="H132" s="175"/>
      <c r="I132" s="2"/>
      <c r="J132" s="192"/>
      <c r="L132" s="192"/>
    </row>
    <row r="133" spans="1:14" s="69" customFormat="1" ht="23.25" customHeight="1">
      <c r="A133" s="821" t="s">
        <v>63</v>
      </c>
      <c r="B133" s="822"/>
      <c r="C133" s="109" t="s">
        <v>59</v>
      </c>
      <c r="D133" s="150"/>
      <c r="E133" s="110"/>
      <c r="F133" s="796"/>
      <c r="G133" s="797"/>
      <c r="H133" s="177"/>
      <c r="I133" s="111"/>
      <c r="J133" s="193"/>
      <c r="K133" s="112"/>
      <c r="L133" s="193">
        <f>H133+J133</f>
        <v>0</v>
      </c>
      <c r="M133" s="66"/>
      <c r="N133" s="21"/>
    </row>
    <row r="134" spans="1:14" s="69" customFormat="1" ht="20.100000000000001" customHeight="1">
      <c r="A134" s="706"/>
      <c r="B134" s="707"/>
      <c r="C134" s="138" t="s">
        <v>119</v>
      </c>
      <c r="D134" s="150"/>
      <c r="E134" s="110"/>
      <c r="F134" s="708"/>
      <c r="G134" s="709"/>
      <c r="H134" s="177"/>
      <c r="I134" s="111"/>
      <c r="J134" s="193"/>
      <c r="K134" s="112"/>
      <c r="L134" s="193"/>
    </row>
    <row r="135" spans="1:14" s="69" customFormat="1" ht="20.100000000000001" customHeight="1">
      <c r="A135" s="798" t="s">
        <v>62</v>
      </c>
      <c r="B135" s="799"/>
      <c r="C135" s="48" t="s">
        <v>205</v>
      </c>
      <c r="D135" s="152" t="s">
        <v>120</v>
      </c>
      <c r="E135" s="159">
        <v>1</v>
      </c>
      <c r="F135" s="792">
        <v>900</v>
      </c>
      <c r="G135" s="793"/>
      <c r="H135" s="170">
        <f>E135*F135</f>
        <v>900</v>
      </c>
      <c r="I135" s="4"/>
      <c r="J135" s="170"/>
      <c r="K135" s="21"/>
      <c r="L135" s="170">
        <f>H135+J135</f>
        <v>900</v>
      </c>
    </row>
    <row r="136" spans="1:14" s="69" customFormat="1" ht="20.100000000000001" customHeight="1">
      <c r="A136" s="798" t="s">
        <v>61</v>
      </c>
      <c r="B136" s="799"/>
      <c r="C136" s="48" t="s">
        <v>121</v>
      </c>
      <c r="D136" s="152" t="s">
        <v>122</v>
      </c>
      <c r="E136" s="159">
        <v>7</v>
      </c>
      <c r="F136" s="792">
        <v>240</v>
      </c>
      <c r="G136" s="793"/>
      <c r="H136" s="170">
        <f>E136*F136</f>
        <v>1680</v>
      </c>
      <c r="I136" s="4"/>
      <c r="J136" s="170"/>
      <c r="K136" s="21"/>
      <c r="L136" s="170">
        <f>H136+J136</f>
        <v>1680</v>
      </c>
      <c r="M136" s="66"/>
      <c r="N136" s="21"/>
    </row>
    <row r="137" spans="1:14" s="69" customFormat="1" ht="20.100000000000001" customHeight="1">
      <c r="A137" s="737"/>
      <c r="B137" s="738"/>
      <c r="C137" s="49"/>
      <c r="D137" s="739"/>
      <c r="E137" s="740"/>
      <c r="F137" s="731"/>
      <c r="G137" s="732"/>
      <c r="H137" s="178"/>
      <c r="I137" s="4"/>
      <c r="J137" s="170"/>
      <c r="K137" s="21"/>
      <c r="L137" s="170"/>
      <c r="M137" s="66"/>
      <c r="N137" s="21"/>
    </row>
    <row r="138" spans="1:14" s="69" customFormat="1" ht="20.100000000000001" customHeight="1">
      <c r="A138" s="733" t="s">
        <v>207</v>
      </c>
      <c r="B138" s="734"/>
      <c r="C138" s="138" t="s">
        <v>143</v>
      </c>
      <c r="D138" s="150"/>
      <c r="E138" s="110"/>
      <c r="F138" s="735"/>
      <c r="G138" s="736"/>
      <c r="H138" s="177"/>
      <c r="I138" s="111"/>
      <c r="J138" s="193"/>
      <c r="K138" s="112"/>
      <c r="L138" s="193"/>
    </row>
    <row r="139" spans="1:14" s="69" customFormat="1" ht="20.100000000000001" customHeight="1">
      <c r="A139" s="798" t="s">
        <v>208</v>
      </c>
      <c r="B139" s="799"/>
      <c r="C139" s="48" t="str">
        <f>'3. Detailed Budget'!G64</f>
        <v>International Travel (Air fare:  MENA Countries - US)</v>
      </c>
      <c r="D139" s="152" t="str">
        <f>'3. Detailed Budget'!K64</f>
        <v>/RT</v>
      </c>
      <c r="E139" s="26">
        <f>'3. Detailed Budget'!Z64</f>
        <v>0</v>
      </c>
      <c r="F139" s="788">
        <f>'3. Detailed Budget'!J64</f>
        <v>0</v>
      </c>
      <c r="G139" s="789"/>
      <c r="H139" s="170" t="e">
        <f>'3. Detailed Budget'!AA64</f>
        <v>#REF!</v>
      </c>
      <c r="I139" s="4"/>
      <c r="J139" s="170"/>
      <c r="K139" s="21"/>
      <c r="L139" s="170" t="e">
        <f t="shared" ref="L139:L147" si="9">H139+J139</f>
        <v>#REF!</v>
      </c>
      <c r="M139" s="66"/>
      <c r="N139" s="21"/>
    </row>
    <row r="140" spans="1:14" s="69" customFormat="1" ht="20.100000000000001" customHeight="1">
      <c r="A140" s="798" t="s">
        <v>209</v>
      </c>
      <c r="B140" s="799"/>
      <c r="C140" s="48" t="str">
        <f>'3. Detailed Budget'!G65</f>
        <v>Airport Transfers</v>
      </c>
      <c r="D140" s="152" t="str">
        <f>'3. Detailed Budget'!K65</f>
        <v>/Event</v>
      </c>
      <c r="E140" s="26">
        <f>'3. Detailed Budget'!Z65</f>
        <v>0</v>
      </c>
      <c r="F140" s="788">
        <f>'3. Detailed Budget'!J65</f>
        <v>0</v>
      </c>
      <c r="G140" s="789"/>
      <c r="H140" s="170" t="e">
        <f>'3. Detailed Budget'!AA65</f>
        <v>#REF!</v>
      </c>
      <c r="I140" s="4"/>
      <c r="J140" s="170"/>
      <c r="K140" s="21"/>
      <c r="L140" s="170" t="e">
        <f t="shared" si="9"/>
        <v>#REF!</v>
      </c>
    </row>
    <row r="141" spans="1:14" s="69" customFormat="1" ht="20.100000000000001" customHeight="1">
      <c r="A141" s="798" t="s">
        <v>210</v>
      </c>
      <c r="B141" s="799"/>
      <c r="C141" s="48" t="str">
        <f>'3. Detailed Budget'!G66</f>
        <v>Transit allowance (overseas-US city; $X outbound; $X return)</v>
      </c>
      <c r="D141" s="152" t="str">
        <f>'3. Detailed Budget'!K66</f>
        <v>/Participant</v>
      </c>
      <c r="E141" s="26">
        <f>'3. Detailed Budget'!Z66</f>
        <v>0</v>
      </c>
      <c r="F141" s="788">
        <f>'3. Detailed Budget'!J66</f>
        <v>0</v>
      </c>
      <c r="G141" s="789"/>
      <c r="H141" s="170">
        <f>'3. Detailed Budget'!AA66</f>
        <v>0</v>
      </c>
      <c r="I141" s="4"/>
      <c r="J141" s="170"/>
      <c r="K141" s="21"/>
      <c r="L141" s="170">
        <f t="shared" si="9"/>
        <v>0</v>
      </c>
    </row>
    <row r="142" spans="1:14" s="69" customFormat="1" ht="20.100000000000001" customHeight="1">
      <c r="A142" s="798" t="s">
        <v>211</v>
      </c>
      <c r="B142" s="799"/>
      <c r="C142" s="48" t="str">
        <f>'3. Detailed Budget'!G67</f>
        <v>Allowance</v>
      </c>
      <c r="D142" s="152" t="str">
        <f>'3. Detailed Budget'!K67</f>
        <v>/Participant</v>
      </c>
      <c r="E142" s="26">
        <f>'3. Detailed Budget'!Z67</f>
        <v>0</v>
      </c>
      <c r="F142" s="788">
        <f>'3. Detailed Budget'!J67</f>
        <v>0</v>
      </c>
      <c r="G142" s="789"/>
      <c r="H142" s="170">
        <f>'3. Detailed Budget'!AA67</f>
        <v>0</v>
      </c>
      <c r="I142" s="4"/>
      <c r="J142" s="170"/>
      <c r="K142" s="21"/>
      <c r="L142" s="170">
        <f t="shared" si="9"/>
        <v>0</v>
      </c>
      <c r="M142" s="66"/>
      <c r="N142" s="21"/>
    </row>
    <row r="143" spans="1:14" s="69" customFormat="1" ht="20.100000000000001" customHeight="1">
      <c r="A143" s="798" t="s">
        <v>212</v>
      </c>
      <c r="B143" s="799"/>
      <c r="C143" s="48" t="str">
        <f>'3. Detailed Budget'!G69</f>
        <v>Lodging for Participant</v>
      </c>
      <c r="D143" s="152" t="str">
        <f>'3. Detailed Budget'!K69</f>
        <v>/Participant</v>
      </c>
      <c r="E143" s="26">
        <f>'3. Detailed Budget'!Z69</f>
        <v>0</v>
      </c>
      <c r="F143" s="788">
        <f>'3. Detailed Budget'!J69</f>
        <v>0</v>
      </c>
      <c r="G143" s="789"/>
      <c r="H143" s="170" t="e">
        <f>'3. Detailed Budget'!AA69</f>
        <v>#REF!</v>
      </c>
      <c r="I143" s="4"/>
      <c r="J143" s="170"/>
      <c r="K143" s="21"/>
      <c r="L143" s="170" t="e">
        <f t="shared" si="9"/>
        <v>#REF!</v>
      </c>
    </row>
    <row r="144" spans="1:14" s="69" customFormat="1" ht="20.100000000000001" customHeight="1">
      <c r="A144" s="798" t="s">
        <v>213</v>
      </c>
      <c r="B144" s="799"/>
      <c r="C144" s="48" t="str">
        <f>'3. Detailed Budget'!G70</f>
        <v>Ground Transportation</v>
      </c>
      <c r="D144" s="152" t="str">
        <f>'3. Detailed Budget'!K70</f>
        <v>/week</v>
      </c>
      <c r="E144" s="26">
        <f>'3. Detailed Budget'!Z70</f>
        <v>0</v>
      </c>
      <c r="F144" s="788">
        <f>'3. Detailed Budget'!J70</f>
        <v>0</v>
      </c>
      <c r="G144" s="789"/>
      <c r="H144" s="170" t="e">
        <f>'3. Detailed Budget'!AA70</f>
        <v>#REF!</v>
      </c>
      <c r="I144" s="4"/>
      <c r="J144" s="170"/>
      <c r="K144" s="21"/>
      <c r="L144" s="170" t="e">
        <f t="shared" si="9"/>
        <v>#REF!</v>
      </c>
    </row>
    <row r="145" spans="1:14" s="69" customFormat="1" ht="20.100000000000001" customHeight="1">
      <c r="A145" s="798" t="s">
        <v>214</v>
      </c>
      <c r="B145" s="799"/>
      <c r="C145" s="48" t="str">
        <f>'3. Detailed Budget'!G71</f>
        <v>Excess Baggage</v>
      </c>
      <c r="D145" s="152" t="str">
        <f>'3. Detailed Budget'!K71</f>
        <v>/Participant</v>
      </c>
      <c r="E145" s="26">
        <f>'3. Detailed Budget'!Z71</f>
        <v>0</v>
      </c>
      <c r="F145" s="788">
        <f>'3. Detailed Budget'!J71</f>
        <v>0</v>
      </c>
      <c r="G145" s="789"/>
      <c r="H145" s="170">
        <f>'3. Detailed Budget'!AA71</f>
        <v>0</v>
      </c>
      <c r="I145" s="4"/>
      <c r="J145" s="170"/>
      <c r="K145" s="21"/>
      <c r="L145" s="170">
        <f t="shared" si="9"/>
        <v>0</v>
      </c>
      <c r="M145" s="66"/>
      <c r="N145" s="21"/>
    </row>
    <row r="146" spans="1:14" s="69" customFormat="1" ht="20.100000000000001" customHeight="1">
      <c r="A146" s="798" t="s">
        <v>215</v>
      </c>
      <c r="B146" s="799"/>
      <c r="C146" s="48" t="str">
        <f>'3. Detailed Budget'!G72</f>
        <v>Communication</v>
      </c>
      <c r="D146" s="152" t="str">
        <f>'3. Detailed Budget'!K72</f>
        <v>/Participant</v>
      </c>
      <c r="E146" s="26">
        <f>'3. Detailed Budget'!Z72</f>
        <v>0</v>
      </c>
      <c r="F146" s="788">
        <f>'3. Detailed Budget'!J72</f>
        <v>0</v>
      </c>
      <c r="G146" s="789"/>
      <c r="H146" s="170">
        <f>'3. Detailed Budget'!AA72</f>
        <v>0</v>
      </c>
      <c r="I146" s="4"/>
      <c r="J146" s="170"/>
      <c r="K146" s="21"/>
      <c r="L146" s="170">
        <f t="shared" si="9"/>
        <v>0</v>
      </c>
    </row>
    <row r="147" spans="1:14" s="69" customFormat="1" ht="20.100000000000001" customHeight="1">
      <c r="A147" s="798" t="s">
        <v>216</v>
      </c>
      <c r="B147" s="799"/>
      <c r="C147" s="48" t="str">
        <f>'3. Detailed Budget'!G73</f>
        <v>HAC Health Insurance</v>
      </c>
      <c r="D147" s="152" t="str">
        <f>'3. Detailed Budget'!K73</f>
        <v>/Participant</v>
      </c>
      <c r="E147" s="26">
        <f>'3. Detailed Budget'!Z73</f>
        <v>0</v>
      </c>
      <c r="F147" s="788">
        <f>'3. Detailed Budget'!J73</f>
        <v>0</v>
      </c>
      <c r="G147" s="789"/>
      <c r="H147" s="170" t="e">
        <f>'3. Detailed Budget'!AA73</f>
        <v>#REF!</v>
      </c>
      <c r="I147" s="4"/>
      <c r="J147" s="170"/>
      <c r="K147" s="21"/>
      <c r="L147" s="170" t="e">
        <f t="shared" si="9"/>
        <v>#REF!</v>
      </c>
    </row>
    <row r="148" spans="1:14" s="69" customFormat="1" ht="20.100000000000001" customHeight="1">
      <c r="A148" s="737"/>
      <c r="B148" s="738"/>
      <c r="C148" s="49"/>
      <c r="D148" s="147"/>
      <c r="E148" s="8"/>
      <c r="F148" s="731"/>
      <c r="G148" s="732"/>
      <c r="H148" s="178"/>
      <c r="I148" s="4"/>
      <c r="J148" s="170"/>
      <c r="K148" s="21"/>
      <c r="L148" s="170"/>
      <c r="M148" s="66"/>
      <c r="N148" s="21"/>
    </row>
    <row r="149" spans="1:14" s="69" customFormat="1" ht="20.100000000000001" customHeight="1">
      <c r="A149" s="733" t="s">
        <v>217</v>
      </c>
      <c r="B149" s="734"/>
      <c r="C149" s="138" t="s">
        <v>185</v>
      </c>
      <c r="D149" s="150"/>
      <c r="E149" s="110"/>
      <c r="F149" s="735"/>
      <c r="G149" s="736"/>
      <c r="H149" s="177"/>
      <c r="I149" s="111"/>
      <c r="J149" s="193"/>
      <c r="K149" s="112"/>
      <c r="L149" s="193"/>
    </row>
    <row r="150" spans="1:14" s="69" customFormat="1" ht="20.100000000000001" customHeight="1">
      <c r="A150" s="790" t="s">
        <v>218</v>
      </c>
      <c r="B150" s="791"/>
      <c r="C150" s="48" t="str">
        <f>'3. Detailed Budget'!G78</f>
        <v>Regional Travel (Air fare: MENA)</v>
      </c>
      <c r="D150" s="152" t="str">
        <f>'3. Detailed Budget'!K78</f>
        <v>/RT</v>
      </c>
      <c r="E150" s="722">
        <f>'3. Detailed Budget'!Z78</f>
        <v>0</v>
      </c>
      <c r="F150" s="788">
        <f>'3. Detailed Budget'!J78</f>
        <v>0</v>
      </c>
      <c r="G150" s="789"/>
      <c r="H150" s="170" t="e">
        <f>'3. Detailed Budget'!AA78</f>
        <v>#REF!</v>
      </c>
      <c r="I150" s="84"/>
      <c r="J150" s="180"/>
      <c r="K150" s="90"/>
      <c r="L150" s="170" t="e">
        <f t="shared" ref="L150:L157" si="10">H150+J150</f>
        <v>#REF!</v>
      </c>
    </row>
    <row r="151" spans="1:14" s="69" customFormat="1" ht="20.100000000000001" customHeight="1">
      <c r="A151" s="790" t="s">
        <v>219</v>
      </c>
      <c r="B151" s="791"/>
      <c r="C151" s="48" t="str">
        <f>'3. Detailed Budget'!G79</f>
        <v>Lodging Pax (X Days or Weeks)</v>
      </c>
      <c r="D151" s="152" t="str">
        <f>'3. Detailed Budget'!K79</f>
        <v>/Participant</v>
      </c>
      <c r="E151" s="722">
        <f>'3. Detailed Budget'!Z79</f>
        <v>0</v>
      </c>
      <c r="F151" s="788">
        <f>'3. Detailed Budget'!J79</f>
        <v>0</v>
      </c>
      <c r="G151" s="789"/>
      <c r="H151" s="170" t="e">
        <f>'3. Detailed Budget'!AA79</f>
        <v>#REF!</v>
      </c>
      <c r="I151" s="84"/>
      <c r="J151" s="180"/>
      <c r="K151" s="90"/>
      <c r="L151" s="170" t="e">
        <f t="shared" si="10"/>
        <v>#REF!</v>
      </c>
      <c r="M151" s="66"/>
      <c r="N151" s="21"/>
    </row>
    <row r="152" spans="1:14" s="69" customFormat="1" ht="20.100000000000001" customHeight="1">
      <c r="A152" s="790" t="s">
        <v>220</v>
      </c>
      <c r="B152" s="791"/>
      <c r="C152" s="48" t="str">
        <f>'3. Detailed Budget'!G80</f>
        <v>Allowance</v>
      </c>
      <c r="D152" s="152" t="str">
        <f>'3. Detailed Budget'!K80</f>
        <v>/Participant</v>
      </c>
      <c r="E152" s="722">
        <f>'3. Detailed Budget'!Z80</f>
        <v>0</v>
      </c>
      <c r="F152" s="788">
        <f>'3. Detailed Budget'!J80</f>
        <v>0</v>
      </c>
      <c r="G152" s="789"/>
      <c r="H152" s="170">
        <f>'3. Detailed Budget'!AA80</f>
        <v>0</v>
      </c>
      <c r="I152" s="84"/>
      <c r="J152" s="180"/>
      <c r="K152" s="90"/>
      <c r="L152" s="170">
        <f t="shared" si="10"/>
        <v>0</v>
      </c>
    </row>
    <row r="153" spans="1:14" s="69" customFormat="1" ht="20.100000000000001" customHeight="1">
      <c r="A153" s="790" t="s">
        <v>221</v>
      </c>
      <c r="B153" s="791"/>
      <c r="C153" s="48" t="str">
        <f>'3. Detailed Budget'!G81</f>
        <v>Allowance</v>
      </c>
      <c r="D153" s="152" t="str">
        <f>'3. Detailed Budget'!K81</f>
        <v>/Participant</v>
      </c>
      <c r="E153" s="722">
        <f>'3. Detailed Budget'!Z81</f>
        <v>0</v>
      </c>
      <c r="F153" s="788">
        <f>'3. Detailed Budget'!J81</f>
        <v>0</v>
      </c>
      <c r="G153" s="789"/>
      <c r="H153" s="170">
        <f>'3. Detailed Budget'!AA81</f>
        <v>0</v>
      </c>
      <c r="I153" s="84"/>
      <c r="J153" s="180"/>
      <c r="K153" s="90"/>
      <c r="L153" s="170">
        <f t="shared" si="10"/>
        <v>0</v>
      </c>
    </row>
    <row r="154" spans="1:14" s="69" customFormat="1" ht="20.100000000000001" customHeight="1">
      <c r="A154" s="790" t="s">
        <v>353</v>
      </c>
      <c r="B154" s="791"/>
      <c r="C154" s="48" t="str">
        <f>'3. Detailed Budget'!G82</f>
        <v xml:space="preserve">Health insurance </v>
      </c>
      <c r="D154" s="152" t="str">
        <f>'3. Detailed Budget'!K82</f>
        <v>/Participant</v>
      </c>
      <c r="E154" s="722">
        <f>'3. Detailed Budget'!Z82</f>
        <v>0</v>
      </c>
      <c r="F154" s="788">
        <f>'3. Detailed Budget'!J82</f>
        <v>0</v>
      </c>
      <c r="G154" s="789"/>
      <c r="H154" s="170" t="e">
        <f>'3. Detailed Budget'!AA82</f>
        <v>#REF!</v>
      </c>
      <c r="I154" s="84"/>
      <c r="J154" s="180"/>
      <c r="K154" s="90"/>
      <c r="L154" s="170" t="e">
        <f t="shared" si="10"/>
        <v>#REF!</v>
      </c>
      <c r="M154" s="66"/>
      <c r="N154" s="21"/>
    </row>
    <row r="155" spans="1:14" s="69" customFormat="1" ht="20.100000000000001" customHeight="1">
      <c r="A155" s="790" t="s">
        <v>354</v>
      </c>
      <c r="B155" s="791"/>
      <c r="C155" s="48" t="str">
        <f>'3. Detailed Budget'!G83</f>
        <v xml:space="preserve">Communications </v>
      </c>
      <c r="D155" s="152" t="str">
        <f>'3. Detailed Budget'!K83</f>
        <v>/Participant</v>
      </c>
      <c r="E155" s="722">
        <f>'3. Detailed Budget'!Z83</f>
        <v>0</v>
      </c>
      <c r="F155" s="788">
        <f>'3. Detailed Budget'!J83</f>
        <v>0</v>
      </c>
      <c r="G155" s="789"/>
      <c r="H155" s="170">
        <f>'3. Detailed Budget'!AA83</f>
        <v>0</v>
      </c>
      <c r="I155" s="84"/>
      <c r="J155" s="180"/>
      <c r="K155" s="90"/>
      <c r="L155" s="170">
        <f t="shared" si="10"/>
        <v>0</v>
      </c>
    </row>
    <row r="156" spans="1:14" s="69" customFormat="1" ht="20.100000000000001" customHeight="1">
      <c r="A156" s="790" t="s">
        <v>355</v>
      </c>
      <c r="B156" s="791"/>
      <c r="C156" s="48" t="str">
        <f>'3. Detailed Budget'!G84</f>
        <v xml:space="preserve">Visa fees </v>
      </c>
      <c r="D156" s="152" t="str">
        <f>'3. Detailed Budget'!K84</f>
        <v>/Participant</v>
      </c>
      <c r="E156" s="722">
        <f>'3. Detailed Budget'!Z84</f>
        <v>0</v>
      </c>
      <c r="F156" s="788">
        <f>'3. Detailed Budget'!J84</f>
        <v>0</v>
      </c>
      <c r="G156" s="789"/>
      <c r="H156" s="170">
        <f>'3. Detailed Budget'!AA84</f>
        <v>0</v>
      </c>
      <c r="I156" s="84"/>
      <c r="J156" s="180"/>
      <c r="K156" s="90"/>
      <c r="L156" s="170">
        <f t="shared" si="10"/>
        <v>0</v>
      </c>
    </row>
    <row r="157" spans="1:14" s="69" customFormat="1" ht="20.100000000000001" customHeight="1">
      <c r="A157" s="790" t="s">
        <v>356</v>
      </c>
      <c r="B157" s="791"/>
      <c r="C157" s="48" t="str">
        <f>'3. Detailed Budget'!G85</f>
        <v>Excess Luggage</v>
      </c>
      <c r="D157" s="152" t="str">
        <f>'3. Detailed Budget'!K85</f>
        <v>/Participant</v>
      </c>
      <c r="E157" s="722">
        <f>'3. Detailed Budget'!Z85</f>
        <v>0</v>
      </c>
      <c r="F157" s="788">
        <f>'3. Detailed Budget'!J85</f>
        <v>0</v>
      </c>
      <c r="G157" s="789"/>
      <c r="H157" s="170">
        <f>'3. Detailed Budget'!AA85</f>
        <v>0</v>
      </c>
      <c r="I157" s="84"/>
      <c r="J157" s="180"/>
      <c r="K157" s="90"/>
      <c r="L157" s="170">
        <f t="shared" si="10"/>
        <v>0</v>
      </c>
    </row>
    <row r="158" spans="1:14" s="69" customFormat="1" ht="20.100000000000001" customHeight="1">
      <c r="A158" s="790"/>
      <c r="B158" s="791"/>
      <c r="C158" s="48"/>
      <c r="D158" s="152"/>
      <c r="E158" s="106"/>
      <c r="F158" s="788"/>
      <c r="G158" s="789"/>
      <c r="H158" s="170"/>
      <c r="I158" s="84"/>
      <c r="J158" s="180"/>
      <c r="K158" s="90"/>
      <c r="L158" s="170"/>
    </row>
    <row r="159" spans="1:14" s="69" customFormat="1" ht="20.100000000000001" customHeight="1">
      <c r="A159" s="16" t="s">
        <v>222</v>
      </c>
      <c r="B159" s="43"/>
      <c r="C159" s="85" t="s">
        <v>111</v>
      </c>
      <c r="D159" s="153"/>
      <c r="E159" s="18"/>
      <c r="F159" s="30"/>
      <c r="G159" s="17"/>
      <c r="H159" s="179"/>
      <c r="I159" s="4"/>
      <c r="J159" s="198"/>
      <c r="L159" s="198"/>
    </row>
    <row r="160" spans="1:14" s="69" customFormat="1" ht="20.100000000000001" customHeight="1">
      <c r="A160" s="706"/>
      <c r="B160" s="707"/>
      <c r="C160" s="138" t="s">
        <v>184</v>
      </c>
      <c r="D160" s="150"/>
      <c r="E160" s="110"/>
      <c r="F160" s="708"/>
      <c r="G160" s="709"/>
      <c r="H160" s="177"/>
      <c r="I160" s="111"/>
      <c r="J160" s="193"/>
      <c r="K160" s="112"/>
      <c r="L160" s="193"/>
    </row>
    <row r="161" spans="1:14" s="69" customFormat="1" ht="20.100000000000001" customHeight="1">
      <c r="A161" s="790" t="s">
        <v>223</v>
      </c>
      <c r="B161" s="791"/>
      <c r="C161" s="48" t="s">
        <v>123</v>
      </c>
      <c r="D161" s="152" t="s">
        <v>124</v>
      </c>
      <c r="E161" s="160">
        <f>'3. Detailed Budget'!Z93</f>
        <v>0</v>
      </c>
      <c r="F161" s="788">
        <f>'3. Detailed Budget'!J93</f>
        <v>0</v>
      </c>
      <c r="G161" s="789"/>
      <c r="H161" s="180" t="e">
        <f>'3. Detailed Budget'!AA93</f>
        <v>#REF!</v>
      </c>
      <c r="I161" s="84"/>
      <c r="J161" s="180"/>
      <c r="K161" s="90"/>
      <c r="L161" s="180" t="e">
        <f>H161+J161</f>
        <v>#REF!</v>
      </c>
      <c r="M161" s="66"/>
      <c r="N161" s="21"/>
    </row>
    <row r="162" spans="1:14" s="69" customFormat="1" ht="20.100000000000001" customHeight="1">
      <c r="A162" s="701" t="s">
        <v>224</v>
      </c>
      <c r="B162" s="702"/>
      <c r="C162" s="48" t="s">
        <v>123</v>
      </c>
      <c r="D162" s="152" t="s">
        <v>125</v>
      </c>
      <c r="E162" s="160">
        <f>'3. Detailed Budget'!Z94</f>
        <v>0</v>
      </c>
      <c r="F162" s="788">
        <f>'3. Detailed Budget'!J94</f>
        <v>0</v>
      </c>
      <c r="G162" s="789"/>
      <c r="H162" s="180" t="e">
        <f>'3. Detailed Budget'!AA94</f>
        <v>#REF!</v>
      </c>
      <c r="I162" s="84"/>
      <c r="J162" s="180"/>
      <c r="K162" s="90"/>
      <c r="L162" s="180" t="e">
        <f>H162+J162</f>
        <v>#REF!</v>
      </c>
    </row>
    <row r="163" spans="1:14" s="69" customFormat="1" ht="20.100000000000001" customHeight="1">
      <c r="A163" s="790"/>
      <c r="B163" s="791"/>
      <c r="C163" s="48"/>
      <c r="D163" s="152"/>
      <c r="E163" s="106"/>
      <c r="F163" s="788"/>
      <c r="G163" s="789"/>
      <c r="H163" s="180"/>
      <c r="I163" s="84"/>
      <c r="J163" s="180"/>
      <c r="K163" s="90"/>
      <c r="L163" s="180"/>
    </row>
    <row r="164" spans="1:14" s="69" customFormat="1" ht="20.100000000000001" customHeight="1">
      <c r="A164" s="810" t="s">
        <v>17</v>
      </c>
      <c r="B164" s="811"/>
      <c r="C164" s="811"/>
      <c r="D164" s="154"/>
      <c r="E164" s="34"/>
      <c r="F164" s="35"/>
      <c r="G164" s="34"/>
      <c r="H164" s="181" t="e">
        <f>SUM(H69:H163)</f>
        <v>#REF!</v>
      </c>
      <c r="I164" s="86"/>
      <c r="J164" s="191">
        <f>SUM(J69:J98)</f>
        <v>0</v>
      </c>
      <c r="K164" s="46"/>
      <c r="L164" s="191" t="e">
        <f>H164+J164</f>
        <v>#REF!</v>
      </c>
      <c r="M164" s="66"/>
      <c r="N164" s="21"/>
    </row>
    <row r="165" spans="1:14" s="69" customFormat="1" ht="20.100000000000001" customHeight="1">
      <c r="A165" s="38" t="s">
        <v>51</v>
      </c>
      <c r="B165" s="44"/>
      <c r="C165" s="36" t="s">
        <v>15</v>
      </c>
      <c r="D165" s="155"/>
      <c r="E165" s="37" t="s">
        <v>14</v>
      </c>
      <c r="F165" s="812" t="s">
        <v>18</v>
      </c>
      <c r="G165" s="812"/>
      <c r="H165" s="182"/>
      <c r="I165" s="2"/>
      <c r="J165" s="192"/>
      <c r="K165"/>
      <c r="L165" s="192"/>
    </row>
    <row r="166" spans="1:14" s="69" customFormat="1" ht="9.75" customHeight="1">
      <c r="A166" s="790" t="s">
        <v>60</v>
      </c>
      <c r="B166" s="791"/>
      <c r="C166" s="48" t="s">
        <v>112</v>
      </c>
      <c r="D166" s="151"/>
      <c r="E166" s="1"/>
      <c r="F166" s="792"/>
      <c r="G166" s="793"/>
      <c r="H166" s="170">
        <f>E166*F166</f>
        <v>0</v>
      </c>
      <c r="I166" s="3"/>
      <c r="J166" s="170"/>
      <c r="K166"/>
      <c r="L166" s="170">
        <f>H166+J166</f>
        <v>0</v>
      </c>
    </row>
    <row r="167" spans="1:14" s="69" customFormat="1" ht="20.100000000000001" customHeight="1">
      <c r="A167" s="810" t="s">
        <v>16</v>
      </c>
      <c r="B167" s="811"/>
      <c r="C167" s="811" t="s">
        <v>6</v>
      </c>
      <c r="D167" s="154"/>
      <c r="E167" s="34"/>
      <c r="F167" s="35"/>
      <c r="G167" s="34"/>
      <c r="H167" s="181">
        <f>SUM(H166:H166)</f>
        <v>0</v>
      </c>
      <c r="I167" s="4"/>
      <c r="J167" s="191">
        <f>SUM(J166:J166)</f>
        <v>0</v>
      </c>
      <c r="K167" s="46"/>
      <c r="L167" s="191">
        <f>H167+J167</f>
        <v>0</v>
      </c>
      <c r="M167" s="66"/>
      <c r="N167" s="21"/>
    </row>
    <row r="168" spans="1:14" s="69" customFormat="1" ht="20.100000000000001" customHeight="1">
      <c r="A168" s="22" t="s">
        <v>52</v>
      </c>
      <c r="B168" s="45"/>
      <c r="C168" s="19" t="s">
        <v>19</v>
      </c>
      <c r="D168" s="141"/>
      <c r="E168" s="9" t="s">
        <v>14</v>
      </c>
      <c r="F168" s="113" t="s">
        <v>18</v>
      </c>
      <c r="G168" s="9"/>
      <c r="H168" s="174"/>
      <c r="I168" s="2"/>
      <c r="J168" s="192"/>
      <c r="L168" s="192"/>
    </row>
    <row r="169" spans="1:14" s="69" customFormat="1" ht="20.100000000000001" customHeight="1">
      <c r="A169" s="31"/>
      <c r="B169" s="42"/>
      <c r="C169" s="165" t="s">
        <v>181</v>
      </c>
      <c r="D169" s="141"/>
      <c r="E169" s="9"/>
      <c r="F169" s="133"/>
      <c r="G169" s="134"/>
      <c r="H169" s="175"/>
      <c r="I169" s="2"/>
      <c r="J169" s="192"/>
      <c r="L169" s="192"/>
    </row>
    <row r="170" spans="1:14" s="69" customFormat="1" ht="20.100000000000001" customHeight="1">
      <c r="A170" s="790" t="s">
        <v>225</v>
      </c>
      <c r="B170" s="791"/>
      <c r="C170" s="48" t="s">
        <v>186</v>
      </c>
      <c r="D170" s="152" t="s">
        <v>357</v>
      </c>
      <c r="E170" s="163">
        <f>'3. Detailed Budget'!N106</f>
        <v>0</v>
      </c>
      <c r="F170" s="788">
        <v>35</v>
      </c>
      <c r="G170" s="789"/>
      <c r="H170" s="180">
        <f>'3. Detailed Budget'!O106</f>
        <v>0</v>
      </c>
      <c r="I170" s="84"/>
      <c r="J170" s="180"/>
      <c r="K170" s="90"/>
      <c r="L170" s="180">
        <f t="shared" ref="L170:L171" si="11">H170+J170</f>
        <v>0</v>
      </c>
      <c r="M170" s="66"/>
      <c r="N170" s="21"/>
    </row>
    <row r="171" spans="1:14" s="69" customFormat="1" ht="20.100000000000001" customHeight="1">
      <c r="A171" s="790" t="s">
        <v>226</v>
      </c>
      <c r="B171" s="791"/>
      <c r="C171" s="48" t="s">
        <v>149</v>
      </c>
      <c r="D171" s="152" t="s">
        <v>148</v>
      </c>
      <c r="E171" s="163">
        <f>'3. Detailed Budget'!N107</f>
        <v>0</v>
      </c>
      <c r="F171" s="788">
        <v>200</v>
      </c>
      <c r="G171" s="789"/>
      <c r="H171" s="180">
        <f>'3. Detailed Budget'!O107</f>
        <v>0</v>
      </c>
      <c r="I171" s="84"/>
      <c r="J171" s="180"/>
      <c r="K171" s="90"/>
      <c r="L171" s="180">
        <f t="shared" si="11"/>
        <v>0</v>
      </c>
    </row>
    <row r="172" spans="1:14" s="69" customFormat="1" ht="20.100000000000001" customHeight="1">
      <c r="A172" s="790"/>
      <c r="B172" s="791"/>
      <c r="C172" s="48"/>
      <c r="D172" s="151"/>
      <c r="E172" s="1"/>
      <c r="F172" s="792"/>
      <c r="G172" s="793"/>
      <c r="H172" s="170"/>
      <c r="I172" s="3"/>
      <c r="J172" s="170"/>
      <c r="L172" s="170"/>
    </row>
    <row r="173" spans="1:14" s="69" customFormat="1" ht="20.100000000000001" customHeight="1">
      <c r="A173" s="31"/>
      <c r="B173" s="42"/>
      <c r="C173" s="165" t="s">
        <v>182</v>
      </c>
      <c r="D173" s="149"/>
      <c r="E173" s="134"/>
      <c r="F173" s="113"/>
      <c r="G173" s="113"/>
      <c r="H173" s="175"/>
      <c r="I173" s="2"/>
      <c r="J173" s="192"/>
      <c r="L173" s="192"/>
    </row>
    <row r="174" spans="1:14" s="69" customFormat="1" ht="20.100000000000001" customHeight="1">
      <c r="A174" s="790" t="s">
        <v>225</v>
      </c>
      <c r="B174" s="791"/>
      <c r="C174" s="48" t="s">
        <v>186</v>
      </c>
      <c r="D174" s="152" t="s">
        <v>357</v>
      </c>
      <c r="E174" s="163">
        <f>'3. Detailed Budget'!T106</f>
        <v>0</v>
      </c>
      <c r="F174" s="788">
        <v>35</v>
      </c>
      <c r="G174" s="789"/>
      <c r="H174" s="180" t="e">
        <f>'3. Detailed Budget'!U106</f>
        <v>#REF!</v>
      </c>
      <c r="I174" s="84"/>
      <c r="J174" s="180"/>
      <c r="K174" s="90"/>
      <c r="L174" s="180" t="e">
        <f t="shared" ref="L174:L175" si="12">H174+J174</f>
        <v>#REF!</v>
      </c>
    </row>
    <row r="175" spans="1:14" s="69" customFormat="1" ht="20.100000000000001" customHeight="1">
      <c r="A175" s="790" t="s">
        <v>226</v>
      </c>
      <c r="B175" s="791"/>
      <c r="C175" s="48" t="s">
        <v>149</v>
      </c>
      <c r="D175" s="152" t="s">
        <v>148</v>
      </c>
      <c r="E175" s="163">
        <f>'3. Detailed Budget'!T107</f>
        <v>0</v>
      </c>
      <c r="F175" s="788">
        <v>210</v>
      </c>
      <c r="G175" s="789"/>
      <c r="H175" s="180" t="e">
        <f>'3. Detailed Budget'!U107</f>
        <v>#REF!</v>
      </c>
      <c r="I175" s="84"/>
      <c r="J175" s="180"/>
      <c r="K175" s="90"/>
      <c r="L175" s="180" t="e">
        <f t="shared" si="12"/>
        <v>#REF!</v>
      </c>
    </row>
    <row r="176" spans="1:14" s="69" customFormat="1" ht="20.100000000000001" customHeight="1">
      <c r="A176" s="790"/>
      <c r="B176" s="791"/>
      <c r="C176" s="48"/>
      <c r="D176" s="158"/>
      <c r="E176" s="158"/>
      <c r="F176" s="792"/>
      <c r="G176" s="793"/>
      <c r="H176" s="170"/>
      <c r="I176" s="3"/>
      <c r="J176" s="170"/>
      <c r="L176" s="170"/>
      <c r="M176" s="66"/>
      <c r="N176" s="21"/>
    </row>
    <row r="177" spans="1:14" s="69" customFormat="1" ht="20.100000000000001" customHeight="1">
      <c r="A177" s="31"/>
      <c r="B177" s="42"/>
      <c r="C177" s="165" t="s">
        <v>352</v>
      </c>
      <c r="D177" s="149"/>
      <c r="E177" s="134"/>
      <c r="F177" s="703"/>
      <c r="G177" s="703"/>
      <c r="H177" s="175"/>
      <c r="I177" s="2"/>
      <c r="J177" s="192"/>
      <c r="L177" s="192"/>
    </row>
    <row r="178" spans="1:14" s="69" customFormat="1" ht="20.100000000000001" customHeight="1">
      <c r="A178" s="790" t="s">
        <v>225</v>
      </c>
      <c r="B178" s="791"/>
      <c r="C178" s="48" t="s">
        <v>186</v>
      </c>
      <c r="D178" s="152" t="s">
        <v>357</v>
      </c>
      <c r="E178" s="163">
        <f>'3. Detailed Budget'!Z106</f>
        <v>0</v>
      </c>
      <c r="F178" s="788">
        <v>35</v>
      </c>
      <c r="G178" s="789"/>
      <c r="H178" s="180" t="e">
        <f>'3. Detailed Budget'!AA106</f>
        <v>#REF!</v>
      </c>
      <c r="I178" s="84"/>
      <c r="J178" s="180"/>
      <c r="K178" s="90"/>
      <c r="L178" s="180" t="e">
        <f t="shared" ref="L178:L179" si="13">H178+J178</f>
        <v>#REF!</v>
      </c>
    </row>
    <row r="179" spans="1:14" s="69" customFormat="1" ht="22.5" customHeight="1">
      <c r="A179" s="790" t="s">
        <v>226</v>
      </c>
      <c r="B179" s="791"/>
      <c r="C179" s="48" t="s">
        <v>149</v>
      </c>
      <c r="D179" s="152" t="s">
        <v>148</v>
      </c>
      <c r="E179" s="163">
        <f>'3. Detailed Budget'!Z107</f>
        <v>0</v>
      </c>
      <c r="F179" s="788">
        <v>210</v>
      </c>
      <c r="G179" s="789"/>
      <c r="H179" s="180" t="e">
        <f>'3. Detailed Budget'!AA107</f>
        <v>#REF!</v>
      </c>
      <c r="I179" s="84"/>
      <c r="J179" s="180"/>
      <c r="K179" s="90"/>
      <c r="L179" s="180" t="e">
        <f t="shared" si="13"/>
        <v>#REF!</v>
      </c>
      <c r="M179" s="66"/>
      <c r="N179" s="21"/>
    </row>
    <row r="180" spans="1:14" s="69" customFormat="1" ht="20.100000000000001" customHeight="1">
      <c r="A180" s="790"/>
      <c r="B180" s="791"/>
      <c r="C180" s="48"/>
      <c r="D180" s="158"/>
      <c r="E180" s="158"/>
      <c r="F180" s="792"/>
      <c r="G180" s="793"/>
      <c r="H180" s="170"/>
      <c r="I180" s="3"/>
      <c r="J180" s="170"/>
      <c r="L180" s="170"/>
    </row>
    <row r="181" spans="1:14" s="69" customFormat="1" ht="20.100000000000001" customHeight="1">
      <c r="A181" s="810" t="s">
        <v>20</v>
      </c>
      <c r="B181" s="811"/>
      <c r="C181" s="811" t="s">
        <v>7</v>
      </c>
      <c r="D181" s="154"/>
      <c r="E181" s="34"/>
      <c r="F181" s="35"/>
      <c r="G181" s="34"/>
      <c r="H181" s="181" t="e">
        <f>SUM(H170:H180)</f>
        <v>#REF!</v>
      </c>
      <c r="I181" s="4"/>
      <c r="J181" s="191">
        <f>SUM(J169:J169)</f>
        <v>0</v>
      </c>
      <c r="K181" s="46"/>
      <c r="L181" s="191" t="e">
        <f>H181+J181</f>
        <v>#REF!</v>
      </c>
      <c r="M181" s="66"/>
      <c r="N181" s="21"/>
    </row>
    <row r="182" spans="1:14" s="69" customFormat="1" ht="20.100000000000001" customHeight="1">
      <c r="A182" s="22" t="s">
        <v>53</v>
      </c>
      <c r="B182" s="45"/>
      <c r="C182" s="19" t="s">
        <v>21</v>
      </c>
      <c r="D182" s="141" t="s">
        <v>104</v>
      </c>
      <c r="E182" s="9" t="s">
        <v>14</v>
      </c>
      <c r="F182" s="113" t="s">
        <v>18</v>
      </c>
      <c r="G182" s="9"/>
      <c r="H182" s="174"/>
      <c r="I182" s="2"/>
      <c r="J182" s="192"/>
      <c r="L182" s="192"/>
    </row>
    <row r="183" spans="1:14" s="69" customFormat="1" ht="20.100000000000001" customHeight="1">
      <c r="A183" s="31"/>
      <c r="B183" s="42"/>
      <c r="C183" s="165" t="s">
        <v>181</v>
      </c>
      <c r="D183" s="149"/>
      <c r="E183" s="134"/>
      <c r="F183" s="113"/>
      <c r="G183" s="113"/>
      <c r="H183" s="175"/>
      <c r="I183" s="2"/>
      <c r="J183" s="192"/>
      <c r="L183" s="192"/>
    </row>
    <row r="184" spans="1:14" s="69" customFormat="1" ht="20.100000000000001" customHeight="1">
      <c r="A184" s="790" t="s">
        <v>227</v>
      </c>
      <c r="B184" s="791"/>
      <c r="C184" s="48" t="s">
        <v>150</v>
      </c>
      <c r="D184" s="162" t="s">
        <v>151</v>
      </c>
      <c r="E184" s="158">
        <f>'3. Detailed Budget'!N114</f>
        <v>1</v>
      </c>
      <c r="F184" s="794">
        <f>'3. Detailed Budget'!J114</f>
        <v>0</v>
      </c>
      <c r="G184" s="795"/>
      <c r="H184" s="180">
        <f t="shared" ref="H184:H186" si="14">E184*F184</f>
        <v>0</v>
      </c>
      <c r="I184" s="84"/>
      <c r="J184" s="180">
        <f>105943/2</f>
        <v>52971.5</v>
      </c>
      <c r="K184" s="90"/>
      <c r="L184" s="180">
        <f t="shared" ref="L184:L186" si="15">H184+J184</f>
        <v>52971.5</v>
      </c>
    </row>
    <row r="185" spans="1:14" s="69" customFormat="1" ht="20.100000000000001" customHeight="1">
      <c r="A185" s="790" t="s">
        <v>228</v>
      </c>
      <c r="B185" s="791"/>
      <c r="C185" s="48" t="s">
        <v>152</v>
      </c>
      <c r="D185" s="162" t="s">
        <v>151</v>
      </c>
      <c r="E185" s="158">
        <f>'3. Detailed Budget'!N115</f>
        <v>1</v>
      </c>
      <c r="F185" s="794">
        <f>'3. Detailed Budget'!J115</f>
        <v>0</v>
      </c>
      <c r="G185" s="795"/>
      <c r="H185" s="180">
        <f t="shared" si="14"/>
        <v>0</v>
      </c>
      <c r="I185" s="84"/>
      <c r="J185" s="180"/>
      <c r="K185" s="90"/>
      <c r="L185" s="180">
        <f t="shared" si="15"/>
        <v>0</v>
      </c>
    </row>
    <row r="186" spans="1:14" s="69" customFormat="1" ht="20.100000000000001" customHeight="1">
      <c r="A186" s="790" t="s">
        <v>229</v>
      </c>
      <c r="B186" s="791"/>
      <c r="C186" s="48" t="s">
        <v>153</v>
      </c>
      <c r="D186" s="162" t="s">
        <v>154</v>
      </c>
      <c r="E186" s="158">
        <f>'3. Detailed Budget'!N116</f>
        <v>0</v>
      </c>
      <c r="F186" s="794">
        <f>'3. Detailed Budget'!J116</f>
        <v>0</v>
      </c>
      <c r="G186" s="795"/>
      <c r="H186" s="180">
        <f t="shared" si="14"/>
        <v>0</v>
      </c>
      <c r="I186" s="84"/>
      <c r="J186" s="180"/>
      <c r="K186" s="90"/>
      <c r="L186" s="180">
        <f t="shared" si="15"/>
        <v>0</v>
      </c>
    </row>
    <row r="187" spans="1:14" s="69" customFormat="1" ht="20.100000000000001" customHeight="1">
      <c r="A187" s="790"/>
      <c r="B187" s="791"/>
      <c r="C187" s="48"/>
      <c r="D187" s="151"/>
      <c r="E187" s="1"/>
      <c r="F187" s="792"/>
      <c r="G187" s="793"/>
      <c r="H187" s="170"/>
      <c r="I187" s="3"/>
      <c r="J187" s="170"/>
      <c r="L187" s="170"/>
    </row>
    <row r="188" spans="1:14" s="69" customFormat="1" ht="20.100000000000001" customHeight="1">
      <c r="A188" s="31"/>
      <c r="B188" s="42"/>
      <c r="C188" s="165" t="s">
        <v>182</v>
      </c>
      <c r="D188" s="149"/>
      <c r="E188" s="134"/>
      <c r="F188" s="113"/>
      <c r="G188" s="113"/>
      <c r="H188" s="175"/>
      <c r="I188" s="2"/>
      <c r="J188" s="192"/>
      <c r="L188" s="192"/>
    </row>
    <row r="189" spans="1:14" s="69" customFormat="1" ht="20.100000000000001" customHeight="1">
      <c r="A189" s="790" t="s">
        <v>227</v>
      </c>
      <c r="B189" s="791"/>
      <c r="C189" s="48" t="s">
        <v>150</v>
      </c>
      <c r="D189" s="162" t="s">
        <v>151</v>
      </c>
      <c r="E189" s="158">
        <f>'3. Detailed Budget'!T114</f>
        <v>1</v>
      </c>
      <c r="F189" s="794">
        <f>'3. Detailed Budget'!J114</f>
        <v>0</v>
      </c>
      <c r="G189" s="795"/>
      <c r="H189" s="180">
        <f t="shared" ref="H189:H191" si="16">E189*F189</f>
        <v>0</v>
      </c>
      <c r="I189" s="84"/>
      <c r="J189" s="180">
        <f>J184</f>
        <v>52971.5</v>
      </c>
      <c r="K189" s="90"/>
      <c r="L189" s="180">
        <f t="shared" ref="L189:L191" si="17">H189+J189</f>
        <v>52971.5</v>
      </c>
    </row>
    <row r="190" spans="1:14" s="69" customFormat="1" ht="20.100000000000001" customHeight="1">
      <c r="A190" s="790" t="s">
        <v>228</v>
      </c>
      <c r="B190" s="791"/>
      <c r="C190" s="48" t="s">
        <v>152</v>
      </c>
      <c r="D190" s="162" t="s">
        <v>151</v>
      </c>
      <c r="E190" s="158">
        <f>'3. Detailed Budget'!T115</f>
        <v>1</v>
      </c>
      <c r="F190" s="794">
        <f>'3. Detailed Budget'!J115</f>
        <v>0</v>
      </c>
      <c r="G190" s="795"/>
      <c r="H190" s="180">
        <f t="shared" si="16"/>
        <v>0</v>
      </c>
      <c r="I190" s="84"/>
      <c r="J190" s="180"/>
      <c r="K190" s="90"/>
      <c r="L190" s="180">
        <f t="shared" si="17"/>
        <v>0</v>
      </c>
    </row>
    <row r="191" spans="1:14" s="69" customFormat="1" ht="20.100000000000001" customHeight="1">
      <c r="A191" s="790" t="s">
        <v>229</v>
      </c>
      <c r="B191" s="791"/>
      <c r="C191" s="48" t="s">
        <v>153</v>
      </c>
      <c r="D191" s="162" t="s">
        <v>154</v>
      </c>
      <c r="E191" s="158">
        <f>'3. Detailed Budget'!T116</f>
        <v>0</v>
      </c>
      <c r="F191" s="794">
        <f>'3. Detailed Budget'!J116</f>
        <v>0</v>
      </c>
      <c r="G191" s="795"/>
      <c r="H191" s="180">
        <f t="shared" si="16"/>
        <v>0</v>
      </c>
      <c r="I191" s="84"/>
      <c r="J191" s="180"/>
      <c r="K191" s="90"/>
      <c r="L191" s="180">
        <f t="shared" si="17"/>
        <v>0</v>
      </c>
    </row>
    <row r="192" spans="1:14" s="69" customFormat="1" ht="20.100000000000001" customHeight="1">
      <c r="A192" s="701"/>
      <c r="B192" s="702"/>
      <c r="C192" s="135"/>
      <c r="D192" s="162"/>
      <c r="E192" s="158"/>
      <c r="F192" s="699"/>
      <c r="G192" s="700"/>
      <c r="H192" s="180"/>
      <c r="I192" s="84"/>
      <c r="J192" s="180"/>
      <c r="K192" s="90"/>
      <c r="L192" s="180"/>
    </row>
    <row r="193" spans="1:14" s="69" customFormat="1" ht="20.100000000000001" customHeight="1">
      <c r="A193" s="31"/>
      <c r="B193" s="42"/>
      <c r="C193" s="165" t="s">
        <v>352</v>
      </c>
      <c r="D193" s="149"/>
      <c r="E193" s="134"/>
      <c r="F193" s="703"/>
      <c r="G193" s="703"/>
      <c r="H193" s="175"/>
      <c r="I193" s="2"/>
      <c r="J193" s="192"/>
      <c r="L193" s="192"/>
    </row>
    <row r="194" spans="1:14" s="69" customFormat="1" ht="20.100000000000001" customHeight="1">
      <c r="A194" s="790" t="s">
        <v>227</v>
      </c>
      <c r="B194" s="791"/>
      <c r="C194" s="48" t="s">
        <v>150</v>
      </c>
      <c r="D194" s="162" t="s">
        <v>151</v>
      </c>
      <c r="E194" s="158">
        <f>'3. Detailed Budget'!Z114</f>
        <v>1</v>
      </c>
      <c r="F194" s="794">
        <f>'3. Detailed Budget'!J114</f>
        <v>0</v>
      </c>
      <c r="G194" s="795"/>
      <c r="H194" s="180">
        <f>'3. Detailed Budget'!AA114</f>
        <v>0</v>
      </c>
      <c r="I194" s="84"/>
      <c r="J194" s="180"/>
      <c r="K194" s="90"/>
      <c r="L194" s="180"/>
    </row>
    <row r="195" spans="1:14" s="69" customFormat="1" ht="20.100000000000001" customHeight="1">
      <c r="A195" s="790" t="s">
        <v>228</v>
      </c>
      <c r="B195" s="791"/>
      <c r="C195" s="48" t="s">
        <v>152</v>
      </c>
      <c r="D195" s="162" t="s">
        <v>151</v>
      </c>
      <c r="E195" s="158">
        <f>'3. Detailed Budget'!Z115</f>
        <v>1</v>
      </c>
      <c r="F195" s="794">
        <f>'3. Detailed Budget'!J115</f>
        <v>0</v>
      </c>
      <c r="G195" s="795"/>
      <c r="H195" s="180">
        <f>'3. Detailed Budget'!AA115</f>
        <v>0</v>
      </c>
      <c r="I195" s="84"/>
      <c r="J195" s="180"/>
      <c r="K195" s="90"/>
      <c r="L195" s="180"/>
    </row>
    <row r="196" spans="1:14" s="69" customFormat="1" ht="20.100000000000001" customHeight="1">
      <c r="A196" s="790" t="s">
        <v>229</v>
      </c>
      <c r="B196" s="791"/>
      <c r="C196" s="48" t="str">
        <f>C191</f>
        <v xml:space="preserve">Virtual Trainers- </v>
      </c>
      <c r="D196" s="162" t="str">
        <f>D191</f>
        <v>/per session</v>
      </c>
      <c r="E196" s="158">
        <f>'3. Detailed Budget'!Z116</f>
        <v>0</v>
      </c>
      <c r="F196" s="794">
        <f>'3. Detailed Budget'!J116</f>
        <v>0</v>
      </c>
      <c r="G196" s="795"/>
      <c r="H196" s="180">
        <f>'3. Detailed Budget'!AA116</f>
        <v>0</v>
      </c>
      <c r="I196" s="84"/>
      <c r="J196" s="180">
        <v>0</v>
      </c>
      <c r="K196" s="90"/>
      <c r="L196" s="180">
        <f t="shared" ref="L196" si="18">H196+J196</f>
        <v>0</v>
      </c>
    </row>
    <row r="197" spans="1:14" s="69" customFormat="1" ht="20.100000000000001" customHeight="1">
      <c r="A197" s="808"/>
      <c r="B197" s="809"/>
      <c r="C197" s="691"/>
      <c r="D197" s="152"/>
      <c r="E197" s="158"/>
      <c r="F197" s="731"/>
      <c r="G197" s="732"/>
      <c r="H197" s="180"/>
      <c r="I197" s="84"/>
      <c r="J197" s="180"/>
      <c r="K197" s="90"/>
      <c r="L197" s="180"/>
    </row>
    <row r="198" spans="1:14" s="69" customFormat="1" ht="20.100000000000001" customHeight="1">
      <c r="A198" s="810" t="s">
        <v>45</v>
      </c>
      <c r="B198" s="811"/>
      <c r="C198" s="811"/>
      <c r="D198" s="154"/>
      <c r="E198" s="34"/>
      <c r="F198" s="35"/>
      <c r="G198" s="34"/>
      <c r="H198" s="183">
        <f>SUM(H184:H197)</f>
        <v>0</v>
      </c>
      <c r="I198" s="2"/>
      <c r="J198" s="194">
        <f>SUM(J184:J197)</f>
        <v>105943</v>
      </c>
      <c r="K198"/>
      <c r="L198" s="194">
        <f>H198+J198</f>
        <v>105943</v>
      </c>
    </row>
    <row r="199" spans="1:14" s="69" customFormat="1" ht="20.100000000000001" customHeight="1">
      <c r="A199" s="22" t="s">
        <v>54</v>
      </c>
      <c r="B199" s="45"/>
      <c r="C199" s="19" t="s">
        <v>33</v>
      </c>
      <c r="D199" s="806" t="s">
        <v>72</v>
      </c>
      <c r="E199" s="806"/>
      <c r="F199" s="806"/>
      <c r="G199" s="806"/>
      <c r="H199" s="807"/>
      <c r="I199" s="2"/>
      <c r="J199" s="192"/>
      <c r="K199"/>
      <c r="L199" s="192"/>
    </row>
    <row r="200" spans="1:14" s="69" customFormat="1" ht="20.100000000000001" customHeight="1">
      <c r="A200" s="22" t="s">
        <v>55</v>
      </c>
      <c r="B200" s="45"/>
      <c r="C200" s="19" t="s">
        <v>22</v>
      </c>
      <c r="D200" s="806"/>
      <c r="E200" s="806" t="s">
        <v>14</v>
      </c>
      <c r="F200" s="806" t="s">
        <v>18</v>
      </c>
      <c r="G200" s="806"/>
      <c r="H200" s="807"/>
      <c r="I200" s="2"/>
      <c r="J200" s="192"/>
      <c r="L200" s="192"/>
      <c r="M200" s="66"/>
      <c r="N200" s="21"/>
    </row>
    <row r="201" spans="1:14" s="69" customFormat="1" ht="20.100000000000001" customHeight="1">
      <c r="A201" s="31"/>
      <c r="B201" s="42"/>
      <c r="C201" s="165" t="s">
        <v>181</v>
      </c>
      <c r="D201" s="149"/>
      <c r="E201" s="134"/>
      <c r="F201" s="703"/>
      <c r="G201" s="703"/>
      <c r="H201" s="175"/>
      <c r="I201" s="2"/>
      <c r="J201" s="192"/>
      <c r="L201" s="192"/>
    </row>
    <row r="202" spans="1:14" s="69" customFormat="1" ht="20.25" customHeight="1">
      <c r="A202" s="122" t="s">
        <v>230</v>
      </c>
      <c r="B202" s="123"/>
      <c r="C202" s="138" t="s">
        <v>155</v>
      </c>
      <c r="D202" s="150"/>
      <c r="E202" s="110"/>
      <c r="F202" s="116"/>
      <c r="G202" s="117"/>
      <c r="H202" s="177"/>
      <c r="I202" s="111"/>
      <c r="J202" s="193"/>
      <c r="K202" s="112"/>
      <c r="L202" s="193"/>
    </row>
    <row r="203" spans="1:14" s="69" customFormat="1" ht="20.100000000000001" customHeight="1">
      <c r="A203" s="790" t="s">
        <v>231</v>
      </c>
      <c r="B203" s="791"/>
      <c r="C203" s="129" t="str">
        <f>'3. Detailed Budget'!E135</f>
        <v>Office rent</v>
      </c>
      <c r="D203" s="162" t="str">
        <f>'3. Detailed Budget'!K135</f>
        <v>/Month</v>
      </c>
      <c r="E203" s="162">
        <f>'3. Detailed Budget'!N135</f>
        <v>0</v>
      </c>
      <c r="F203" s="788">
        <f>'3. Detailed Budget'!J135</f>
        <v>0</v>
      </c>
      <c r="G203" s="789"/>
      <c r="H203" s="180">
        <f>'3. Detailed Budget'!O135</f>
        <v>0</v>
      </c>
      <c r="I203" s="84"/>
      <c r="J203" s="180"/>
      <c r="K203" s="90"/>
      <c r="L203" s="180">
        <f t="shared" ref="L203:L214" si="19">H203+J203</f>
        <v>0</v>
      </c>
      <c r="M203" s="66"/>
      <c r="N203" s="21"/>
    </row>
    <row r="204" spans="1:14" s="69" customFormat="1" ht="20.100000000000001" customHeight="1">
      <c r="A204" s="790" t="s">
        <v>232</v>
      </c>
      <c r="B204" s="791"/>
      <c r="C204" s="129" t="str">
        <f>'3. Detailed Budget'!E136</f>
        <v>Office Landline bill</v>
      </c>
      <c r="D204" s="162" t="str">
        <f>'3. Detailed Budget'!K136</f>
        <v>/Month</v>
      </c>
      <c r="E204" s="162">
        <f>'3. Detailed Budget'!N136</f>
        <v>0</v>
      </c>
      <c r="F204" s="788">
        <f>'3. Detailed Budget'!J136</f>
        <v>0</v>
      </c>
      <c r="G204" s="789"/>
      <c r="H204" s="180">
        <f>'3. Detailed Budget'!O136</f>
        <v>0</v>
      </c>
      <c r="I204" s="84"/>
      <c r="J204" s="180"/>
      <c r="K204" s="90"/>
      <c r="L204" s="180">
        <f t="shared" si="19"/>
        <v>0</v>
      </c>
    </row>
    <row r="205" spans="1:14" s="69" customFormat="1" ht="20.100000000000001" customHeight="1">
      <c r="A205" s="790" t="s">
        <v>233</v>
      </c>
      <c r="B205" s="791"/>
      <c r="C205" s="129" t="e">
        <f>'3. Detailed Budget'!#REF!</f>
        <v>#REF!</v>
      </c>
      <c r="D205" s="162" t="e">
        <f>'3. Detailed Budget'!#REF!</f>
        <v>#REF!</v>
      </c>
      <c r="E205" s="162" t="e">
        <f>'3. Detailed Budget'!#REF!</f>
        <v>#REF!</v>
      </c>
      <c r="F205" s="788" t="e">
        <f>'3. Detailed Budget'!#REF!</f>
        <v>#REF!</v>
      </c>
      <c r="G205" s="789"/>
      <c r="H205" s="180" t="e">
        <f>'3. Detailed Budget'!#REF!</f>
        <v>#REF!</v>
      </c>
      <c r="I205" s="84"/>
      <c r="J205" s="180"/>
      <c r="K205" s="90"/>
      <c r="L205" s="180" t="e">
        <f t="shared" si="19"/>
        <v>#REF!</v>
      </c>
    </row>
    <row r="206" spans="1:14" s="69" customFormat="1" ht="20.100000000000001" customHeight="1">
      <c r="A206" s="790" t="s">
        <v>234</v>
      </c>
      <c r="B206" s="791"/>
      <c r="C206" s="129" t="str">
        <f>'3. Detailed Budget'!E137</f>
        <v>Office supplies</v>
      </c>
      <c r="D206" s="162" t="str">
        <f>'3. Detailed Budget'!K137</f>
        <v>/Month</v>
      </c>
      <c r="E206" s="162">
        <f>'3. Detailed Budget'!N137</f>
        <v>0</v>
      </c>
      <c r="F206" s="788">
        <f>'3. Detailed Budget'!J137</f>
        <v>0</v>
      </c>
      <c r="G206" s="789"/>
      <c r="H206" s="180">
        <f>'3. Detailed Budget'!O137</f>
        <v>0</v>
      </c>
      <c r="I206" s="84"/>
      <c r="J206" s="180"/>
      <c r="K206" s="90"/>
      <c r="L206" s="180">
        <f t="shared" si="19"/>
        <v>0</v>
      </c>
    </row>
    <row r="207" spans="1:14" s="69" customFormat="1" ht="20.100000000000001" customHeight="1">
      <c r="A207" s="790" t="s">
        <v>235</v>
      </c>
      <c r="B207" s="791"/>
      <c r="C207" s="129" t="str">
        <f>'3. Detailed Budget'!E138</f>
        <v>Office maintenance&amp; Installations</v>
      </c>
      <c r="D207" s="162" t="str">
        <f>'3. Detailed Budget'!K138</f>
        <v>/Month</v>
      </c>
      <c r="E207" s="162">
        <f>'3. Detailed Budget'!N138</f>
        <v>0</v>
      </c>
      <c r="F207" s="788">
        <f>'3. Detailed Budget'!J138</f>
        <v>0</v>
      </c>
      <c r="G207" s="789"/>
      <c r="H207" s="180">
        <f>'3. Detailed Budget'!O138</f>
        <v>0</v>
      </c>
      <c r="I207" s="84"/>
      <c r="J207" s="180"/>
      <c r="K207" s="90"/>
      <c r="L207" s="180">
        <f t="shared" si="19"/>
        <v>0</v>
      </c>
      <c r="M207" s="66"/>
      <c r="N207" s="21"/>
    </row>
    <row r="208" spans="1:14" s="69" customFormat="1" ht="20.100000000000001" customHeight="1">
      <c r="A208" s="790" t="s">
        <v>236</v>
      </c>
      <c r="B208" s="791"/>
      <c r="C208" s="129" t="str">
        <f>'3. Detailed Budget'!E139</f>
        <v>Security fees</v>
      </c>
      <c r="D208" s="162" t="str">
        <f>'3. Detailed Budget'!K139</f>
        <v>/Month</v>
      </c>
      <c r="E208" s="162">
        <f>'3. Detailed Budget'!N139</f>
        <v>0</v>
      </c>
      <c r="F208" s="788">
        <f>'3. Detailed Budget'!J139</f>
        <v>0</v>
      </c>
      <c r="G208" s="789"/>
      <c r="H208" s="180">
        <f>'3. Detailed Budget'!O139</f>
        <v>0</v>
      </c>
      <c r="I208" s="84"/>
      <c r="J208" s="180"/>
      <c r="K208" s="90"/>
      <c r="L208" s="180">
        <f t="shared" si="19"/>
        <v>0</v>
      </c>
    </row>
    <row r="209" spans="1:14" s="69" customFormat="1" ht="20.100000000000001" customHeight="1">
      <c r="A209" s="790" t="s">
        <v>237</v>
      </c>
      <c r="B209" s="791"/>
      <c r="C209" s="129" t="str">
        <f>'3. Detailed Budget'!E140</f>
        <v>Telecommunication</v>
      </c>
      <c r="D209" s="162" t="str">
        <f>'3. Detailed Budget'!K140</f>
        <v>/Month</v>
      </c>
      <c r="E209" s="162">
        <f>'3. Detailed Budget'!N140</f>
        <v>0</v>
      </c>
      <c r="F209" s="788">
        <f>'3. Detailed Budget'!J140</f>
        <v>0</v>
      </c>
      <c r="G209" s="789"/>
      <c r="H209" s="180">
        <f>'3. Detailed Budget'!O140</f>
        <v>0</v>
      </c>
      <c r="I209" s="84"/>
      <c r="J209" s="180"/>
      <c r="K209" s="90"/>
      <c r="L209" s="180">
        <f t="shared" si="19"/>
        <v>0</v>
      </c>
    </row>
    <row r="210" spans="1:14" s="69" customFormat="1" ht="20.100000000000001" customHeight="1">
      <c r="A210" s="790" t="s">
        <v>238</v>
      </c>
      <c r="B210" s="791"/>
      <c r="C210" s="129" t="str">
        <f>'3. Detailed Budget'!E141</f>
        <v xml:space="preserve">Transportation for field </v>
      </c>
      <c r="D210" s="162" t="str">
        <f>'3. Detailed Budget'!K141</f>
        <v>/Month</v>
      </c>
      <c r="E210" s="162">
        <f>'3. Detailed Budget'!N141</f>
        <v>0</v>
      </c>
      <c r="F210" s="788">
        <f>'3. Detailed Budget'!J141</f>
        <v>0</v>
      </c>
      <c r="G210" s="789"/>
      <c r="H210" s="180">
        <f>'3. Detailed Budget'!O141</f>
        <v>0</v>
      </c>
      <c r="I210" s="84"/>
      <c r="J210" s="180"/>
      <c r="K210" s="90"/>
      <c r="L210" s="180">
        <f t="shared" si="19"/>
        <v>0</v>
      </c>
      <c r="M210" s="66"/>
      <c r="N210" s="21"/>
    </row>
    <row r="211" spans="1:14" s="69" customFormat="1" ht="20.100000000000001" customHeight="1">
      <c r="A211" s="790" t="s">
        <v>239</v>
      </c>
      <c r="B211" s="791"/>
      <c r="C211" s="129" t="str">
        <f>'3. Detailed Budget'!E142</f>
        <v>Printing&amp;Copying</v>
      </c>
      <c r="D211" s="162" t="str">
        <f>'3. Detailed Budget'!K142</f>
        <v>/Month</v>
      </c>
      <c r="E211" s="162">
        <f>'3. Detailed Budget'!N142</f>
        <v>0</v>
      </c>
      <c r="F211" s="788">
        <f>'3. Detailed Budget'!J142</f>
        <v>0</v>
      </c>
      <c r="G211" s="789"/>
      <c r="H211" s="180">
        <f>'3. Detailed Budget'!O142</f>
        <v>0</v>
      </c>
      <c r="I211" s="84"/>
      <c r="J211" s="180"/>
      <c r="K211" s="90"/>
      <c r="L211" s="180">
        <f t="shared" si="19"/>
        <v>0</v>
      </c>
    </row>
    <row r="212" spans="1:14" s="69" customFormat="1" ht="20.100000000000001" customHeight="1">
      <c r="A212" s="790" t="s">
        <v>240</v>
      </c>
      <c r="B212" s="791"/>
      <c r="C212" s="129" t="str">
        <f>'3. Detailed Budget'!E143</f>
        <v>Application Portal</v>
      </c>
      <c r="D212" s="162" t="str">
        <f>'3. Detailed Budget'!K143</f>
        <v>/Year</v>
      </c>
      <c r="E212" s="162">
        <f>'3. Detailed Budget'!N143</f>
        <v>0</v>
      </c>
      <c r="F212" s="788">
        <f>'3. Detailed Budget'!J143</f>
        <v>0</v>
      </c>
      <c r="G212" s="789"/>
      <c r="H212" s="180">
        <f>'3. Detailed Budget'!O143</f>
        <v>0</v>
      </c>
      <c r="I212" s="84"/>
      <c r="J212" s="180"/>
      <c r="K212" s="90"/>
      <c r="L212" s="180">
        <f t="shared" si="19"/>
        <v>0</v>
      </c>
    </row>
    <row r="213" spans="1:14" s="69" customFormat="1" ht="20.100000000000001" customHeight="1">
      <c r="A213" s="790" t="s">
        <v>358</v>
      </c>
      <c r="B213" s="791"/>
      <c r="C213" s="129" t="str">
        <f>'3. Detailed Budget'!E144</f>
        <v>Website Maintenance and Virtual platform Subscription Fees</v>
      </c>
      <c r="D213" s="162" t="str">
        <f>'3. Detailed Budget'!K144</f>
        <v>/Year</v>
      </c>
      <c r="E213" s="162">
        <f>'3. Detailed Budget'!N144</f>
        <v>0</v>
      </c>
      <c r="F213" s="788">
        <f>'3. Detailed Budget'!J144</f>
        <v>0</v>
      </c>
      <c r="G213" s="789"/>
      <c r="H213" s="180">
        <f>'3. Detailed Budget'!O144</f>
        <v>0</v>
      </c>
      <c r="I213" s="84"/>
      <c r="J213" s="180"/>
      <c r="K213" s="90"/>
      <c r="L213" s="180">
        <f t="shared" si="19"/>
        <v>0</v>
      </c>
      <c r="M213" s="66"/>
      <c r="N213" s="21"/>
    </row>
    <row r="214" spans="1:14" s="69" customFormat="1" ht="20.100000000000001" customHeight="1">
      <c r="A214" s="790" t="s">
        <v>359</v>
      </c>
      <c r="B214" s="791"/>
      <c r="C214" s="129" t="str">
        <f>'3. Detailed Budget'!E145</f>
        <v>Bank fees</v>
      </c>
      <c r="D214" s="162" t="str">
        <f>'3. Detailed Budget'!K145</f>
        <v>/Month</v>
      </c>
      <c r="E214" s="162">
        <f>'3. Detailed Budget'!N145</f>
        <v>0</v>
      </c>
      <c r="F214" s="788">
        <f>'3. Detailed Budget'!J145</f>
        <v>0</v>
      </c>
      <c r="G214" s="789"/>
      <c r="H214" s="180">
        <f>'3. Detailed Budget'!O145</f>
        <v>0</v>
      </c>
      <c r="I214" s="84"/>
      <c r="J214" s="180"/>
      <c r="K214" s="90"/>
      <c r="L214" s="180">
        <f t="shared" si="19"/>
        <v>0</v>
      </c>
    </row>
    <row r="215" spans="1:14" s="69" customFormat="1" ht="20.100000000000001" customHeight="1">
      <c r="A215" s="790"/>
      <c r="B215" s="791"/>
      <c r="C215" s="48"/>
      <c r="D215" s="151"/>
      <c r="E215" s="1"/>
      <c r="F215" s="792"/>
      <c r="G215" s="793"/>
      <c r="H215" s="170"/>
      <c r="I215" s="3"/>
      <c r="J215" s="170"/>
      <c r="L215" s="170"/>
      <c r="M215" s="66"/>
      <c r="N215" s="21"/>
    </row>
    <row r="216" spans="1:14" s="69" customFormat="1" ht="20.100000000000001" customHeight="1">
      <c r="A216" s="122" t="s">
        <v>241</v>
      </c>
      <c r="B216" s="123"/>
      <c r="C216" s="138" t="s">
        <v>166</v>
      </c>
      <c r="D216" s="150"/>
      <c r="E216" s="110"/>
      <c r="F216" s="116"/>
      <c r="G216" s="117"/>
      <c r="H216" s="177"/>
      <c r="I216" s="111"/>
      <c r="J216" s="193"/>
      <c r="K216" s="112"/>
      <c r="L216" s="193"/>
    </row>
    <row r="217" spans="1:14" s="69" customFormat="1" ht="20.100000000000001" customHeight="1">
      <c r="A217" s="790" t="s">
        <v>242</v>
      </c>
      <c r="B217" s="791"/>
      <c r="C217" s="48" t="s">
        <v>167</v>
      </c>
      <c r="D217" s="162" t="s">
        <v>168</v>
      </c>
      <c r="E217" s="163">
        <f>'3. Detailed Budget'!N150</f>
        <v>0</v>
      </c>
      <c r="F217" s="788">
        <f>'3. Detailed Budget'!J150</f>
        <v>0</v>
      </c>
      <c r="G217" s="789"/>
      <c r="H217" s="180">
        <f>'3. Detailed Budget'!O150</f>
        <v>0</v>
      </c>
      <c r="I217" s="84"/>
      <c r="J217" s="180"/>
      <c r="K217" s="90"/>
      <c r="L217" s="180">
        <f t="shared" ref="L217:L223" si="20">H217+J217</f>
        <v>0</v>
      </c>
    </row>
    <row r="218" spans="1:14" s="69" customFormat="1" ht="20.100000000000001" customHeight="1">
      <c r="A218" s="790" t="s">
        <v>243</v>
      </c>
      <c r="B218" s="791"/>
      <c r="C218" s="48" t="s">
        <v>169</v>
      </c>
      <c r="D218" s="162" t="s">
        <v>168</v>
      </c>
      <c r="E218" s="163">
        <f>'3. Detailed Budget'!N151</f>
        <v>0</v>
      </c>
      <c r="F218" s="788">
        <f>'3. Detailed Budget'!J151</f>
        <v>0</v>
      </c>
      <c r="G218" s="789"/>
      <c r="H218" s="180">
        <f>'3. Detailed Budget'!O151</f>
        <v>0</v>
      </c>
      <c r="I218" s="84"/>
      <c r="J218" s="180"/>
      <c r="K218" s="90"/>
      <c r="L218" s="180">
        <f t="shared" si="20"/>
        <v>0</v>
      </c>
      <c r="M218" s="66"/>
      <c r="N218" s="21"/>
    </row>
    <row r="219" spans="1:14" s="69" customFormat="1" ht="23.25" customHeight="1">
      <c r="A219" s="790" t="s">
        <v>244</v>
      </c>
      <c r="B219" s="791"/>
      <c r="C219" s="48" t="s">
        <v>170</v>
      </c>
      <c r="D219" s="162" t="s">
        <v>168</v>
      </c>
      <c r="E219" s="163">
        <f>'3. Detailed Budget'!N152</f>
        <v>0</v>
      </c>
      <c r="F219" s="788">
        <f>'3. Detailed Budget'!J152</f>
        <v>0</v>
      </c>
      <c r="G219" s="789"/>
      <c r="H219" s="180">
        <f>'3. Detailed Budget'!O152</f>
        <v>0</v>
      </c>
      <c r="I219" s="84"/>
      <c r="J219" s="180"/>
      <c r="K219" s="90"/>
      <c r="L219" s="180">
        <f t="shared" si="20"/>
        <v>0</v>
      </c>
    </row>
    <row r="220" spans="1:14" s="69" customFormat="1" ht="20.100000000000001" customHeight="1">
      <c r="A220" s="790" t="s">
        <v>245</v>
      </c>
      <c r="B220" s="791"/>
      <c r="C220" s="48" t="s">
        <v>171</v>
      </c>
      <c r="D220" s="162" t="s">
        <v>168</v>
      </c>
      <c r="E220" s="163">
        <f>'3. Detailed Budget'!N153</f>
        <v>0</v>
      </c>
      <c r="F220" s="788">
        <f>'3. Detailed Budget'!J153</f>
        <v>0</v>
      </c>
      <c r="G220" s="789"/>
      <c r="H220" s="180">
        <f>'3. Detailed Budget'!O153</f>
        <v>0</v>
      </c>
      <c r="I220" s="84"/>
      <c r="J220" s="180"/>
      <c r="K220" s="90"/>
      <c r="L220" s="180">
        <f t="shared" si="20"/>
        <v>0</v>
      </c>
      <c r="M220" s="66"/>
      <c r="N220" s="21"/>
    </row>
    <row r="221" spans="1:14" s="69" customFormat="1" ht="20.100000000000001" customHeight="1">
      <c r="A221" s="790" t="s">
        <v>246</v>
      </c>
      <c r="B221" s="791"/>
      <c r="C221" s="48" t="s">
        <v>172</v>
      </c>
      <c r="D221" s="162" t="s">
        <v>168</v>
      </c>
      <c r="E221" s="163">
        <f>'3. Detailed Budget'!N154</f>
        <v>0</v>
      </c>
      <c r="F221" s="788">
        <f>'3. Detailed Budget'!J154</f>
        <v>0</v>
      </c>
      <c r="G221" s="789"/>
      <c r="H221" s="180">
        <f>'3. Detailed Budget'!O154</f>
        <v>0</v>
      </c>
      <c r="I221" s="84"/>
      <c r="J221" s="180"/>
      <c r="K221" s="90"/>
      <c r="L221" s="180">
        <f t="shared" si="20"/>
        <v>0</v>
      </c>
    </row>
    <row r="222" spans="1:14" s="69" customFormat="1" ht="20.100000000000001" customHeight="1">
      <c r="A222" s="790" t="s">
        <v>247</v>
      </c>
      <c r="B222" s="791"/>
      <c r="C222" s="48" t="s">
        <v>173</v>
      </c>
      <c r="D222" s="162" t="s">
        <v>148</v>
      </c>
      <c r="E222" s="163">
        <f>'3. Detailed Budget'!N155</f>
        <v>0</v>
      </c>
      <c r="F222" s="788">
        <f>'3. Detailed Budget'!J155</f>
        <v>0</v>
      </c>
      <c r="G222" s="789"/>
      <c r="H222" s="180">
        <f>'3. Detailed Budget'!O155</f>
        <v>0</v>
      </c>
      <c r="I222" s="84"/>
      <c r="J222" s="180"/>
      <c r="K222" s="90"/>
      <c r="L222" s="180">
        <f t="shared" si="20"/>
        <v>0</v>
      </c>
      <c r="M222" s="66"/>
      <c r="N222" s="21"/>
    </row>
    <row r="223" spans="1:14" s="69" customFormat="1" ht="20.100000000000001" customHeight="1">
      <c r="A223" s="790" t="s">
        <v>248</v>
      </c>
      <c r="B223" s="791"/>
      <c r="C223" s="48" t="s">
        <v>174</v>
      </c>
      <c r="D223" s="162" t="s">
        <v>148</v>
      </c>
      <c r="E223" s="163">
        <f>'3. Detailed Budget'!N156</f>
        <v>0</v>
      </c>
      <c r="F223" s="788">
        <f>'3. Detailed Budget'!J156</f>
        <v>0</v>
      </c>
      <c r="G223" s="789"/>
      <c r="H223" s="180">
        <f>'3. Detailed Budget'!O156</f>
        <v>0</v>
      </c>
      <c r="I223" s="84"/>
      <c r="J223" s="180"/>
      <c r="K223" s="90"/>
      <c r="L223" s="180">
        <f t="shared" si="20"/>
        <v>0</v>
      </c>
    </row>
    <row r="224" spans="1:14" s="69" customFormat="1" ht="20.100000000000001" customHeight="1">
      <c r="A224" s="790"/>
      <c r="B224" s="791"/>
      <c r="C224" s="48"/>
      <c r="D224" s="158"/>
      <c r="E224" s="1"/>
      <c r="F224" s="792"/>
      <c r="G224" s="793"/>
      <c r="H224" s="170"/>
      <c r="I224" s="3"/>
      <c r="J224" s="170"/>
      <c r="L224" s="170"/>
    </row>
    <row r="225" spans="1:16" ht="20.100000000000001" customHeight="1">
      <c r="A225" s="31"/>
      <c r="B225" s="42"/>
      <c r="C225" s="165" t="s">
        <v>182</v>
      </c>
      <c r="D225" s="149"/>
      <c r="E225" s="134"/>
      <c r="F225" s="703"/>
      <c r="G225" s="703"/>
      <c r="H225" s="175"/>
      <c r="I225" s="2"/>
      <c r="J225" s="192"/>
      <c r="K225" s="69"/>
      <c r="L225" s="192"/>
      <c r="M225" s="66"/>
      <c r="N225" s="21"/>
      <c r="O225" s="69"/>
      <c r="P225" s="69"/>
    </row>
    <row r="226" spans="1:16" s="69" customFormat="1">
      <c r="A226" s="706" t="s">
        <v>230</v>
      </c>
      <c r="B226" s="707"/>
      <c r="C226" s="138" t="s">
        <v>155</v>
      </c>
      <c r="D226" s="150"/>
      <c r="E226" s="110"/>
      <c r="F226" s="708"/>
      <c r="G226" s="709"/>
      <c r="H226" s="177"/>
      <c r="I226" s="111"/>
      <c r="J226" s="193"/>
      <c r="K226" s="112"/>
      <c r="L226" s="193"/>
    </row>
    <row r="227" spans="1:16" s="69" customFormat="1" ht="20.100000000000001" customHeight="1">
      <c r="A227" s="790" t="s">
        <v>231</v>
      </c>
      <c r="B227" s="791"/>
      <c r="C227" s="129" t="str">
        <f>'3. Detailed Budget'!E135</f>
        <v>Office rent</v>
      </c>
      <c r="D227" s="162" t="str">
        <f>'3. Detailed Budget'!K135</f>
        <v>/Month</v>
      </c>
      <c r="E227" s="162">
        <f>'3. Detailed Budget'!T135</f>
        <v>0</v>
      </c>
      <c r="F227" s="788">
        <f>'3. Detailed Budget'!J135</f>
        <v>0</v>
      </c>
      <c r="G227" s="789"/>
      <c r="H227" s="180" t="e">
        <f>'3. Detailed Budget'!U135</f>
        <v>#REF!</v>
      </c>
      <c r="I227" s="84"/>
      <c r="J227" s="180"/>
      <c r="K227" s="90"/>
      <c r="L227" s="180" t="e">
        <f t="shared" ref="L227:L238" si="21">H227+J227</f>
        <v>#REF!</v>
      </c>
    </row>
    <row r="228" spans="1:16" ht="20.100000000000001" customHeight="1">
      <c r="A228" s="790" t="s">
        <v>232</v>
      </c>
      <c r="B228" s="791"/>
      <c r="C228" s="129" t="str">
        <f>'3. Detailed Budget'!E136</f>
        <v>Office Landline bill</v>
      </c>
      <c r="D228" s="162" t="str">
        <f>'3. Detailed Budget'!K136</f>
        <v>/Month</v>
      </c>
      <c r="E228" s="162">
        <f>'3. Detailed Budget'!T136</f>
        <v>0</v>
      </c>
      <c r="F228" s="788">
        <f>'3. Detailed Budget'!J136</f>
        <v>0</v>
      </c>
      <c r="G228" s="789"/>
      <c r="H228" s="180" t="e">
        <f>'3. Detailed Budget'!U136</f>
        <v>#REF!</v>
      </c>
      <c r="I228" s="84"/>
      <c r="J228" s="180"/>
      <c r="K228" s="90"/>
      <c r="L228" s="180" t="e">
        <f t="shared" si="21"/>
        <v>#REF!</v>
      </c>
      <c r="M228" s="66"/>
      <c r="N228" s="21"/>
      <c r="O228" s="69"/>
      <c r="P228" s="69"/>
    </row>
    <row r="229" spans="1:16" ht="10.5" customHeight="1">
      <c r="A229" s="790" t="s">
        <v>233</v>
      </c>
      <c r="B229" s="791"/>
      <c r="C229" s="129" t="e">
        <f>'3. Detailed Budget'!#REF!</f>
        <v>#REF!</v>
      </c>
      <c r="D229" s="162" t="e">
        <f>'3. Detailed Budget'!#REF!</f>
        <v>#REF!</v>
      </c>
      <c r="E229" s="162" t="e">
        <f>'3. Detailed Budget'!#REF!</f>
        <v>#REF!</v>
      </c>
      <c r="F229" s="788" t="e">
        <f>'3. Detailed Budget'!#REF!</f>
        <v>#REF!</v>
      </c>
      <c r="G229" s="789"/>
      <c r="H229" s="180" t="e">
        <f>'3. Detailed Budget'!#REF!</f>
        <v>#REF!</v>
      </c>
      <c r="I229" s="84"/>
      <c r="J229" s="180"/>
      <c r="K229" s="90"/>
      <c r="L229" s="180" t="e">
        <f t="shared" si="21"/>
        <v>#REF!</v>
      </c>
      <c r="M229" s="69"/>
      <c r="N229" s="69"/>
      <c r="O229" s="69"/>
      <c r="P229" s="69"/>
    </row>
    <row r="230" spans="1:16">
      <c r="A230" s="790" t="s">
        <v>234</v>
      </c>
      <c r="B230" s="791"/>
      <c r="C230" s="129" t="str">
        <f>'3. Detailed Budget'!E137</f>
        <v>Office supplies</v>
      </c>
      <c r="D230" s="162" t="str">
        <f>'3. Detailed Budget'!K137</f>
        <v>/Month</v>
      </c>
      <c r="E230" s="162">
        <f>'3. Detailed Budget'!T137</f>
        <v>0</v>
      </c>
      <c r="F230" s="788">
        <f>'3. Detailed Budget'!J137</f>
        <v>0</v>
      </c>
      <c r="G230" s="789"/>
      <c r="H230" s="180" t="e">
        <f>'3. Detailed Budget'!U137</f>
        <v>#REF!</v>
      </c>
      <c r="I230" s="84"/>
      <c r="J230" s="180"/>
      <c r="K230" s="90"/>
      <c r="L230" s="180" t="e">
        <f t="shared" si="21"/>
        <v>#REF!</v>
      </c>
      <c r="M230" s="69"/>
      <c r="N230" s="69"/>
      <c r="O230" s="69"/>
      <c r="P230" s="69"/>
    </row>
    <row r="231" spans="1:16">
      <c r="A231" s="790" t="s">
        <v>235</v>
      </c>
      <c r="B231" s="791"/>
      <c r="C231" s="129" t="str">
        <f>'3. Detailed Budget'!E138</f>
        <v>Office maintenance&amp; Installations</v>
      </c>
      <c r="D231" s="162" t="str">
        <f>'3. Detailed Budget'!K138</f>
        <v>/Month</v>
      </c>
      <c r="E231" s="162">
        <f>'3. Detailed Budget'!T138</f>
        <v>0</v>
      </c>
      <c r="F231" s="788">
        <f>'3. Detailed Budget'!J138</f>
        <v>0</v>
      </c>
      <c r="G231" s="789"/>
      <c r="H231" s="180" t="e">
        <f>'3. Detailed Budget'!U138</f>
        <v>#REF!</v>
      </c>
      <c r="I231" s="84"/>
      <c r="J231" s="180"/>
      <c r="K231" s="90"/>
      <c r="L231" s="180" t="e">
        <f t="shared" si="21"/>
        <v>#REF!</v>
      </c>
    </row>
    <row r="232" spans="1:16">
      <c r="A232" s="790" t="s">
        <v>236</v>
      </c>
      <c r="B232" s="791"/>
      <c r="C232" s="129" t="str">
        <f>'3. Detailed Budget'!E139</f>
        <v>Security fees</v>
      </c>
      <c r="D232" s="162" t="str">
        <f>'3. Detailed Budget'!K139</f>
        <v>/Month</v>
      </c>
      <c r="E232" s="162">
        <f>'3. Detailed Budget'!T139</f>
        <v>0</v>
      </c>
      <c r="F232" s="788">
        <f>'3. Detailed Budget'!J139</f>
        <v>0</v>
      </c>
      <c r="G232" s="789"/>
      <c r="H232" s="180" t="e">
        <f>'3. Detailed Budget'!U139</f>
        <v>#REF!</v>
      </c>
      <c r="I232" s="84"/>
      <c r="J232" s="180"/>
      <c r="K232" s="90"/>
      <c r="L232" s="180" t="e">
        <f t="shared" si="21"/>
        <v>#REF!</v>
      </c>
    </row>
    <row r="233" spans="1:16">
      <c r="A233" s="790" t="s">
        <v>237</v>
      </c>
      <c r="B233" s="791"/>
      <c r="C233" s="129" t="str">
        <f>'3. Detailed Budget'!E140</f>
        <v>Telecommunication</v>
      </c>
      <c r="D233" s="162" t="str">
        <f>'3. Detailed Budget'!K140</f>
        <v>/Month</v>
      </c>
      <c r="E233" s="162">
        <f>'3. Detailed Budget'!T140</f>
        <v>0</v>
      </c>
      <c r="F233" s="788">
        <f>'3. Detailed Budget'!J140</f>
        <v>0</v>
      </c>
      <c r="G233" s="789"/>
      <c r="H233" s="180" t="e">
        <f>'3. Detailed Budget'!U140</f>
        <v>#REF!</v>
      </c>
      <c r="I233" s="84"/>
      <c r="J233" s="180"/>
      <c r="K233" s="90"/>
      <c r="L233" s="180" t="e">
        <f t="shared" si="21"/>
        <v>#REF!</v>
      </c>
    </row>
    <row r="234" spans="1:16">
      <c r="A234" s="790" t="s">
        <v>238</v>
      </c>
      <c r="B234" s="791"/>
      <c r="C234" s="129" t="str">
        <f>'3. Detailed Budget'!E141</f>
        <v xml:space="preserve">Transportation for field </v>
      </c>
      <c r="D234" s="162" t="str">
        <f>'3. Detailed Budget'!K141</f>
        <v>/Month</v>
      </c>
      <c r="E234" s="162">
        <f>'3. Detailed Budget'!T141</f>
        <v>0</v>
      </c>
      <c r="F234" s="788">
        <f>'3. Detailed Budget'!J141</f>
        <v>0</v>
      </c>
      <c r="G234" s="789"/>
      <c r="H234" s="180" t="e">
        <f>'3. Detailed Budget'!U141</f>
        <v>#REF!</v>
      </c>
      <c r="I234" s="84"/>
      <c r="J234" s="180"/>
      <c r="K234" s="90"/>
      <c r="L234" s="180" t="e">
        <f t="shared" si="21"/>
        <v>#REF!</v>
      </c>
    </row>
    <row r="235" spans="1:16">
      <c r="A235" s="790" t="s">
        <v>239</v>
      </c>
      <c r="B235" s="791"/>
      <c r="C235" s="129" t="str">
        <f>'3. Detailed Budget'!E142</f>
        <v>Printing&amp;Copying</v>
      </c>
      <c r="D235" s="162" t="str">
        <f>'3. Detailed Budget'!K142</f>
        <v>/Month</v>
      </c>
      <c r="E235" s="162">
        <f>'3. Detailed Budget'!T142</f>
        <v>0</v>
      </c>
      <c r="F235" s="788">
        <f>'3. Detailed Budget'!J142</f>
        <v>0</v>
      </c>
      <c r="G235" s="789"/>
      <c r="H235" s="180" t="e">
        <f>'3. Detailed Budget'!U142</f>
        <v>#REF!</v>
      </c>
      <c r="I235" s="84"/>
      <c r="J235" s="180"/>
      <c r="K235" s="90"/>
      <c r="L235" s="180" t="e">
        <f t="shared" si="21"/>
        <v>#REF!</v>
      </c>
    </row>
    <row r="236" spans="1:16">
      <c r="A236" s="790" t="s">
        <v>240</v>
      </c>
      <c r="B236" s="791"/>
      <c r="C236" s="129" t="str">
        <f>'3. Detailed Budget'!E143</f>
        <v>Application Portal</v>
      </c>
      <c r="D236" s="162" t="str">
        <f>'3. Detailed Budget'!K143</f>
        <v>/Year</v>
      </c>
      <c r="E236" s="162">
        <f>'3. Detailed Budget'!T143</f>
        <v>0</v>
      </c>
      <c r="F236" s="788">
        <f>'3. Detailed Budget'!J143</f>
        <v>0</v>
      </c>
      <c r="G236" s="789"/>
      <c r="H236" s="180">
        <f>'3. Detailed Budget'!U143</f>
        <v>0</v>
      </c>
      <c r="I236" s="84"/>
      <c r="J236" s="180"/>
      <c r="K236" s="90"/>
      <c r="L236" s="180">
        <f t="shared" si="21"/>
        <v>0</v>
      </c>
    </row>
    <row r="237" spans="1:16" ht="22.5">
      <c r="A237" s="790" t="s">
        <v>358</v>
      </c>
      <c r="B237" s="791"/>
      <c r="C237" s="129" t="str">
        <f>'3. Detailed Budget'!E144</f>
        <v>Website Maintenance and Virtual platform Subscription Fees</v>
      </c>
      <c r="D237" s="162" t="str">
        <f>'3. Detailed Budget'!K144</f>
        <v>/Year</v>
      </c>
      <c r="E237" s="162">
        <f>'3. Detailed Budget'!T144</f>
        <v>0</v>
      </c>
      <c r="F237" s="788">
        <f>'3. Detailed Budget'!J144</f>
        <v>0</v>
      </c>
      <c r="G237" s="789"/>
      <c r="H237" s="180" t="e">
        <f>'3. Detailed Budget'!U144</f>
        <v>#REF!</v>
      </c>
      <c r="I237" s="84"/>
      <c r="J237" s="180"/>
      <c r="K237" s="90"/>
      <c r="L237" s="180" t="e">
        <f t="shared" si="21"/>
        <v>#REF!</v>
      </c>
    </row>
    <row r="238" spans="1:16">
      <c r="A238" s="790" t="s">
        <v>359</v>
      </c>
      <c r="B238" s="791"/>
      <c r="C238" s="129" t="str">
        <f>'3. Detailed Budget'!E145</f>
        <v>Bank fees</v>
      </c>
      <c r="D238" s="162" t="str">
        <f>'3. Detailed Budget'!K145</f>
        <v>/Month</v>
      </c>
      <c r="E238" s="162">
        <f>'3. Detailed Budget'!T145</f>
        <v>0</v>
      </c>
      <c r="F238" s="788">
        <f>'3. Detailed Budget'!J145</f>
        <v>0</v>
      </c>
      <c r="G238" s="789"/>
      <c r="H238" s="180" t="e">
        <f>'3. Detailed Budget'!U145</f>
        <v>#REF!</v>
      </c>
      <c r="I238" s="84"/>
      <c r="J238" s="180"/>
      <c r="K238" s="90"/>
      <c r="L238" s="180" t="e">
        <f t="shared" si="21"/>
        <v>#REF!</v>
      </c>
    </row>
    <row r="239" spans="1:16">
      <c r="A239" s="790"/>
      <c r="B239" s="791"/>
      <c r="C239" s="48"/>
      <c r="D239" s="151"/>
      <c r="E239" s="1"/>
      <c r="F239" s="792"/>
      <c r="G239" s="793"/>
      <c r="H239" s="170"/>
      <c r="I239" s="3"/>
      <c r="J239" s="170"/>
      <c r="K239" s="69"/>
      <c r="L239" s="170"/>
    </row>
    <row r="240" spans="1:16">
      <c r="A240" s="706" t="s">
        <v>241</v>
      </c>
      <c r="B240" s="707"/>
      <c r="C240" s="138" t="s">
        <v>166</v>
      </c>
      <c r="D240" s="150"/>
      <c r="E240" s="110"/>
      <c r="F240" s="708"/>
      <c r="G240" s="709"/>
      <c r="H240" s="177"/>
      <c r="I240" s="111"/>
      <c r="J240" s="193"/>
      <c r="K240" s="112"/>
      <c r="L240" s="193"/>
    </row>
    <row r="241" spans="1:12">
      <c r="A241" s="790" t="s">
        <v>242</v>
      </c>
      <c r="B241" s="791"/>
      <c r="C241" s="129" t="str">
        <f>'3. Detailed Budget'!E150</f>
        <v>Telecommunications</v>
      </c>
      <c r="D241" s="162" t="s">
        <v>168</v>
      </c>
      <c r="E241" s="163">
        <f>'3. Detailed Budget'!T150</f>
        <v>0</v>
      </c>
      <c r="F241" s="788">
        <f>'3. Detailed Budget'!J150</f>
        <v>0</v>
      </c>
      <c r="G241" s="789"/>
      <c r="H241" s="180" t="e">
        <f>'3. Detailed Budget'!U150</f>
        <v>#REF!</v>
      </c>
      <c r="I241" s="84"/>
      <c r="J241" s="180"/>
      <c r="K241" s="90"/>
      <c r="L241" s="180" t="e">
        <f t="shared" ref="L241:L247" si="22">H241+J241</f>
        <v>#REF!</v>
      </c>
    </row>
    <row r="242" spans="1:12">
      <c r="A242" s="790" t="s">
        <v>243</v>
      </c>
      <c r="B242" s="791"/>
      <c r="C242" s="129" t="str">
        <f>'3. Detailed Budget'!E151</f>
        <v>Office Rent</v>
      </c>
      <c r="D242" s="162" t="s">
        <v>168</v>
      </c>
      <c r="E242" s="163">
        <f>'3. Detailed Budget'!T151</f>
        <v>0</v>
      </c>
      <c r="F242" s="788">
        <f>'3. Detailed Budget'!J151</f>
        <v>0</v>
      </c>
      <c r="G242" s="789"/>
      <c r="H242" s="180" t="e">
        <f>'3. Detailed Budget'!U151</f>
        <v>#REF!</v>
      </c>
      <c r="I242" s="84"/>
      <c r="J242" s="180"/>
      <c r="K242" s="90"/>
      <c r="L242" s="180" t="e">
        <f t="shared" si="22"/>
        <v>#REF!</v>
      </c>
    </row>
    <row r="243" spans="1:12">
      <c r="A243" s="790" t="s">
        <v>244</v>
      </c>
      <c r="B243" s="791"/>
      <c r="C243" s="129" t="str">
        <f>'3. Detailed Budget'!E152</f>
        <v>Equipment/Furniture Leasing</v>
      </c>
      <c r="D243" s="162" t="s">
        <v>168</v>
      </c>
      <c r="E243" s="163">
        <f>'3. Detailed Budget'!T152</f>
        <v>0</v>
      </c>
      <c r="F243" s="788">
        <f>'3. Detailed Budget'!J152</f>
        <v>0</v>
      </c>
      <c r="G243" s="789"/>
      <c r="H243" s="180" t="e">
        <f>'3. Detailed Budget'!U152</f>
        <v>#REF!</v>
      </c>
      <c r="I243" s="84"/>
      <c r="J243" s="180"/>
      <c r="K243" s="90"/>
      <c r="L243" s="180" t="e">
        <f t="shared" si="22"/>
        <v>#REF!</v>
      </c>
    </row>
    <row r="244" spans="1:12">
      <c r="A244" s="790" t="s">
        <v>245</v>
      </c>
      <c r="B244" s="791"/>
      <c r="C244" s="129" t="str">
        <f>'3. Detailed Budget'!E153</f>
        <v>Printing/Copying</v>
      </c>
      <c r="D244" s="162" t="s">
        <v>168</v>
      </c>
      <c r="E244" s="163">
        <f>'3. Detailed Budget'!T153</f>
        <v>0</v>
      </c>
      <c r="F244" s="788">
        <f>'3. Detailed Budget'!J153</f>
        <v>0</v>
      </c>
      <c r="G244" s="789"/>
      <c r="H244" s="180" t="e">
        <f>'3. Detailed Budget'!U153</f>
        <v>#REF!</v>
      </c>
      <c r="I244" s="84"/>
      <c r="J244" s="180"/>
      <c r="K244" s="90"/>
      <c r="L244" s="180" t="e">
        <f t="shared" si="22"/>
        <v>#REF!</v>
      </c>
    </row>
    <row r="245" spans="1:12">
      <c r="A245" s="790" t="s">
        <v>246</v>
      </c>
      <c r="B245" s="791"/>
      <c r="C245" s="129" t="str">
        <f>'3. Detailed Budget'!E154</f>
        <v>Utility &amp; Maintenance</v>
      </c>
      <c r="D245" s="162" t="s">
        <v>168</v>
      </c>
      <c r="E245" s="163">
        <f>'3. Detailed Budget'!T154</f>
        <v>0</v>
      </c>
      <c r="F245" s="788">
        <f>'3. Detailed Budget'!J154</f>
        <v>0</v>
      </c>
      <c r="G245" s="789"/>
      <c r="H245" s="180" t="e">
        <f>'3. Detailed Budget'!U154</f>
        <v>#REF!</v>
      </c>
      <c r="I245" s="84"/>
      <c r="J245" s="180"/>
      <c r="K245" s="90"/>
      <c r="L245" s="180" t="e">
        <f t="shared" si="22"/>
        <v>#REF!</v>
      </c>
    </row>
    <row r="246" spans="1:12">
      <c r="A246" s="790" t="s">
        <v>247</v>
      </c>
      <c r="B246" s="791"/>
      <c r="C246" s="129" t="str">
        <f>'3. Detailed Budget'!E155</f>
        <v>Postage/Courier</v>
      </c>
      <c r="D246" s="162" t="s">
        <v>148</v>
      </c>
      <c r="E246" s="163">
        <f>'3. Detailed Budget'!T155</f>
        <v>0</v>
      </c>
      <c r="F246" s="788">
        <f>'3. Detailed Budget'!J155</f>
        <v>0</v>
      </c>
      <c r="G246" s="789"/>
      <c r="H246" s="180" t="e">
        <f>'3. Detailed Budget'!U155</f>
        <v>#REF!</v>
      </c>
      <c r="I246" s="84"/>
      <c r="J246" s="180"/>
      <c r="K246" s="90"/>
      <c r="L246" s="180" t="e">
        <f t="shared" si="22"/>
        <v>#REF!</v>
      </c>
    </row>
    <row r="247" spans="1:12">
      <c r="A247" s="790" t="s">
        <v>248</v>
      </c>
      <c r="B247" s="791"/>
      <c r="C247" s="129" t="str">
        <f>'3. Detailed Budget'!E156</f>
        <v>Bank Charges</v>
      </c>
      <c r="D247" s="162" t="s">
        <v>148</v>
      </c>
      <c r="E247" s="163">
        <f>'3. Detailed Budget'!T156</f>
        <v>0</v>
      </c>
      <c r="F247" s="788">
        <f>'3. Detailed Budget'!J156</f>
        <v>0</v>
      </c>
      <c r="G247" s="789"/>
      <c r="H247" s="180" t="e">
        <f>'3. Detailed Budget'!U156</f>
        <v>#REF!</v>
      </c>
      <c r="I247" s="84"/>
      <c r="J247" s="180"/>
      <c r="K247" s="90"/>
      <c r="L247" s="180" t="e">
        <f t="shared" si="22"/>
        <v>#REF!</v>
      </c>
    </row>
    <row r="248" spans="1:12">
      <c r="A248" s="790"/>
      <c r="B248" s="791"/>
      <c r="C248" s="48"/>
      <c r="D248" s="158"/>
      <c r="E248" s="1"/>
      <c r="F248" s="792"/>
      <c r="G248" s="793"/>
      <c r="H248" s="170"/>
      <c r="I248" s="3"/>
      <c r="J248" s="170"/>
      <c r="K248" s="69"/>
      <c r="L248" s="170"/>
    </row>
    <row r="249" spans="1:12">
      <c r="A249" s="706" t="s">
        <v>249</v>
      </c>
      <c r="B249" s="707"/>
      <c r="C249" s="138" t="s">
        <v>187</v>
      </c>
      <c r="D249" s="150"/>
      <c r="E249" s="110"/>
      <c r="F249" s="708"/>
      <c r="G249" s="709"/>
      <c r="H249" s="177"/>
      <c r="I249" s="111"/>
      <c r="J249" s="193"/>
      <c r="K249" s="112"/>
      <c r="L249" s="193"/>
    </row>
    <row r="250" spans="1:12">
      <c r="A250" s="706" t="s">
        <v>249</v>
      </c>
      <c r="B250" s="707"/>
      <c r="C250" s="138" t="s">
        <v>143</v>
      </c>
      <c r="D250" s="150"/>
      <c r="E250" s="110"/>
      <c r="F250" s="708"/>
      <c r="G250" s="709"/>
      <c r="H250" s="177"/>
      <c r="I250" s="111"/>
      <c r="J250" s="193"/>
      <c r="K250" s="112"/>
      <c r="L250" s="193"/>
    </row>
    <row r="251" spans="1:12">
      <c r="A251" s="790" t="s">
        <v>250</v>
      </c>
      <c r="B251" s="791"/>
      <c r="C251" s="129" t="str">
        <f>'3. Detailed Budget'!E161</f>
        <v>Honorarium</v>
      </c>
      <c r="D251" s="158" t="str">
        <f>'3. Detailed Budget'!K161</f>
        <v>/Event</v>
      </c>
      <c r="E251" s="160">
        <f>'3. Detailed Budget'!T161</f>
        <v>0</v>
      </c>
      <c r="F251" s="788">
        <f>'3. Detailed Budget'!J161</f>
        <v>0</v>
      </c>
      <c r="G251" s="789"/>
      <c r="H251" s="180">
        <f>'3. Detailed Budget'!U161</f>
        <v>0</v>
      </c>
      <c r="I251" s="84"/>
      <c r="J251" s="180"/>
      <c r="K251" s="90"/>
      <c r="L251" s="180">
        <f t="shared" ref="L251:L254" si="23">H251+J251</f>
        <v>0</v>
      </c>
    </row>
    <row r="252" spans="1:12">
      <c r="A252" s="790" t="s">
        <v>251</v>
      </c>
      <c r="B252" s="791"/>
      <c r="C252" s="129" t="str">
        <f>'3. Detailed Budget'!E162</f>
        <v>Working Meals</v>
      </c>
      <c r="D252" s="158" t="str">
        <f>'3. Detailed Budget'!K162</f>
        <v>/Day</v>
      </c>
      <c r="E252" s="160">
        <f>'3. Detailed Budget'!T162</f>
        <v>0</v>
      </c>
      <c r="F252" s="788">
        <f>'3. Detailed Budget'!J162</f>
        <v>0</v>
      </c>
      <c r="G252" s="789"/>
      <c r="H252" s="180">
        <f>'3. Detailed Budget'!U162</f>
        <v>0</v>
      </c>
      <c r="I252" s="84"/>
      <c r="J252" s="180"/>
      <c r="K252" s="90"/>
      <c r="L252" s="180">
        <f t="shared" si="23"/>
        <v>0</v>
      </c>
    </row>
    <row r="253" spans="1:12">
      <c r="A253" s="790" t="s">
        <v>252</v>
      </c>
      <c r="B253" s="791"/>
      <c r="C253" s="129" t="str">
        <f>'3. Detailed Budget'!E163</f>
        <v>Transportation</v>
      </c>
      <c r="D253" s="158" t="str">
        <f>'3. Detailed Budget'!K163</f>
        <v>/Day</v>
      </c>
      <c r="E253" s="160">
        <f>'3. Detailed Budget'!T163</f>
        <v>0</v>
      </c>
      <c r="F253" s="788">
        <f>'3. Detailed Budget'!J163</f>
        <v>0</v>
      </c>
      <c r="G253" s="789"/>
      <c r="H253" s="180">
        <f>'3. Detailed Budget'!U163</f>
        <v>0</v>
      </c>
      <c r="I253" s="84"/>
      <c r="J253" s="180"/>
      <c r="K253" s="90"/>
      <c r="L253" s="180">
        <f t="shared" si="23"/>
        <v>0</v>
      </c>
    </row>
    <row r="254" spans="1:12">
      <c r="A254" s="790" t="s">
        <v>253</v>
      </c>
      <c r="B254" s="791"/>
      <c r="C254" s="129" t="str">
        <f>'3. Detailed Budget'!E164</f>
        <v>Program Materials and Supplies</v>
      </c>
      <c r="D254" s="158" t="str">
        <f>'3. Detailed Budget'!K164</f>
        <v>/Year</v>
      </c>
      <c r="E254" s="160">
        <f>'3. Detailed Budget'!T164</f>
        <v>0</v>
      </c>
      <c r="F254" s="788">
        <f>'3. Detailed Budget'!J164</f>
        <v>0</v>
      </c>
      <c r="G254" s="789"/>
      <c r="H254" s="180">
        <f>'3. Detailed Budget'!U164</f>
        <v>0</v>
      </c>
      <c r="I254" s="84"/>
      <c r="J254" s="180"/>
      <c r="K254" s="90"/>
      <c r="L254" s="180">
        <f t="shared" si="23"/>
        <v>0</v>
      </c>
    </row>
    <row r="255" spans="1:12">
      <c r="A255" s="790"/>
      <c r="B255" s="791"/>
      <c r="C255" s="48"/>
      <c r="D255" s="158"/>
      <c r="E255" s="158"/>
      <c r="F255" s="792"/>
      <c r="G255" s="793"/>
      <c r="H255" s="170"/>
      <c r="I255" s="3"/>
      <c r="J255" s="170"/>
      <c r="K255" s="69"/>
      <c r="L255" s="170"/>
    </row>
    <row r="256" spans="1:12">
      <c r="A256" s="706" t="s">
        <v>254</v>
      </c>
      <c r="B256" s="707"/>
      <c r="C256" s="138" t="s">
        <v>272</v>
      </c>
      <c r="D256" s="150"/>
      <c r="E256" s="110"/>
      <c r="F256" s="708"/>
      <c r="G256" s="709"/>
      <c r="H256" s="177"/>
      <c r="I256" s="111"/>
      <c r="J256" s="193"/>
      <c r="K256" s="112"/>
      <c r="L256" s="193"/>
    </row>
    <row r="257" spans="1:12">
      <c r="A257" s="701" t="s">
        <v>255</v>
      </c>
      <c r="B257" s="702"/>
      <c r="C257" s="129" t="str">
        <f>'3. Detailed Budget'!E173</f>
        <v xml:space="preserve">Ground Transportation </v>
      </c>
      <c r="D257" s="158" t="str">
        <f>'3. Detailed Budget'!K173</f>
        <v>/Per Event</v>
      </c>
      <c r="E257" s="162">
        <f>'3. Detailed Budget'!T173</f>
        <v>0</v>
      </c>
      <c r="F257" s="788">
        <f>'3. Detailed Budget'!J173</f>
        <v>0</v>
      </c>
      <c r="G257" s="789"/>
      <c r="H257" s="180">
        <f>'3. Detailed Budget'!U173</f>
        <v>0</v>
      </c>
      <c r="I257" s="84"/>
      <c r="J257" s="180"/>
      <c r="K257" s="90"/>
      <c r="L257" s="180">
        <f t="shared" ref="L257:L263" si="24">H257+J257</f>
        <v>0</v>
      </c>
    </row>
    <row r="258" spans="1:12">
      <c r="A258" s="701" t="s">
        <v>256</v>
      </c>
      <c r="B258" s="702"/>
      <c r="C258" s="129" t="str">
        <f>'3. Detailed Budget'!E174</f>
        <v xml:space="preserve">Honorarium </v>
      </c>
      <c r="D258" s="158" t="str">
        <f>'3. Detailed Budget'!K174</f>
        <v>/Per Event</v>
      </c>
      <c r="E258" s="162">
        <f>'3. Detailed Budget'!T174</f>
        <v>0</v>
      </c>
      <c r="F258" s="788">
        <f>'3. Detailed Budget'!J174</f>
        <v>0</v>
      </c>
      <c r="G258" s="789"/>
      <c r="H258" s="180">
        <f>'3. Detailed Budget'!U174</f>
        <v>0</v>
      </c>
      <c r="I258" s="84"/>
      <c r="J258" s="180"/>
      <c r="K258" s="90"/>
      <c r="L258" s="180">
        <f t="shared" si="24"/>
        <v>0</v>
      </c>
    </row>
    <row r="259" spans="1:12">
      <c r="A259" s="701" t="s">
        <v>257</v>
      </c>
      <c r="B259" s="702"/>
      <c r="C259" s="129" t="str">
        <f>'3. Detailed Budget'!E175</f>
        <v>Venue (space and food)</v>
      </c>
      <c r="D259" s="158" t="str">
        <f>'3. Detailed Budget'!K175</f>
        <v>/Per Event</v>
      </c>
      <c r="E259" s="162">
        <f>'3. Detailed Budget'!T175</f>
        <v>0</v>
      </c>
      <c r="F259" s="788">
        <f>'3. Detailed Budget'!J175</f>
        <v>0</v>
      </c>
      <c r="G259" s="789"/>
      <c r="H259" s="180">
        <f>'3. Detailed Budget'!U175</f>
        <v>0</v>
      </c>
      <c r="I259" s="84"/>
      <c r="J259" s="180"/>
      <c r="K259" s="90"/>
      <c r="L259" s="180">
        <f t="shared" si="24"/>
        <v>0</v>
      </c>
    </row>
    <row r="260" spans="1:12">
      <c r="A260" s="701" t="s">
        <v>258</v>
      </c>
      <c r="B260" s="702"/>
      <c r="C260" s="129" t="str">
        <f>'3. Detailed Budget'!E176</f>
        <v>Workshops</v>
      </c>
      <c r="D260" s="158" t="str">
        <f>'3. Detailed Budget'!K176</f>
        <v>/Per Event</v>
      </c>
      <c r="E260" s="162">
        <f>'3. Detailed Budget'!T176</f>
        <v>0</v>
      </c>
      <c r="F260" s="788">
        <f>'3. Detailed Budget'!J176</f>
        <v>0</v>
      </c>
      <c r="G260" s="789"/>
      <c r="H260" s="180">
        <f>'3. Detailed Budget'!U176</f>
        <v>0</v>
      </c>
      <c r="I260" s="84"/>
      <c r="J260" s="180"/>
      <c r="K260" s="90"/>
      <c r="L260" s="180">
        <f t="shared" si="24"/>
        <v>0</v>
      </c>
    </row>
    <row r="261" spans="1:12">
      <c r="A261" s="701" t="s">
        <v>259</v>
      </c>
      <c r="B261" s="702"/>
      <c r="C261" s="129" t="str">
        <f>'3. Detailed Budget'!E177</f>
        <v xml:space="preserve">Workshop materials and supplies </v>
      </c>
      <c r="D261" s="158" t="str">
        <f>'3. Detailed Budget'!K177</f>
        <v>/Per Event</v>
      </c>
      <c r="E261" s="162">
        <f>'3. Detailed Budget'!T177</f>
        <v>0</v>
      </c>
      <c r="F261" s="788">
        <f>'3. Detailed Budget'!J177</f>
        <v>0</v>
      </c>
      <c r="G261" s="789"/>
      <c r="H261" s="180">
        <f>'3. Detailed Budget'!U177</f>
        <v>0</v>
      </c>
      <c r="I261" s="84"/>
      <c r="J261" s="180"/>
      <c r="K261" s="90"/>
      <c r="L261" s="180">
        <f t="shared" si="24"/>
        <v>0</v>
      </c>
    </row>
    <row r="262" spans="1:12">
      <c r="A262" s="701" t="s">
        <v>260</v>
      </c>
      <c r="B262" s="702"/>
      <c r="C262" s="129" t="e">
        <f>'3. Detailed Budget'!#REF!</f>
        <v>#REF!</v>
      </c>
      <c r="D262" s="158" t="e">
        <f>'3. Detailed Budget'!#REF!</f>
        <v>#REF!</v>
      </c>
      <c r="E262" s="162" t="e">
        <f>'3. Detailed Budget'!#REF!</f>
        <v>#REF!</v>
      </c>
      <c r="F262" s="788" t="e">
        <f>'3. Detailed Budget'!#REF!</f>
        <v>#REF!</v>
      </c>
      <c r="G262" s="789"/>
      <c r="H262" s="180" t="e">
        <f>'3. Detailed Budget'!#REF!</f>
        <v>#REF!</v>
      </c>
      <c r="I262" s="84"/>
      <c r="J262" s="180"/>
      <c r="K262" s="90"/>
      <c r="L262" s="180" t="e">
        <f t="shared" si="24"/>
        <v>#REF!</v>
      </c>
    </row>
    <row r="263" spans="1:12">
      <c r="A263" s="701" t="s">
        <v>261</v>
      </c>
      <c r="B263" s="702"/>
      <c r="C263" s="129" t="e">
        <f>'3. Detailed Budget'!#REF!</f>
        <v>#REF!</v>
      </c>
      <c r="D263" s="158" t="e">
        <f>'3. Detailed Budget'!#REF!</f>
        <v>#REF!</v>
      </c>
      <c r="E263" s="162" t="e">
        <f>'3. Detailed Budget'!#REF!</f>
        <v>#REF!</v>
      </c>
      <c r="F263" s="788" t="e">
        <f>'3. Detailed Budget'!#REF!</f>
        <v>#REF!</v>
      </c>
      <c r="G263" s="789"/>
      <c r="H263" s="180" t="e">
        <f>'3. Detailed Budget'!#REF!</f>
        <v>#REF!</v>
      </c>
      <c r="I263" s="84"/>
      <c r="J263" s="180"/>
      <c r="K263" s="90"/>
      <c r="L263" s="180" t="e">
        <f t="shared" si="24"/>
        <v>#REF!</v>
      </c>
    </row>
    <row r="264" spans="1:12">
      <c r="A264" s="790"/>
      <c r="B264" s="791"/>
      <c r="C264" s="48"/>
      <c r="D264" s="151"/>
      <c r="E264" s="1"/>
      <c r="F264" s="792"/>
      <c r="G264" s="793"/>
      <c r="H264" s="170"/>
      <c r="I264" s="3"/>
      <c r="J264" s="170"/>
      <c r="K264" s="69"/>
      <c r="L264" s="170"/>
    </row>
    <row r="265" spans="1:12">
      <c r="A265" s="31"/>
      <c r="B265" s="42"/>
      <c r="C265" s="165" t="s">
        <v>352</v>
      </c>
      <c r="D265" s="149"/>
      <c r="E265" s="134"/>
      <c r="F265" s="703"/>
      <c r="G265" s="703"/>
      <c r="H265" s="175"/>
      <c r="I265" s="2"/>
      <c r="J265" s="192"/>
      <c r="K265" s="69"/>
      <c r="L265" s="192"/>
    </row>
    <row r="266" spans="1:12">
      <c r="A266" s="706" t="s">
        <v>230</v>
      </c>
      <c r="B266" s="707"/>
      <c r="C266" s="138" t="s">
        <v>155</v>
      </c>
      <c r="D266" s="150"/>
      <c r="E266" s="110"/>
      <c r="F266" s="708"/>
      <c r="G266" s="709"/>
      <c r="H266" s="177"/>
      <c r="I266" s="111"/>
      <c r="J266" s="193"/>
      <c r="K266" s="112"/>
      <c r="L266" s="193"/>
    </row>
    <row r="267" spans="1:12">
      <c r="A267" s="790" t="s">
        <v>231</v>
      </c>
      <c r="B267" s="791"/>
      <c r="C267" s="129" t="str">
        <f>'3. Detailed Budget'!E135</f>
        <v>Office rent</v>
      </c>
      <c r="D267" s="162" t="str">
        <f>'3. Detailed Budget'!K135</f>
        <v>/Month</v>
      </c>
      <c r="E267" s="162">
        <f>'3. Detailed Budget'!Z135</f>
        <v>0</v>
      </c>
      <c r="F267" s="788">
        <f>'3. Detailed Budget'!J135</f>
        <v>0</v>
      </c>
      <c r="G267" s="789"/>
      <c r="H267" s="180" t="e">
        <f>'3. Detailed Budget'!AA135</f>
        <v>#REF!</v>
      </c>
      <c r="I267" s="84"/>
      <c r="J267" s="180"/>
      <c r="K267" s="90"/>
      <c r="L267" s="180" t="e">
        <f t="shared" ref="L267:L278" si="25">H267+J267</f>
        <v>#REF!</v>
      </c>
    </row>
    <row r="268" spans="1:12">
      <c r="A268" s="790" t="s">
        <v>232</v>
      </c>
      <c r="B268" s="791"/>
      <c r="C268" s="129" t="str">
        <f>'3. Detailed Budget'!E136</f>
        <v>Office Landline bill</v>
      </c>
      <c r="D268" s="162" t="str">
        <f>'3. Detailed Budget'!K136</f>
        <v>/Month</v>
      </c>
      <c r="E268" s="162">
        <f>'3. Detailed Budget'!Z136</f>
        <v>0</v>
      </c>
      <c r="F268" s="788">
        <f>'3. Detailed Budget'!J136</f>
        <v>0</v>
      </c>
      <c r="G268" s="789"/>
      <c r="H268" s="180" t="e">
        <f>'3. Detailed Budget'!AA136</f>
        <v>#REF!</v>
      </c>
      <c r="I268" s="84"/>
      <c r="J268" s="180"/>
      <c r="K268" s="90"/>
      <c r="L268" s="180" t="e">
        <f t="shared" si="25"/>
        <v>#REF!</v>
      </c>
    </row>
    <row r="269" spans="1:12">
      <c r="A269" s="790" t="s">
        <v>233</v>
      </c>
      <c r="B269" s="791"/>
      <c r="C269" s="129" t="e">
        <f>'3. Detailed Budget'!#REF!</f>
        <v>#REF!</v>
      </c>
      <c r="D269" s="162" t="e">
        <f>'3. Detailed Budget'!#REF!</f>
        <v>#REF!</v>
      </c>
      <c r="E269" s="162" t="e">
        <f>'3. Detailed Budget'!#REF!</f>
        <v>#REF!</v>
      </c>
      <c r="F269" s="788" t="e">
        <f>'3. Detailed Budget'!#REF!</f>
        <v>#REF!</v>
      </c>
      <c r="G269" s="789"/>
      <c r="H269" s="180" t="e">
        <f>'3. Detailed Budget'!#REF!</f>
        <v>#REF!</v>
      </c>
      <c r="I269" s="84"/>
      <c r="J269" s="180"/>
      <c r="K269" s="90"/>
      <c r="L269" s="180" t="e">
        <f t="shared" si="25"/>
        <v>#REF!</v>
      </c>
    </row>
    <row r="270" spans="1:12">
      <c r="A270" s="790" t="s">
        <v>234</v>
      </c>
      <c r="B270" s="791"/>
      <c r="C270" s="129" t="str">
        <f>'3. Detailed Budget'!E137</f>
        <v>Office supplies</v>
      </c>
      <c r="D270" s="162" t="str">
        <f>'3. Detailed Budget'!K137</f>
        <v>/Month</v>
      </c>
      <c r="E270" s="162">
        <f>'3. Detailed Budget'!Z137</f>
        <v>0</v>
      </c>
      <c r="F270" s="788">
        <f>'3. Detailed Budget'!J137</f>
        <v>0</v>
      </c>
      <c r="G270" s="789"/>
      <c r="H270" s="180" t="e">
        <f>'3. Detailed Budget'!AA137</f>
        <v>#REF!</v>
      </c>
      <c r="I270" s="84"/>
      <c r="J270" s="180"/>
      <c r="K270" s="90"/>
      <c r="L270" s="180" t="e">
        <f t="shared" si="25"/>
        <v>#REF!</v>
      </c>
    </row>
    <row r="271" spans="1:12">
      <c r="A271" s="790" t="s">
        <v>235</v>
      </c>
      <c r="B271" s="791"/>
      <c r="C271" s="129" t="str">
        <f>'3. Detailed Budget'!E138</f>
        <v>Office maintenance&amp; Installations</v>
      </c>
      <c r="D271" s="162" t="str">
        <f>'3. Detailed Budget'!K138</f>
        <v>/Month</v>
      </c>
      <c r="E271" s="162">
        <f>'3. Detailed Budget'!Z138</f>
        <v>0</v>
      </c>
      <c r="F271" s="788">
        <f>'3. Detailed Budget'!J138</f>
        <v>0</v>
      </c>
      <c r="G271" s="789"/>
      <c r="H271" s="180" t="e">
        <f>'3. Detailed Budget'!AA138</f>
        <v>#REF!</v>
      </c>
      <c r="I271" s="84"/>
      <c r="J271" s="180"/>
      <c r="K271" s="90"/>
      <c r="L271" s="180" t="e">
        <f t="shared" si="25"/>
        <v>#REF!</v>
      </c>
    </row>
    <row r="272" spans="1:12">
      <c r="A272" s="790" t="s">
        <v>236</v>
      </c>
      <c r="B272" s="791"/>
      <c r="C272" s="129" t="str">
        <f>'3. Detailed Budget'!E139</f>
        <v>Security fees</v>
      </c>
      <c r="D272" s="162" t="str">
        <f>'3. Detailed Budget'!K139</f>
        <v>/Month</v>
      </c>
      <c r="E272" s="162">
        <f>'3. Detailed Budget'!Z139</f>
        <v>0</v>
      </c>
      <c r="F272" s="788">
        <f>'3. Detailed Budget'!J139</f>
        <v>0</v>
      </c>
      <c r="G272" s="789"/>
      <c r="H272" s="180" t="e">
        <f>'3. Detailed Budget'!AA139</f>
        <v>#REF!</v>
      </c>
      <c r="I272" s="84"/>
      <c r="J272" s="180"/>
      <c r="K272" s="90"/>
      <c r="L272" s="180" t="e">
        <f t="shared" si="25"/>
        <v>#REF!</v>
      </c>
    </row>
    <row r="273" spans="1:12">
      <c r="A273" s="790" t="s">
        <v>237</v>
      </c>
      <c r="B273" s="791"/>
      <c r="C273" s="129" t="str">
        <f>'3. Detailed Budget'!E140</f>
        <v>Telecommunication</v>
      </c>
      <c r="D273" s="162" t="str">
        <f>'3. Detailed Budget'!K140</f>
        <v>/Month</v>
      </c>
      <c r="E273" s="162">
        <f>'3. Detailed Budget'!Z140</f>
        <v>0</v>
      </c>
      <c r="F273" s="788">
        <f>'3. Detailed Budget'!J140</f>
        <v>0</v>
      </c>
      <c r="G273" s="789"/>
      <c r="H273" s="180" t="e">
        <f>'3. Detailed Budget'!AA140</f>
        <v>#REF!</v>
      </c>
      <c r="I273" s="84"/>
      <c r="J273" s="180"/>
      <c r="K273" s="90"/>
      <c r="L273" s="180" t="e">
        <f t="shared" si="25"/>
        <v>#REF!</v>
      </c>
    </row>
    <row r="274" spans="1:12">
      <c r="A274" s="790" t="s">
        <v>238</v>
      </c>
      <c r="B274" s="791"/>
      <c r="C274" s="129" t="str">
        <f>'3. Detailed Budget'!E141</f>
        <v xml:space="preserve">Transportation for field </v>
      </c>
      <c r="D274" s="162" t="str">
        <f>'3. Detailed Budget'!K141</f>
        <v>/Month</v>
      </c>
      <c r="E274" s="162">
        <f>'3. Detailed Budget'!Z141</f>
        <v>0</v>
      </c>
      <c r="F274" s="788">
        <f>'3. Detailed Budget'!J141</f>
        <v>0</v>
      </c>
      <c r="G274" s="789"/>
      <c r="H274" s="180" t="e">
        <f>'3. Detailed Budget'!AA141</f>
        <v>#REF!</v>
      </c>
      <c r="I274" s="84"/>
      <c r="J274" s="180"/>
      <c r="K274" s="90"/>
      <c r="L274" s="180" t="e">
        <f t="shared" si="25"/>
        <v>#REF!</v>
      </c>
    </row>
    <row r="275" spans="1:12">
      <c r="A275" s="790" t="s">
        <v>239</v>
      </c>
      <c r="B275" s="791"/>
      <c r="C275" s="129" t="str">
        <f>'3. Detailed Budget'!E142</f>
        <v>Printing&amp;Copying</v>
      </c>
      <c r="D275" s="162" t="str">
        <f>'3. Detailed Budget'!K142</f>
        <v>/Month</v>
      </c>
      <c r="E275" s="162">
        <f>'3. Detailed Budget'!Z142</f>
        <v>0</v>
      </c>
      <c r="F275" s="788">
        <f>'3. Detailed Budget'!J142</f>
        <v>0</v>
      </c>
      <c r="G275" s="789"/>
      <c r="H275" s="180" t="e">
        <f>'3. Detailed Budget'!AA142</f>
        <v>#REF!</v>
      </c>
      <c r="I275" s="84"/>
      <c r="J275" s="180"/>
      <c r="K275" s="90"/>
      <c r="L275" s="180" t="e">
        <f t="shared" si="25"/>
        <v>#REF!</v>
      </c>
    </row>
    <row r="276" spans="1:12">
      <c r="A276" s="790" t="s">
        <v>240</v>
      </c>
      <c r="B276" s="791"/>
      <c r="C276" s="129" t="str">
        <f>'3. Detailed Budget'!E143</f>
        <v>Application Portal</v>
      </c>
      <c r="D276" s="162" t="str">
        <f>'3. Detailed Budget'!K143</f>
        <v>/Year</v>
      </c>
      <c r="E276" s="162">
        <f>'3. Detailed Budget'!Z143</f>
        <v>0</v>
      </c>
      <c r="F276" s="788">
        <f>'3. Detailed Budget'!J143</f>
        <v>0</v>
      </c>
      <c r="G276" s="789"/>
      <c r="H276" s="180">
        <f>'3. Detailed Budget'!AA143</f>
        <v>0</v>
      </c>
      <c r="I276" s="84"/>
      <c r="J276" s="180"/>
      <c r="K276" s="90"/>
      <c r="L276" s="180">
        <f t="shared" si="25"/>
        <v>0</v>
      </c>
    </row>
    <row r="277" spans="1:12" ht="22.5">
      <c r="A277" s="790" t="s">
        <v>358</v>
      </c>
      <c r="B277" s="791"/>
      <c r="C277" s="129" t="str">
        <f>'3. Detailed Budget'!E144</f>
        <v>Website Maintenance and Virtual platform Subscription Fees</v>
      </c>
      <c r="D277" s="162" t="str">
        <f>'3. Detailed Budget'!K144</f>
        <v>/Year</v>
      </c>
      <c r="E277" s="162">
        <f>'3. Detailed Budget'!Z144</f>
        <v>0</v>
      </c>
      <c r="F277" s="788">
        <f>'3. Detailed Budget'!J144</f>
        <v>0</v>
      </c>
      <c r="G277" s="789"/>
      <c r="H277" s="180" t="e">
        <f>'3. Detailed Budget'!AA144</f>
        <v>#REF!</v>
      </c>
      <c r="I277" s="84"/>
      <c r="J277" s="180"/>
      <c r="K277" s="90"/>
      <c r="L277" s="180" t="e">
        <f t="shared" si="25"/>
        <v>#REF!</v>
      </c>
    </row>
    <row r="278" spans="1:12">
      <c r="A278" s="790" t="s">
        <v>359</v>
      </c>
      <c r="B278" s="791"/>
      <c r="C278" s="129" t="str">
        <f>'3. Detailed Budget'!E145</f>
        <v>Bank fees</v>
      </c>
      <c r="D278" s="162" t="str">
        <f>'3. Detailed Budget'!K145</f>
        <v>/Month</v>
      </c>
      <c r="E278" s="162">
        <f>'3. Detailed Budget'!Z145</f>
        <v>0</v>
      </c>
      <c r="F278" s="788">
        <f>'3. Detailed Budget'!J145</f>
        <v>0</v>
      </c>
      <c r="G278" s="789"/>
      <c r="H278" s="180" t="e">
        <f>'3. Detailed Budget'!AA145</f>
        <v>#REF!</v>
      </c>
      <c r="I278" s="84"/>
      <c r="J278" s="180"/>
      <c r="K278" s="90"/>
      <c r="L278" s="180" t="e">
        <f t="shared" si="25"/>
        <v>#REF!</v>
      </c>
    </row>
    <row r="279" spans="1:12">
      <c r="A279" s="790"/>
      <c r="B279" s="791"/>
      <c r="C279" s="48"/>
      <c r="D279" s="151"/>
      <c r="E279" s="1"/>
      <c r="F279" s="792"/>
      <c r="G279" s="793"/>
      <c r="H279" s="170"/>
      <c r="I279" s="3"/>
      <c r="J279" s="170"/>
      <c r="K279" s="69"/>
      <c r="L279" s="170"/>
    </row>
    <row r="280" spans="1:12">
      <c r="A280" s="706" t="s">
        <v>241</v>
      </c>
      <c r="B280" s="707"/>
      <c r="C280" s="138" t="s">
        <v>166</v>
      </c>
      <c r="D280" s="150"/>
      <c r="E280" s="110"/>
      <c r="F280" s="708"/>
      <c r="G280" s="709"/>
      <c r="H280" s="177"/>
      <c r="I280" s="111"/>
      <c r="J280" s="193"/>
      <c r="K280" s="112"/>
      <c r="L280" s="193"/>
    </row>
    <row r="281" spans="1:12">
      <c r="A281" s="790" t="s">
        <v>242</v>
      </c>
      <c r="B281" s="791"/>
      <c r="C281" s="129" t="str">
        <f>'3. Detailed Budget'!E150</f>
        <v>Telecommunications</v>
      </c>
      <c r="D281" s="162" t="str">
        <f>'3. Detailed Budget'!K150</f>
        <v>per FTE/ per month</v>
      </c>
      <c r="E281" s="163">
        <f>'3. Detailed Budget'!Z150</f>
        <v>0</v>
      </c>
      <c r="F281" s="788">
        <f>'3. Detailed Budget'!J150</f>
        <v>0</v>
      </c>
      <c r="G281" s="789"/>
      <c r="H281" s="180" t="e">
        <f>'3. Detailed Budget'!AA150</f>
        <v>#REF!</v>
      </c>
      <c r="I281" s="84"/>
      <c r="J281" s="180"/>
      <c r="K281" s="90"/>
      <c r="L281" s="180" t="e">
        <f t="shared" ref="L281:L287" si="26">H281+J281</f>
        <v>#REF!</v>
      </c>
    </row>
    <row r="282" spans="1:12">
      <c r="A282" s="790" t="s">
        <v>243</v>
      </c>
      <c r="B282" s="791"/>
      <c r="C282" s="129" t="str">
        <f>'3. Detailed Budget'!E151</f>
        <v>Office Rent</v>
      </c>
      <c r="D282" s="162" t="str">
        <f>'3. Detailed Budget'!K151</f>
        <v>per FTE/ per month</v>
      </c>
      <c r="E282" s="163">
        <f>'3. Detailed Budget'!Z151</f>
        <v>0</v>
      </c>
      <c r="F282" s="788">
        <f>'3. Detailed Budget'!J151</f>
        <v>0</v>
      </c>
      <c r="G282" s="789"/>
      <c r="H282" s="180" t="e">
        <f>'3. Detailed Budget'!AA151</f>
        <v>#REF!</v>
      </c>
      <c r="I282" s="84"/>
      <c r="J282" s="180"/>
      <c r="K282" s="90"/>
      <c r="L282" s="180" t="e">
        <f t="shared" si="26"/>
        <v>#REF!</v>
      </c>
    </row>
    <row r="283" spans="1:12">
      <c r="A283" s="790" t="s">
        <v>244</v>
      </c>
      <c r="B283" s="791"/>
      <c r="C283" s="129" t="str">
        <f>'3. Detailed Budget'!E152</f>
        <v>Equipment/Furniture Leasing</v>
      </c>
      <c r="D283" s="162" t="str">
        <f>'3. Detailed Budget'!K152</f>
        <v>per FTE/ per month</v>
      </c>
      <c r="E283" s="163">
        <f>'3. Detailed Budget'!Z152</f>
        <v>0</v>
      </c>
      <c r="F283" s="788">
        <f>'3. Detailed Budget'!J152</f>
        <v>0</v>
      </c>
      <c r="G283" s="789"/>
      <c r="H283" s="180" t="e">
        <f>'3. Detailed Budget'!AA152</f>
        <v>#REF!</v>
      </c>
      <c r="I283" s="84"/>
      <c r="J283" s="180"/>
      <c r="K283" s="90"/>
      <c r="L283" s="180" t="e">
        <f t="shared" si="26"/>
        <v>#REF!</v>
      </c>
    </row>
    <row r="284" spans="1:12">
      <c r="A284" s="790" t="s">
        <v>245</v>
      </c>
      <c r="B284" s="791"/>
      <c r="C284" s="129" t="str">
        <f>'3. Detailed Budget'!E153</f>
        <v>Printing/Copying</v>
      </c>
      <c r="D284" s="162" t="str">
        <f>'3. Detailed Budget'!K153</f>
        <v>per FTE/ per month</v>
      </c>
      <c r="E284" s="163">
        <f>'3. Detailed Budget'!Z153</f>
        <v>0</v>
      </c>
      <c r="F284" s="788">
        <f>'3. Detailed Budget'!J153</f>
        <v>0</v>
      </c>
      <c r="G284" s="789"/>
      <c r="H284" s="180" t="e">
        <f>'3. Detailed Budget'!AA153</f>
        <v>#REF!</v>
      </c>
      <c r="I284" s="84"/>
      <c r="J284" s="180"/>
      <c r="K284" s="90"/>
      <c r="L284" s="180" t="e">
        <f t="shared" si="26"/>
        <v>#REF!</v>
      </c>
    </row>
    <row r="285" spans="1:12">
      <c r="A285" s="790" t="s">
        <v>246</v>
      </c>
      <c r="B285" s="791"/>
      <c r="C285" s="129" t="str">
        <f>'3. Detailed Budget'!E154</f>
        <v>Utility &amp; Maintenance</v>
      </c>
      <c r="D285" s="162" t="str">
        <f>'3. Detailed Budget'!K154</f>
        <v>per FTE/ per month</v>
      </c>
      <c r="E285" s="163">
        <f>'3. Detailed Budget'!Z154</f>
        <v>0</v>
      </c>
      <c r="F285" s="788">
        <f>'3. Detailed Budget'!J154</f>
        <v>0</v>
      </c>
      <c r="G285" s="789"/>
      <c r="H285" s="180" t="e">
        <f>'3. Detailed Budget'!AA154</f>
        <v>#REF!</v>
      </c>
      <c r="I285" s="84"/>
      <c r="J285" s="180"/>
      <c r="K285" s="90"/>
      <c r="L285" s="180" t="e">
        <f t="shared" si="26"/>
        <v>#REF!</v>
      </c>
    </row>
    <row r="286" spans="1:12">
      <c r="A286" s="790" t="s">
        <v>247</v>
      </c>
      <c r="B286" s="791"/>
      <c r="C286" s="129" t="str">
        <f>'3. Detailed Budget'!E155</f>
        <v>Postage/Courier</v>
      </c>
      <c r="D286" s="162" t="str">
        <f>'3. Detailed Budget'!K155</f>
        <v>/Month</v>
      </c>
      <c r="E286" s="163">
        <f>'3. Detailed Budget'!Z155</f>
        <v>0</v>
      </c>
      <c r="F286" s="788">
        <f>'3. Detailed Budget'!J155</f>
        <v>0</v>
      </c>
      <c r="G286" s="789"/>
      <c r="H286" s="180" t="e">
        <f>'3. Detailed Budget'!AA155</f>
        <v>#REF!</v>
      </c>
      <c r="I286" s="84"/>
      <c r="J286" s="180"/>
      <c r="K286" s="90"/>
      <c r="L286" s="180" t="e">
        <f t="shared" si="26"/>
        <v>#REF!</v>
      </c>
    </row>
    <row r="287" spans="1:12">
      <c r="A287" s="790" t="s">
        <v>248</v>
      </c>
      <c r="B287" s="791"/>
      <c r="C287" s="129" t="str">
        <f>'3. Detailed Budget'!E156</f>
        <v>Bank Charges</v>
      </c>
      <c r="D287" s="162" t="str">
        <f>'3. Detailed Budget'!K156</f>
        <v>/Month</v>
      </c>
      <c r="E287" s="163">
        <f>'3. Detailed Budget'!Z156</f>
        <v>0</v>
      </c>
      <c r="F287" s="788">
        <f>'3. Detailed Budget'!J156</f>
        <v>0</v>
      </c>
      <c r="G287" s="789"/>
      <c r="H287" s="180" t="e">
        <f>'3. Detailed Budget'!AA156</f>
        <v>#REF!</v>
      </c>
      <c r="I287" s="84"/>
      <c r="J287" s="180"/>
      <c r="K287" s="90"/>
      <c r="L287" s="180" t="e">
        <f t="shared" si="26"/>
        <v>#REF!</v>
      </c>
    </row>
    <row r="288" spans="1:12" s="69" customFormat="1">
      <c r="A288" s="737"/>
      <c r="B288" s="738"/>
      <c r="C288" s="741"/>
      <c r="D288" s="742"/>
      <c r="E288" s="743"/>
      <c r="F288" s="729"/>
      <c r="G288" s="730"/>
      <c r="H288" s="744"/>
      <c r="I288" s="84"/>
      <c r="J288" s="180"/>
      <c r="K288" s="90"/>
      <c r="L288" s="180"/>
    </row>
    <row r="289" spans="1:12">
      <c r="A289" s="733" t="s">
        <v>249</v>
      </c>
      <c r="B289" s="734"/>
      <c r="C289" s="138" t="s">
        <v>187</v>
      </c>
      <c r="D289" s="150"/>
      <c r="E289" s="110"/>
      <c r="F289" s="735"/>
      <c r="G289" s="736"/>
      <c r="H289" s="177"/>
      <c r="I289" s="111"/>
      <c r="J289" s="193"/>
      <c r="K289" s="112"/>
      <c r="L289" s="193"/>
    </row>
    <row r="290" spans="1:12">
      <c r="A290" s="733" t="s">
        <v>249</v>
      </c>
      <c r="B290" s="734"/>
      <c r="C290" s="138" t="s">
        <v>143</v>
      </c>
      <c r="D290" s="150"/>
      <c r="E290" s="110"/>
      <c r="F290" s="735"/>
      <c r="G290" s="736"/>
      <c r="H290" s="177"/>
      <c r="I290" s="111"/>
      <c r="J290" s="193"/>
      <c r="K290" s="112"/>
      <c r="L290" s="193"/>
    </row>
    <row r="291" spans="1:12">
      <c r="A291" s="790" t="s">
        <v>250</v>
      </c>
      <c r="B291" s="791"/>
      <c r="C291" s="129" t="str">
        <f>'3. Detailed Budget'!E161</f>
        <v>Honorarium</v>
      </c>
      <c r="D291" s="158" t="str">
        <f>'3. Detailed Budget'!K161</f>
        <v>/Event</v>
      </c>
      <c r="E291" s="160">
        <f>'3. Detailed Budget'!Z161</f>
        <v>0</v>
      </c>
      <c r="F291" s="788">
        <f>'3. Detailed Budget'!J161</f>
        <v>0</v>
      </c>
      <c r="G291" s="789"/>
      <c r="H291" s="180">
        <f>'3. Detailed Budget'!AA161</f>
        <v>0</v>
      </c>
      <c r="I291" s="84"/>
      <c r="J291" s="180"/>
      <c r="K291" s="90"/>
      <c r="L291" s="180">
        <f t="shared" ref="L291:L294" si="27">H291+J291</f>
        <v>0</v>
      </c>
    </row>
    <row r="292" spans="1:12">
      <c r="A292" s="790" t="s">
        <v>251</v>
      </c>
      <c r="B292" s="791"/>
      <c r="C292" s="129" t="str">
        <f>'3. Detailed Budget'!E162</f>
        <v>Working Meals</v>
      </c>
      <c r="D292" s="158" t="str">
        <f>'3. Detailed Budget'!K162</f>
        <v>/Day</v>
      </c>
      <c r="E292" s="160">
        <f>'3. Detailed Budget'!Z162</f>
        <v>0</v>
      </c>
      <c r="F292" s="788">
        <f>'3. Detailed Budget'!J162</f>
        <v>0</v>
      </c>
      <c r="G292" s="789"/>
      <c r="H292" s="180">
        <f>'3. Detailed Budget'!AA162</f>
        <v>0</v>
      </c>
      <c r="I292" s="84"/>
      <c r="J292" s="180"/>
      <c r="K292" s="90"/>
      <c r="L292" s="180">
        <f t="shared" si="27"/>
        <v>0</v>
      </c>
    </row>
    <row r="293" spans="1:12">
      <c r="A293" s="790" t="s">
        <v>252</v>
      </c>
      <c r="B293" s="791"/>
      <c r="C293" s="129" t="str">
        <f>'3. Detailed Budget'!E163</f>
        <v>Transportation</v>
      </c>
      <c r="D293" s="158" t="str">
        <f>'3. Detailed Budget'!K163</f>
        <v>/Day</v>
      </c>
      <c r="E293" s="160">
        <f>'3. Detailed Budget'!Z163</f>
        <v>0</v>
      </c>
      <c r="F293" s="788">
        <f>'3. Detailed Budget'!J163</f>
        <v>0</v>
      </c>
      <c r="G293" s="789"/>
      <c r="H293" s="180">
        <f>'3. Detailed Budget'!AA163</f>
        <v>0</v>
      </c>
      <c r="I293" s="84"/>
      <c r="J293" s="180"/>
      <c r="K293" s="90"/>
      <c r="L293" s="180">
        <f t="shared" si="27"/>
        <v>0</v>
      </c>
    </row>
    <row r="294" spans="1:12">
      <c r="A294" s="790" t="s">
        <v>253</v>
      </c>
      <c r="B294" s="791"/>
      <c r="C294" s="129" t="str">
        <f>'3. Detailed Budget'!E164</f>
        <v>Program Materials and Supplies</v>
      </c>
      <c r="D294" s="158" t="str">
        <f>'3. Detailed Budget'!K164</f>
        <v>/Year</v>
      </c>
      <c r="E294" s="160">
        <f>'3. Detailed Budget'!Z164</f>
        <v>0</v>
      </c>
      <c r="F294" s="788">
        <f>'3. Detailed Budget'!J164</f>
        <v>0</v>
      </c>
      <c r="G294" s="789"/>
      <c r="H294" s="180">
        <f>'3. Detailed Budget'!AA164</f>
        <v>0</v>
      </c>
      <c r="I294" s="84"/>
      <c r="J294" s="180"/>
      <c r="K294" s="90"/>
      <c r="L294" s="180">
        <f t="shared" si="27"/>
        <v>0</v>
      </c>
    </row>
    <row r="295" spans="1:12">
      <c r="A295" s="790"/>
      <c r="B295" s="791"/>
      <c r="C295" s="48"/>
      <c r="D295" s="158"/>
      <c r="E295" s="158"/>
      <c r="F295" s="792"/>
      <c r="G295" s="793"/>
      <c r="H295" s="170"/>
      <c r="I295" s="3"/>
      <c r="J295" s="170"/>
      <c r="K295" s="69"/>
      <c r="L295" s="170"/>
    </row>
    <row r="296" spans="1:12">
      <c r="A296" s="733" t="s">
        <v>254</v>
      </c>
      <c r="B296" s="734"/>
      <c r="C296" s="138" t="s">
        <v>272</v>
      </c>
      <c r="D296" s="150"/>
      <c r="E296" s="110"/>
      <c r="F296" s="735"/>
      <c r="G296" s="736"/>
      <c r="H296" s="177"/>
      <c r="I296" s="111"/>
      <c r="J296" s="193"/>
      <c r="K296" s="112"/>
      <c r="L296" s="193"/>
    </row>
    <row r="297" spans="1:12">
      <c r="A297" s="727" t="s">
        <v>255</v>
      </c>
      <c r="B297" s="728"/>
      <c r="C297" s="129" t="str">
        <f>'3. Detailed Budget'!E173</f>
        <v xml:space="preserve">Ground Transportation </v>
      </c>
      <c r="D297" s="158" t="str">
        <f>'3. Detailed Budget'!K173</f>
        <v>/Per Event</v>
      </c>
      <c r="E297" s="162">
        <f>'3. Detailed Budget'!Z173</f>
        <v>0</v>
      </c>
      <c r="F297" s="788">
        <f>'3. Detailed Budget'!J173</f>
        <v>0</v>
      </c>
      <c r="G297" s="789"/>
      <c r="H297" s="180">
        <f>'3. Detailed Budget'!AA173</f>
        <v>0</v>
      </c>
      <c r="I297" s="84"/>
      <c r="J297" s="180"/>
      <c r="K297" s="90"/>
      <c r="L297" s="180">
        <f t="shared" ref="L297:L303" si="28">H297+J297</f>
        <v>0</v>
      </c>
    </row>
    <row r="298" spans="1:12">
      <c r="A298" s="727" t="s">
        <v>256</v>
      </c>
      <c r="B298" s="728"/>
      <c r="C298" s="129" t="str">
        <f>'3. Detailed Budget'!E174</f>
        <v xml:space="preserve">Honorarium </v>
      </c>
      <c r="D298" s="158" t="str">
        <f>'3. Detailed Budget'!K174</f>
        <v>/Per Event</v>
      </c>
      <c r="E298" s="162">
        <f>'3. Detailed Budget'!Z174</f>
        <v>0</v>
      </c>
      <c r="F298" s="788">
        <f>'3. Detailed Budget'!J174</f>
        <v>0</v>
      </c>
      <c r="G298" s="789"/>
      <c r="H298" s="180">
        <f>'3. Detailed Budget'!AA174</f>
        <v>0</v>
      </c>
      <c r="I298" s="84"/>
      <c r="J298" s="180"/>
      <c r="K298" s="90"/>
      <c r="L298" s="180">
        <f t="shared" si="28"/>
        <v>0</v>
      </c>
    </row>
    <row r="299" spans="1:12">
      <c r="A299" s="727" t="s">
        <v>257</v>
      </c>
      <c r="B299" s="728"/>
      <c r="C299" s="129" t="str">
        <f>'3. Detailed Budget'!E175</f>
        <v>Venue (space and food)</v>
      </c>
      <c r="D299" s="158" t="str">
        <f>'3. Detailed Budget'!K175</f>
        <v>/Per Event</v>
      </c>
      <c r="E299" s="162">
        <f>'3. Detailed Budget'!Z175</f>
        <v>0</v>
      </c>
      <c r="F299" s="788">
        <f>'3. Detailed Budget'!J175</f>
        <v>0</v>
      </c>
      <c r="G299" s="789"/>
      <c r="H299" s="180">
        <f>'3. Detailed Budget'!AA175</f>
        <v>0</v>
      </c>
      <c r="I299" s="84"/>
      <c r="J299" s="180"/>
      <c r="K299" s="90"/>
      <c r="L299" s="180">
        <f t="shared" si="28"/>
        <v>0</v>
      </c>
    </row>
    <row r="300" spans="1:12">
      <c r="A300" s="727" t="s">
        <v>258</v>
      </c>
      <c r="B300" s="728"/>
      <c r="C300" s="129" t="str">
        <f>'3. Detailed Budget'!E176</f>
        <v>Workshops</v>
      </c>
      <c r="D300" s="158" t="str">
        <f>'3. Detailed Budget'!K176</f>
        <v>/Per Event</v>
      </c>
      <c r="E300" s="162">
        <f>'3. Detailed Budget'!Z176</f>
        <v>0</v>
      </c>
      <c r="F300" s="788">
        <f>'3. Detailed Budget'!J176</f>
        <v>0</v>
      </c>
      <c r="G300" s="789"/>
      <c r="H300" s="180">
        <f>'3. Detailed Budget'!AA176</f>
        <v>0</v>
      </c>
      <c r="I300" s="84"/>
      <c r="J300" s="180"/>
      <c r="K300" s="90"/>
      <c r="L300" s="180">
        <f t="shared" si="28"/>
        <v>0</v>
      </c>
    </row>
    <row r="301" spans="1:12">
      <c r="A301" s="727" t="s">
        <v>259</v>
      </c>
      <c r="B301" s="728"/>
      <c r="C301" s="129" t="str">
        <f>'3. Detailed Budget'!E177</f>
        <v xml:space="preserve">Workshop materials and supplies </v>
      </c>
      <c r="D301" s="158" t="str">
        <f>'3. Detailed Budget'!K177</f>
        <v>/Per Event</v>
      </c>
      <c r="E301" s="162">
        <f>'3. Detailed Budget'!Z177</f>
        <v>0</v>
      </c>
      <c r="F301" s="788">
        <f>'3. Detailed Budget'!J177</f>
        <v>0</v>
      </c>
      <c r="G301" s="789"/>
      <c r="H301" s="180">
        <f>'3. Detailed Budget'!AA177</f>
        <v>0</v>
      </c>
      <c r="I301" s="84"/>
      <c r="J301" s="180"/>
      <c r="K301" s="90"/>
      <c r="L301" s="180">
        <f t="shared" si="28"/>
        <v>0</v>
      </c>
    </row>
    <row r="302" spans="1:12">
      <c r="A302" s="727" t="s">
        <v>260</v>
      </c>
      <c r="B302" s="728"/>
      <c r="C302" s="129" t="e">
        <f>'3. Detailed Budget'!#REF!</f>
        <v>#REF!</v>
      </c>
      <c r="D302" s="158" t="e">
        <f>'3. Detailed Budget'!#REF!</f>
        <v>#REF!</v>
      </c>
      <c r="E302" s="162" t="e">
        <f>'3. Detailed Budget'!#REF!</f>
        <v>#REF!</v>
      </c>
      <c r="F302" s="788" t="e">
        <f>'3. Detailed Budget'!#REF!</f>
        <v>#REF!</v>
      </c>
      <c r="G302" s="789"/>
      <c r="H302" s="180" t="e">
        <f>'3. Detailed Budget'!#REF!</f>
        <v>#REF!</v>
      </c>
      <c r="I302" s="84"/>
      <c r="J302" s="180"/>
      <c r="K302" s="90"/>
      <c r="L302" s="180" t="e">
        <f t="shared" si="28"/>
        <v>#REF!</v>
      </c>
    </row>
    <row r="303" spans="1:12">
      <c r="A303" s="727" t="s">
        <v>261</v>
      </c>
      <c r="B303" s="728"/>
      <c r="C303" s="129" t="e">
        <f>'3. Detailed Budget'!#REF!</f>
        <v>#REF!</v>
      </c>
      <c r="D303" s="158" t="e">
        <f>'3. Detailed Budget'!#REF!</f>
        <v>#REF!</v>
      </c>
      <c r="E303" s="162" t="e">
        <f>'3. Detailed Budget'!#REF!</f>
        <v>#REF!</v>
      </c>
      <c r="F303" s="788" t="e">
        <f>'3. Detailed Budget'!#REF!</f>
        <v>#REF!</v>
      </c>
      <c r="G303" s="789"/>
      <c r="H303" s="180" t="e">
        <f>'3. Detailed Budget'!#REF!</f>
        <v>#REF!</v>
      </c>
      <c r="I303" s="84"/>
      <c r="J303" s="180"/>
      <c r="K303" s="90"/>
      <c r="L303" s="180" t="e">
        <f t="shared" si="28"/>
        <v>#REF!</v>
      </c>
    </row>
    <row r="304" spans="1:12">
      <c r="A304" s="790"/>
      <c r="B304" s="791"/>
      <c r="C304" s="48"/>
      <c r="D304" s="151"/>
      <c r="E304" s="1"/>
      <c r="F304" s="792"/>
      <c r="G304" s="793"/>
      <c r="H304" s="170"/>
      <c r="I304" s="3"/>
      <c r="J304" s="170"/>
      <c r="K304" s="69"/>
      <c r="L304" s="170"/>
    </row>
    <row r="305" spans="1:12">
      <c r="A305" s="804" t="s">
        <v>73</v>
      </c>
      <c r="B305" s="805"/>
      <c r="C305" s="805"/>
      <c r="D305" s="156"/>
      <c r="E305" s="93"/>
      <c r="F305" s="94"/>
      <c r="G305" s="93"/>
      <c r="H305" s="181" t="e">
        <f>SUM(H203:H304)</f>
        <v>#REF!</v>
      </c>
      <c r="I305" s="91"/>
      <c r="J305" s="194">
        <f>J198</f>
        <v>105943</v>
      </c>
      <c r="K305" s="92"/>
      <c r="L305" s="191" t="e">
        <f t="shared" ref="L305" si="29">H305+J305</f>
        <v>#REF!</v>
      </c>
    </row>
    <row r="306" spans="1:12">
      <c r="A306" s="71" t="s">
        <v>56</v>
      </c>
      <c r="B306" s="72"/>
      <c r="C306" s="73" t="s">
        <v>24</v>
      </c>
      <c r="D306" s="142"/>
      <c r="E306" s="74"/>
      <c r="F306" s="75"/>
      <c r="G306" s="74"/>
      <c r="H306" s="184" t="e">
        <f>SUM(H51+H66+H164+H167+H181+H198+H305)</f>
        <v>#VALUE!</v>
      </c>
      <c r="I306" s="103">
        <f>SUM(I51+I66+I164+I167+I181+I198+I305)</f>
        <v>0</v>
      </c>
      <c r="J306" s="184">
        <f>J305</f>
        <v>105943</v>
      </c>
      <c r="K306" s="102">
        <f>SUM(K51+K66+K164+K167+K181+K198+K305)</f>
        <v>0</v>
      </c>
      <c r="L306" s="184" t="e">
        <f>SUM(L51+L66+L164+L167+L181+L198+L305)</f>
        <v>#VALUE!</v>
      </c>
    </row>
    <row r="307" spans="1:12" ht="56.25">
      <c r="A307" s="22" t="s">
        <v>57</v>
      </c>
      <c r="B307" s="45"/>
      <c r="C307" s="54" t="s">
        <v>79</v>
      </c>
      <c r="D307" s="802" t="s">
        <v>188</v>
      </c>
      <c r="E307" s="803"/>
      <c r="F307" s="800" t="s">
        <v>189</v>
      </c>
      <c r="G307" s="801"/>
      <c r="H307" s="185" t="e">
        <f>+D308*F308</f>
        <v>#VALUE!</v>
      </c>
      <c r="I307" s="81"/>
      <c r="J307" s="195"/>
      <c r="K307" s="70"/>
      <c r="L307" s="195" t="e">
        <f>H307</f>
        <v>#VALUE!</v>
      </c>
    </row>
    <row r="308" spans="1:12">
      <c r="A308" s="31"/>
      <c r="B308" s="42"/>
      <c r="C308" s="32"/>
      <c r="D308" s="802" t="e">
        <f>H306-H242-H227-H218-H203-H267-H282-SUM(H189:H190,H184:H185,H107:H125,H74:H93,H194:H195,H150:H157,H139:H147)+50000</f>
        <v>#VALUE!</v>
      </c>
      <c r="E308" s="803"/>
      <c r="F308" s="800">
        <v>0.29699999999999999</v>
      </c>
      <c r="G308" s="801"/>
      <c r="H308" s="185" t="e">
        <f>D308*F308</f>
        <v>#VALUE!</v>
      </c>
      <c r="I308" s="2"/>
      <c r="J308" s="196">
        <v>0</v>
      </c>
      <c r="K308" s="6"/>
      <c r="L308" s="196" t="e">
        <f>H308+J308</f>
        <v>#VALUE!</v>
      </c>
    </row>
    <row r="309" spans="1:12" ht="15.75">
      <c r="A309" s="76" t="s">
        <v>58</v>
      </c>
      <c r="B309" s="77"/>
      <c r="C309" s="78" t="s">
        <v>25</v>
      </c>
      <c r="D309" s="157" t="s">
        <v>23</v>
      </c>
      <c r="E309" s="79"/>
      <c r="F309" s="80"/>
      <c r="G309" s="79"/>
      <c r="H309" s="186" t="e">
        <f>H306+H308</f>
        <v>#VALUE!</v>
      </c>
      <c r="I309" s="104"/>
      <c r="J309" s="197">
        <f>J306+J308</f>
        <v>105943</v>
      </c>
      <c r="K309" s="105"/>
      <c r="L309" s="197" t="e">
        <f>H309+J309</f>
        <v>#VALUE!</v>
      </c>
    </row>
    <row r="312" spans="1:12">
      <c r="H312" s="217"/>
    </row>
  </sheetData>
  <mergeCells count="411">
    <mergeCell ref="F88:G88"/>
    <mergeCell ref="F89:G89"/>
    <mergeCell ref="A222:B222"/>
    <mergeCell ref="F222:G222"/>
    <mergeCell ref="A223:B223"/>
    <mergeCell ref="F223:G223"/>
    <mergeCell ref="A224:B224"/>
    <mergeCell ref="F224:G224"/>
    <mergeCell ref="A219:B219"/>
    <mergeCell ref="F219:G219"/>
    <mergeCell ref="A220:B220"/>
    <mergeCell ref="F220:G220"/>
    <mergeCell ref="A221:B221"/>
    <mergeCell ref="F221:G221"/>
    <mergeCell ref="A217:B217"/>
    <mergeCell ref="F217:G217"/>
    <mergeCell ref="A218:B218"/>
    <mergeCell ref="F218:G218"/>
    <mergeCell ref="A196:B196"/>
    <mergeCell ref="F196:G196"/>
    <mergeCell ref="A208:B208"/>
    <mergeCell ref="F208:G208"/>
    <mergeCell ref="A136:B136"/>
    <mergeCell ref="F136:G136"/>
    <mergeCell ref="F260:G260"/>
    <mergeCell ref="A245:B245"/>
    <mergeCell ref="F245:G245"/>
    <mergeCell ref="A246:B246"/>
    <mergeCell ref="F246:G246"/>
    <mergeCell ref="A247:B247"/>
    <mergeCell ref="F247:G247"/>
    <mergeCell ref="A243:B243"/>
    <mergeCell ref="F243:G243"/>
    <mergeCell ref="A244:B244"/>
    <mergeCell ref="F244:G244"/>
    <mergeCell ref="A254:B254"/>
    <mergeCell ref="F254:G254"/>
    <mergeCell ref="A255:B255"/>
    <mergeCell ref="F255:G255"/>
    <mergeCell ref="F259:G259"/>
    <mergeCell ref="A251:B251"/>
    <mergeCell ref="F251:G251"/>
    <mergeCell ref="A252:B252"/>
    <mergeCell ref="F252:G252"/>
    <mergeCell ref="A253:B253"/>
    <mergeCell ref="F253:G253"/>
    <mergeCell ref="F258:G258"/>
    <mergeCell ref="F228:G228"/>
    <mergeCell ref="A229:B229"/>
    <mergeCell ref="F229:G229"/>
    <mergeCell ref="A230:B230"/>
    <mergeCell ref="F230:G230"/>
    <mergeCell ref="A227:B227"/>
    <mergeCell ref="F227:G227"/>
    <mergeCell ref="A211:B211"/>
    <mergeCell ref="F211:G211"/>
    <mergeCell ref="A212:B212"/>
    <mergeCell ref="F212:G212"/>
    <mergeCell ref="A215:B215"/>
    <mergeCell ref="F215:G215"/>
    <mergeCell ref="F145:G145"/>
    <mergeCell ref="A146:B146"/>
    <mergeCell ref="F146:G146"/>
    <mergeCell ref="A147:B147"/>
    <mergeCell ref="A209:B209"/>
    <mergeCell ref="F209:G209"/>
    <mergeCell ref="A210:B210"/>
    <mergeCell ref="F210:G210"/>
    <mergeCell ref="F185:G185"/>
    <mergeCell ref="F174:G174"/>
    <mergeCell ref="F175:G175"/>
    <mergeCell ref="A184:B184"/>
    <mergeCell ref="F184:G184"/>
    <mergeCell ref="A176:B176"/>
    <mergeCell ref="F176:G176"/>
    <mergeCell ref="A170:B170"/>
    <mergeCell ref="F170:G170"/>
    <mergeCell ref="A171:B171"/>
    <mergeCell ref="F171:G171"/>
    <mergeCell ref="A172:B172"/>
    <mergeCell ref="F172:G172"/>
    <mergeCell ref="A181:C181"/>
    <mergeCell ref="A195:B195"/>
    <mergeCell ref="F195:G195"/>
    <mergeCell ref="A124:B124"/>
    <mergeCell ref="F124:G124"/>
    <mergeCell ref="A125:B125"/>
    <mergeCell ref="F125:G125"/>
    <mergeCell ref="A126:B126"/>
    <mergeCell ref="F126:G126"/>
    <mergeCell ref="A133:B133"/>
    <mergeCell ref="F133:G133"/>
    <mergeCell ref="A135:B135"/>
    <mergeCell ref="F135:G135"/>
    <mergeCell ref="F130:G130"/>
    <mergeCell ref="A129:B129"/>
    <mergeCell ref="F129:G129"/>
    <mergeCell ref="A121:B121"/>
    <mergeCell ref="F121:G121"/>
    <mergeCell ref="A122:B122"/>
    <mergeCell ref="F122:G122"/>
    <mergeCell ref="A123:B123"/>
    <mergeCell ref="F123:G123"/>
    <mergeCell ref="A110:B110"/>
    <mergeCell ref="F110:G110"/>
    <mergeCell ref="A111:B111"/>
    <mergeCell ref="F111:G111"/>
    <mergeCell ref="F115:G115"/>
    <mergeCell ref="F87:G87"/>
    <mergeCell ref="F86:G86"/>
    <mergeCell ref="A119:B119"/>
    <mergeCell ref="F119:G119"/>
    <mergeCell ref="F120:G120"/>
    <mergeCell ref="A120:B120"/>
    <mergeCell ref="A118:B118"/>
    <mergeCell ref="F118:G118"/>
    <mergeCell ref="A112:B112"/>
    <mergeCell ref="F112:G112"/>
    <mergeCell ref="A113:B113"/>
    <mergeCell ref="F113:G113"/>
    <mergeCell ref="A114:B114"/>
    <mergeCell ref="F114:G114"/>
    <mergeCell ref="A93:B93"/>
    <mergeCell ref="F93:G93"/>
    <mergeCell ref="A94:B94"/>
    <mergeCell ref="F94:G94"/>
    <mergeCell ref="A115:B115"/>
    <mergeCell ref="F104:G104"/>
    <mergeCell ref="A105:B105"/>
    <mergeCell ref="F105:G105"/>
    <mergeCell ref="A107:B107"/>
    <mergeCell ref="F107:G107"/>
    <mergeCell ref="A108:B108"/>
    <mergeCell ref="F108:G108"/>
    <mergeCell ref="A109:B109"/>
    <mergeCell ref="F109:G109"/>
    <mergeCell ref="F79:G79"/>
    <mergeCell ref="F80:G80"/>
    <mergeCell ref="F81:G81"/>
    <mergeCell ref="F77:G77"/>
    <mergeCell ref="F78:G78"/>
    <mergeCell ref="A77:B77"/>
    <mergeCell ref="F82:G82"/>
    <mergeCell ref="F83:G83"/>
    <mergeCell ref="A90:B90"/>
    <mergeCell ref="F90:G90"/>
    <mergeCell ref="A91:B91"/>
    <mergeCell ref="F91:G91"/>
    <mergeCell ref="A92:B92"/>
    <mergeCell ref="F92:G92"/>
    <mergeCell ref="F99:G99"/>
    <mergeCell ref="A83:B83"/>
    <mergeCell ref="A87:B87"/>
    <mergeCell ref="A88:B88"/>
    <mergeCell ref="A89:B89"/>
    <mergeCell ref="A101:B101"/>
    <mergeCell ref="A75:B75"/>
    <mergeCell ref="F75:G75"/>
    <mergeCell ref="A81:B81"/>
    <mergeCell ref="A82:B82"/>
    <mergeCell ref="A78:B78"/>
    <mergeCell ref="A79:B79"/>
    <mergeCell ref="A80:B80"/>
    <mergeCell ref="A25:B25"/>
    <mergeCell ref="A26:B26"/>
    <mergeCell ref="A27:B27"/>
    <mergeCell ref="A28:B28"/>
    <mergeCell ref="A29:B29"/>
    <mergeCell ref="A32:B32"/>
    <mergeCell ref="F69:G69"/>
    <mergeCell ref="A51:C51"/>
    <mergeCell ref="F73:G73"/>
    <mergeCell ref="D63:E63"/>
    <mergeCell ref="D64:E64"/>
    <mergeCell ref="D65:E65"/>
    <mergeCell ref="A11:B11"/>
    <mergeCell ref="A69:B69"/>
    <mergeCell ref="A73:B73"/>
    <mergeCell ref="A164:C164"/>
    <mergeCell ref="F203:G203"/>
    <mergeCell ref="F204:G204"/>
    <mergeCell ref="F205:G205"/>
    <mergeCell ref="F206:G206"/>
    <mergeCell ref="F207:G207"/>
    <mergeCell ref="D200:H200"/>
    <mergeCell ref="F71:G71"/>
    <mergeCell ref="A15:B15"/>
    <mergeCell ref="A20:B20"/>
    <mergeCell ref="A21:B21"/>
    <mergeCell ref="D54:E54"/>
    <mergeCell ref="D55:E55"/>
    <mergeCell ref="D58:E58"/>
    <mergeCell ref="D59:E59"/>
    <mergeCell ref="F67:G67"/>
    <mergeCell ref="A12:B12"/>
    <mergeCell ref="D56:E56"/>
    <mergeCell ref="D60:E60"/>
    <mergeCell ref="A33:B33"/>
    <mergeCell ref="A34:B34"/>
    <mergeCell ref="A18:B18"/>
    <mergeCell ref="A19:B19"/>
    <mergeCell ref="A66:C66"/>
    <mergeCell ref="A54:B54"/>
    <mergeCell ref="A59:B59"/>
    <mergeCell ref="A97:B97"/>
    <mergeCell ref="A71:B71"/>
    <mergeCell ref="A13:B13"/>
    <mergeCell ref="A14:B14"/>
    <mergeCell ref="A72:B72"/>
    <mergeCell ref="A76:B76"/>
    <mergeCell ref="A86:B86"/>
    <mergeCell ref="A39:B39"/>
    <mergeCell ref="A40:B40"/>
    <mergeCell ref="A41:B41"/>
    <mergeCell ref="A42:B42"/>
    <mergeCell ref="A43:B43"/>
    <mergeCell ref="A46:B46"/>
    <mergeCell ref="A47:B47"/>
    <mergeCell ref="A48:B48"/>
    <mergeCell ref="A49:B49"/>
    <mergeCell ref="A64:B64"/>
    <mergeCell ref="A65:B65"/>
    <mergeCell ref="A35:B35"/>
    <mergeCell ref="A1:L1"/>
    <mergeCell ref="A2:L2"/>
    <mergeCell ref="A3:L3"/>
    <mergeCell ref="A4:L4"/>
    <mergeCell ref="D6:G6"/>
    <mergeCell ref="H6:H7"/>
    <mergeCell ref="I6:I7"/>
    <mergeCell ref="A6:C7"/>
    <mergeCell ref="J6:J7"/>
    <mergeCell ref="L6:L7"/>
    <mergeCell ref="F308:G308"/>
    <mergeCell ref="F191:G191"/>
    <mergeCell ref="D308:E308"/>
    <mergeCell ref="D307:E307"/>
    <mergeCell ref="F307:G307"/>
    <mergeCell ref="A60:B60"/>
    <mergeCell ref="A191:B191"/>
    <mergeCell ref="A305:C305"/>
    <mergeCell ref="D199:H199"/>
    <mergeCell ref="A197:B197"/>
    <mergeCell ref="A198:C198"/>
    <mergeCell ref="A203:B203"/>
    <mergeCell ref="A204:B204"/>
    <mergeCell ref="A205:B205"/>
    <mergeCell ref="A206:B206"/>
    <mergeCell ref="A207:B207"/>
    <mergeCell ref="A167:C167"/>
    <mergeCell ref="A166:B166"/>
    <mergeCell ref="F72:G72"/>
    <mergeCell ref="F97:G97"/>
    <mergeCell ref="F165:G165"/>
    <mergeCell ref="F166:G166"/>
    <mergeCell ref="F98:G98"/>
    <mergeCell ref="F76:G76"/>
    <mergeCell ref="A304:B304"/>
    <mergeCell ref="F304:G304"/>
    <mergeCell ref="F264:G264"/>
    <mergeCell ref="F235:G235"/>
    <mergeCell ref="A236:B236"/>
    <mergeCell ref="F236:G236"/>
    <mergeCell ref="A248:B248"/>
    <mergeCell ref="F248:G248"/>
    <mergeCell ref="F257:G257"/>
    <mergeCell ref="F262:G262"/>
    <mergeCell ref="F263:G263"/>
    <mergeCell ref="A264:B264"/>
    <mergeCell ref="A267:B267"/>
    <mergeCell ref="F267:G267"/>
    <mergeCell ref="A268:B268"/>
    <mergeCell ref="F268:G268"/>
    <mergeCell ref="A269:B269"/>
    <mergeCell ref="F269:G269"/>
    <mergeCell ref="A270:B270"/>
    <mergeCell ref="F270:G270"/>
    <mergeCell ref="A271:B271"/>
    <mergeCell ref="A239:B239"/>
    <mergeCell ref="F239:G239"/>
    <mergeCell ref="F261:G261"/>
    <mergeCell ref="A242:B242"/>
    <mergeCell ref="F242:G242"/>
    <mergeCell ref="A237:B237"/>
    <mergeCell ref="F237:G237"/>
    <mergeCell ref="A238:B238"/>
    <mergeCell ref="F238:G238"/>
    <mergeCell ref="A234:B234"/>
    <mergeCell ref="F234:G234"/>
    <mergeCell ref="A235:B235"/>
    <mergeCell ref="F144:G144"/>
    <mergeCell ref="A145:B145"/>
    <mergeCell ref="A231:B231"/>
    <mergeCell ref="F231:G231"/>
    <mergeCell ref="A232:B232"/>
    <mergeCell ref="F232:G232"/>
    <mergeCell ref="A233:B233"/>
    <mergeCell ref="F233:G233"/>
    <mergeCell ref="A241:B241"/>
    <mergeCell ref="F241:G241"/>
    <mergeCell ref="A179:B179"/>
    <mergeCell ref="F179:G179"/>
    <mergeCell ref="A180:B180"/>
    <mergeCell ref="F180:G180"/>
    <mergeCell ref="A178:B178"/>
    <mergeCell ref="F178:G178"/>
    <mergeCell ref="A158:B158"/>
    <mergeCell ref="F158:G158"/>
    <mergeCell ref="A213:B213"/>
    <mergeCell ref="A214:B214"/>
    <mergeCell ref="F213:G213"/>
    <mergeCell ref="F214:G214"/>
    <mergeCell ref="A185:B185"/>
    <mergeCell ref="A228:B228"/>
    <mergeCell ref="F101:G101"/>
    <mergeCell ref="A103:B103"/>
    <mergeCell ref="F103:G103"/>
    <mergeCell ref="A104:B104"/>
    <mergeCell ref="A161:B161"/>
    <mergeCell ref="F161:G161"/>
    <mergeCell ref="F162:G162"/>
    <mergeCell ref="A174:B174"/>
    <mergeCell ref="A175:B175"/>
    <mergeCell ref="A163:B163"/>
    <mergeCell ref="F163:G163"/>
    <mergeCell ref="A139:B139"/>
    <mergeCell ref="F139:G139"/>
    <mergeCell ref="A140:B140"/>
    <mergeCell ref="F140:G140"/>
    <mergeCell ref="A141:B141"/>
    <mergeCell ref="F141:G141"/>
    <mergeCell ref="A142:B142"/>
    <mergeCell ref="F142:G142"/>
    <mergeCell ref="A143:B143"/>
    <mergeCell ref="F143:G143"/>
    <mergeCell ref="A144:B144"/>
    <mergeCell ref="F147:G147"/>
    <mergeCell ref="A150:B150"/>
    <mergeCell ref="A278:B278"/>
    <mergeCell ref="F278:G278"/>
    <mergeCell ref="A285:B285"/>
    <mergeCell ref="F285:G285"/>
    <mergeCell ref="A286:B286"/>
    <mergeCell ref="F286:G286"/>
    <mergeCell ref="F271:G271"/>
    <mergeCell ref="A272:B272"/>
    <mergeCell ref="F272:G272"/>
    <mergeCell ref="A273:B273"/>
    <mergeCell ref="F273:G273"/>
    <mergeCell ref="A274:B274"/>
    <mergeCell ref="F274:G274"/>
    <mergeCell ref="A275:B275"/>
    <mergeCell ref="F275:G275"/>
    <mergeCell ref="A276:B276"/>
    <mergeCell ref="F276:G276"/>
    <mergeCell ref="A277:B277"/>
    <mergeCell ref="F277:G277"/>
    <mergeCell ref="F150:G150"/>
    <mergeCell ref="A151:B151"/>
    <mergeCell ref="F151:G151"/>
    <mergeCell ref="A152:B152"/>
    <mergeCell ref="F152:G152"/>
    <mergeCell ref="A153:B153"/>
    <mergeCell ref="F153:G153"/>
    <mergeCell ref="A154:B154"/>
    <mergeCell ref="F154:G154"/>
    <mergeCell ref="A155:B155"/>
    <mergeCell ref="F155:G155"/>
    <mergeCell ref="A156:B156"/>
    <mergeCell ref="F156:G156"/>
    <mergeCell ref="A157:B157"/>
    <mergeCell ref="F157:G157"/>
    <mergeCell ref="A194:B194"/>
    <mergeCell ref="F194:G194"/>
    <mergeCell ref="F186:G186"/>
    <mergeCell ref="A190:B190"/>
    <mergeCell ref="F190:G190"/>
    <mergeCell ref="A187:B187"/>
    <mergeCell ref="F187:G187"/>
    <mergeCell ref="A189:B189"/>
    <mergeCell ref="F189:G189"/>
    <mergeCell ref="A186:B186"/>
    <mergeCell ref="A291:B291"/>
    <mergeCell ref="F291:G291"/>
    <mergeCell ref="A287:B287"/>
    <mergeCell ref="F287:G287"/>
    <mergeCell ref="A279:B279"/>
    <mergeCell ref="F279:G279"/>
    <mergeCell ref="A281:B281"/>
    <mergeCell ref="F281:G281"/>
    <mergeCell ref="A282:B282"/>
    <mergeCell ref="F282:G282"/>
    <mergeCell ref="A283:B283"/>
    <mergeCell ref="F283:G283"/>
    <mergeCell ref="A284:B284"/>
    <mergeCell ref="F284:G284"/>
    <mergeCell ref="F298:G298"/>
    <mergeCell ref="F299:G299"/>
    <mergeCell ref="F300:G300"/>
    <mergeCell ref="F301:G301"/>
    <mergeCell ref="F302:G302"/>
    <mergeCell ref="F303:G303"/>
    <mergeCell ref="A292:B292"/>
    <mergeCell ref="F292:G292"/>
    <mergeCell ref="A293:B293"/>
    <mergeCell ref="F293:G293"/>
    <mergeCell ref="A294:B294"/>
    <mergeCell ref="F294:G294"/>
    <mergeCell ref="A295:B295"/>
    <mergeCell ref="F295:G295"/>
    <mergeCell ref="F297:G297"/>
  </mergeCells>
  <pageMargins left="0.25" right="0.25" top="0.25" bottom="0.25" header="0.05" footer="0.05"/>
  <pageSetup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E204"/>
  <sheetViews>
    <sheetView tabSelected="1" topLeftCell="A6" zoomScale="70" zoomScaleNormal="70" workbookViewId="0">
      <selection activeCell="K5" sqref="K5"/>
    </sheetView>
  </sheetViews>
  <sheetFormatPr defaultColWidth="9.140625" defaultRowHeight="17.100000000000001" customHeight="1" outlineLevelRow="1" outlineLevelCol="1"/>
  <cols>
    <col min="1" max="1" width="4.42578125" style="220" customWidth="1"/>
    <col min="2" max="2" width="6.7109375" style="220" customWidth="1"/>
    <col min="3" max="3" width="5.42578125" style="220" customWidth="1"/>
    <col min="4" max="4" width="3.42578125" style="220" customWidth="1"/>
    <col min="5" max="5" width="3.7109375" style="220" customWidth="1"/>
    <col min="6" max="6" width="5.7109375" style="220" customWidth="1"/>
    <col min="7" max="7" width="13.140625" style="220" customWidth="1"/>
    <col min="8" max="8" width="5.85546875" style="220" customWidth="1"/>
    <col min="9" max="9" width="31" style="220" bestFit="1" customWidth="1"/>
    <col min="10" max="10" width="11.5703125" style="223" customWidth="1"/>
    <col min="11" max="11" width="22.5703125" style="223" bestFit="1" customWidth="1"/>
    <col min="12" max="12" width="3.5703125" style="223" customWidth="1"/>
    <col min="13" max="13" width="11.5703125" style="223" customWidth="1"/>
    <col min="14" max="14" width="11.140625" style="222" bestFit="1" customWidth="1"/>
    <col min="15" max="15" width="17.28515625" style="221" bestFit="1" customWidth="1"/>
    <col min="16" max="16" width="11.140625" style="220" hidden="1" customWidth="1" outlineLevel="1"/>
    <col min="17" max="17" width="7.28515625" style="220" hidden="1" customWidth="1" outlineLevel="1"/>
    <col min="18" max="18" width="13" style="221" hidden="1" customWidth="1" outlineLevel="1"/>
    <col min="19" max="19" width="11.5703125" style="220" customWidth="1" collapsed="1"/>
    <col min="20" max="20" width="11.140625" style="222" bestFit="1" customWidth="1"/>
    <col min="21" max="21" width="19.5703125" style="221" customWidth="1"/>
    <col min="22" max="22" width="11.42578125" style="220" hidden="1" customWidth="1" outlineLevel="1"/>
    <col min="23" max="23" width="7.28515625" style="222" hidden="1" customWidth="1" outlineLevel="1"/>
    <col min="24" max="24" width="13" style="221" hidden="1" customWidth="1" outlineLevel="1"/>
    <col min="25" max="25" width="17" style="220" bestFit="1" customWidth="1" collapsed="1"/>
    <col min="26" max="26" width="10.140625" style="222" bestFit="1" customWidth="1"/>
    <col min="27" max="27" width="17.7109375" style="221" bestFit="1" customWidth="1"/>
    <col min="28" max="28" width="6.28515625" style="220" hidden="1" customWidth="1" outlineLevel="1"/>
    <col min="29" max="29" width="7.140625" style="222" hidden="1" customWidth="1" outlineLevel="1"/>
    <col min="30" max="30" width="12.5703125" style="221" hidden="1" customWidth="1" outlineLevel="1"/>
    <col min="31" max="31" width="11.42578125" style="221" bestFit="1" customWidth="1" collapsed="1"/>
    <col min="32" max="32" width="10.140625" style="221" customWidth="1"/>
    <col min="33" max="33" width="16.7109375" style="221" customWidth="1"/>
    <col min="34" max="34" width="6.28515625" style="221" hidden="1" customWidth="1" outlineLevel="1"/>
    <col min="35" max="35" width="7.140625" style="221" hidden="1" customWidth="1" outlineLevel="1"/>
    <col min="36" max="36" width="12.7109375" style="221" hidden="1" customWidth="1" outlineLevel="1"/>
    <col min="37" max="37" width="11.42578125" style="221" bestFit="1" customWidth="1" collapsed="1"/>
    <col min="38" max="38" width="10.140625" style="221" bestFit="1" customWidth="1"/>
    <col min="39" max="39" width="17.5703125" style="221" bestFit="1" customWidth="1"/>
    <col min="40" max="40" width="7" style="221" hidden="1" customWidth="1" outlineLevel="1"/>
    <col min="41" max="41" width="9.140625" style="221" hidden="1" customWidth="1" outlineLevel="1"/>
    <col min="42" max="42" width="15.140625" style="221" hidden="1" customWidth="1" outlineLevel="1"/>
    <col min="43" max="43" width="19.140625" style="221" customWidth="1" collapsed="1"/>
    <col min="44" max="44" width="17.140625" style="221" customWidth="1"/>
    <col min="45" max="45" width="25.85546875" style="221" bestFit="1" customWidth="1"/>
    <col min="46" max="46" width="2.28515625" style="221" customWidth="1"/>
    <col min="47" max="47" width="6.7109375" style="220" customWidth="1"/>
    <col min="48" max="48" width="14.7109375" style="220" bestFit="1" customWidth="1"/>
    <col min="49" max="49" width="9.140625" style="220"/>
    <col min="50" max="50" width="30.85546875" style="220" bestFit="1" customWidth="1"/>
    <col min="51" max="56" width="9.140625" style="220"/>
    <col min="57" max="57" width="14.5703125" style="220" customWidth="1"/>
    <col min="58" max="68" width="9.140625" style="220"/>
    <col min="69" max="69" width="9.85546875" style="220" customWidth="1"/>
    <col min="70" max="16384" width="9.140625" style="220"/>
  </cols>
  <sheetData>
    <row r="1" spans="1:135" s="556" customFormat="1" ht="20.25" outlineLevel="1">
      <c r="A1" s="540"/>
      <c r="C1" s="561"/>
      <c r="D1" s="561"/>
      <c r="E1" s="561"/>
      <c r="F1" s="561"/>
      <c r="G1" s="561"/>
      <c r="H1" s="561"/>
      <c r="I1" s="560"/>
      <c r="J1" s="477"/>
      <c r="K1" s="564"/>
      <c r="L1" s="489"/>
      <c r="M1" s="563"/>
      <c r="N1" s="540"/>
      <c r="O1" s="558"/>
      <c r="R1" s="557"/>
      <c r="U1" s="557"/>
      <c r="X1" s="557"/>
      <c r="AA1" s="557"/>
      <c r="AD1" s="557"/>
      <c r="AE1" s="557"/>
      <c r="AF1" s="557"/>
      <c r="AG1" s="557"/>
      <c r="AH1" s="557"/>
      <c r="AI1" s="557"/>
      <c r="AJ1" s="557"/>
      <c r="AK1" s="557"/>
      <c r="AL1" s="557"/>
      <c r="AM1" s="557"/>
      <c r="AN1" s="557"/>
      <c r="AO1" s="557"/>
      <c r="AP1" s="557"/>
      <c r="AQ1" s="557"/>
      <c r="AR1" s="557"/>
      <c r="AS1" s="557"/>
      <c r="AT1" s="221"/>
      <c r="AU1" s="540"/>
      <c r="AV1" s="540"/>
      <c r="AW1" s="540"/>
      <c r="AX1" s="540"/>
      <c r="AY1" s="540"/>
      <c r="AZ1" s="540"/>
      <c r="BA1" s="540"/>
      <c r="BB1" s="540"/>
      <c r="BC1" s="540"/>
      <c r="BD1" s="540"/>
      <c r="BE1" s="540"/>
      <c r="BF1" s="54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row>
    <row r="2" spans="1:135" s="556" customFormat="1" ht="18" outlineLevel="1">
      <c r="A2" s="540"/>
      <c r="C2" s="561"/>
      <c r="D2" s="561"/>
      <c r="E2" s="561"/>
      <c r="F2" s="561"/>
      <c r="G2" s="561"/>
      <c r="H2" s="561"/>
      <c r="I2" s="560"/>
      <c r="J2" s="560"/>
      <c r="K2" s="540"/>
      <c r="L2" s="540"/>
      <c r="M2" s="540"/>
      <c r="N2" s="540"/>
      <c r="O2" s="558"/>
      <c r="P2" s="540"/>
      <c r="Q2" s="540"/>
      <c r="R2" s="680"/>
      <c r="S2" s="540"/>
      <c r="U2" s="562"/>
      <c r="V2" s="540"/>
      <c r="W2" s="540"/>
      <c r="X2" s="557"/>
      <c r="Y2" s="695"/>
      <c r="Z2" s="695"/>
      <c r="AA2"/>
      <c r="AE2" s="557"/>
      <c r="AF2" s="557"/>
      <c r="AG2" s="557"/>
      <c r="AH2" s="557"/>
      <c r="AI2" s="557"/>
      <c r="AJ2" s="557"/>
      <c r="AK2" s="557"/>
      <c r="AL2" s="557"/>
      <c r="AM2" s="557"/>
      <c r="AN2" s="557"/>
      <c r="AO2" s="557"/>
      <c r="AP2" s="557"/>
      <c r="AQ2" s="557"/>
      <c r="AR2" s="557"/>
      <c r="AS2" s="557"/>
      <c r="AT2" s="221"/>
      <c r="AU2" s="540"/>
      <c r="AV2" s="540"/>
      <c r="AW2" s="540"/>
      <c r="AX2" s="540"/>
      <c r="AY2" s="540"/>
      <c r="AZ2" s="540"/>
      <c r="BA2" s="540"/>
      <c r="BB2" s="540"/>
      <c r="BC2" s="540"/>
      <c r="BD2" s="540"/>
      <c r="BE2" s="540"/>
      <c r="BF2" s="54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row>
    <row r="3" spans="1:135" s="556" customFormat="1" ht="18" outlineLevel="1">
      <c r="A3" s="540"/>
      <c r="C3" s="561"/>
      <c r="D3" s="561"/>
      <c r="E3" s="561"/>
      <c r="F3" s="561"/>
      <c r="G3" s="561"/>
      <c r="H3" s="561"/>
      <c r="I3" s="560"/>
      <c r="J3" s="559"/>
      <c r="K3" s="540"/>
      <c r="L3" s="540"/>
      <c r="M3" s="540"/>
      <c r="N3" s="540"/>
      <c r="O3" s="558"/>
      <c r="R3" s="557"/>
      <c r="U3" s="543"/>
      <c r="V3" s="541"/>
      <c r="W3" s="541"/>
      <c r="X3" s="543"/>
      <c r="Y3" s="692"/>
      <c r="Z3" s="692"/>
      <c r="AA3"/>
      <c r="AE3" s="557"/>
      <c r="AF3" s="557"/>
      <c r="AG3" s="557"/>
      <c r="AH3" s="557"/>
      <c r="AI3" s="557"/>
      <c r="AJ3" s="557"/>
      <c r="AK3" s="557"/>
      <c r="AL3" s="557"/>
      <c r="AM3" s="557"/>
      <c r="AN3" s="557"/>
      <c r="AO3" s="557"/>
      <c r="AP3" s="557"/>
      <c r="AQ3" s="557"/>
      <c r="AR3" s="557"/>
      <c r="AS3" s="557"/>
      <c r="AT3" s="221"/>
      <c r="AU3" s="540"/>
      <c r="AV3" s="540"/>
      <c r="AW3" s="540"/>
      <c r="AX3" s="540"/>
      <c r="AY3" s="540"/>
      <c r="AZ3" s="540"/>
      <c r="BA3" s="540"/>
      <c r="BB3" s="540"/>
      <c r="BC3" s="540"/>
      <c r="BD3" s="540"/>
      <c r="BE3" s="540"/>
      <c r="BF3" s="54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row>
    <row r="4" spans="1:135" s="541" customFormat="1" ht="18" outlineLevel="1">
      <c r="A4" s="542"/>
      <c r="B4" s="555" t="s">
        <v>327</v>
      </c>
      <c r="E4" s="554"/>
      <c r="F4" s="554"/>
      <c r="G4" s="554"/>
      <c r="H4" s="554"/>
      <c r="I4" s="554"/>
      <c r="J4" s="554"/>
      <c r="O4" s="543"/>
      <c r="R4" s="543"/>
      <c r="T4" s="542"/>
      <c r="U4" s="726"/>
      <c r="X4" s="543"/>
      <c r="Y4" s="694"/>
      <c r="Z4" s="694"/>
      <c r="AA4"/>
      <c r="AE4" s="543"/>
      <c r="AF4" s="543"/>
      <c r="AG4" s="543"/>
      <c r="AH4" s="543"/>
      <c r="AI4" s="543"/>
      <c r="AJ4" s="543"/>
      <c r="AK4" s="543"/>
      <c r="AL4" s="543"/>
      <c r="AM4" s="543"/>
      <c r="AN4" s="543"/>
      <c r="AO4" s="543"/>
      <c r="AP4" s="543"/>
      <c r="AQ4" s="543"/>
      <c r="AR4" s="543"/>
      <c r="AS4" s="543"/>
      <c r="AT4" s="567"/>
      <c r="AU4" s="542"/>
      <c r="AV4" s="542"/>
      <c r="AW4" s="542"/>
      <c r="AX4" s="542"/>
      <c r="AY4" s="542"/>
      <c r="AZ4" s="542"/>
      <c r="BA4" s="542"/>
      <c r="BB4" s="542"/>
      <c r="BC4" s="542"/>
      <c r="BD4" s="542"/>
      <c r="BE4" s="542"/>
      <c r="BF4" s="542"/>
      <c r="BG4" s="237"/>
      <c r="BH4" s="237"/>
      <c r="BI4" s="237"/>
      <c r="BJ4" s="237"/>
      <c r="BK4" s="237"/>
      <c r="BL4" s="237"/>
      <c r="BM4" s="237"/>
      <c r="BN4" s="237"/>
      <c r="BO4" s="237"/>
      <c r="BP4" s="237"/>
      <c r="BQ4" s="237"/>
      <c r="BR4" s="237"/>
      <c r="BS4" s="237"/>
      <c r="BT4" s="237"/>
      <c r="BU4" s="237"/>
      <c r="BV4" s="237"/>
      <c r="BW4" s="237"/>
      <c r="BX4" s="237"/>
      <c r="BY4" s="237"/>
      <c r="BZ4" s="237"/>
      <c r="CA4" s="237"/>
      <c r="CB4" s="237"/>
      <c r="CC4" s="237"/>
      <c r="CD4" s="237"/>
      <c r="CE4" s="237"/>
      <c r="CF4" s="237"/>
      <c r="CG4" s="237"/>
      <c r="CH4" s="237"/>
      <c r="CI4" s="237"/>
      <c r="CJ4" s="237"/>
      <c r="CK4" s="237"/>
      <c r="CL4" s="237"/>
      <c r="CM4" s="237"/>
      <c r="CN4" s="237"/>
      <c r="CO4" s="237"/>
      <c r="CP4" s="237"/>
      <c r="CQ4" s="237"/>
      <c r="CR4" s="237"/>
      <c r="CS4" s="237"/>
      <c r="CT4" s="237"/>
      <c r="CU4" s="237"/>
      <c r="CV4" s="237"/>
      <c r="CW4" s="237"/>
      <c r="CX4" s="237"/>
      <c r="CY4" s="237"/>
      <c r="CZ4" s="237"/>
      <c r="DA4" s="237"/>
      <c r="DB4" s="237"/>
      <c r="DC4" s="237"/>
      <c r="DD4" s="237"/>
      <c r="DE4" s="237"/>
      <c r="DF4" s="237"/>
      <c r="DG4" s="237"/>
      <c r="DH4" s="237"/>
      <c r="DI4" s="237"/>
      <c r="DJ4" s="237"/>
      <c r="DK4" s="237"/>
      <c r="DL4" s="237"/>
      <c r="DM4" s="237"/>
      <c r="DN4" s="237"/>
      <c r="DO4" s="237"/>
      <c r="DP4" s="237"/>
      <c r="DQ4" s="237"/>
      <c r="DR4" s="237"/>
      <c r="DS4" s="237"/>
      <c r="DT4" s="237"/>
      <c r="DU4" s="237"/>
      <c r="DV4" s="237"/>
      <c r="DW4" s="237"/>
      <c r="DX4" s="237"/>
      <c r="DY4" s="237"/>
      <c r="DZ4" s="237"/>
      <c r="EA4" s="237"/>
      <c r="EB4" s="237"/>
      <c r="EC4" s="237"/>
      <c r="ED4" s="237"/>
      <c r="EE4" s="237"/>
    </row>
    <row r="5" spans="1:135" s="541" customFormat="1" ht="26.25" customHeight="1" outlineLevel="1">
      <c r="A5" s="542"/>
      <c r="B5" s="546" t="s">
        <v>326</v>
      </c>
      <c r="E5" s="553"/>
      <c r="H5" s="554"/>
      <c r="I5" s="546" t="s">
        <v>325</v>
      </c>
      <c r="J5" s="553"/>
      <c r="L5" s="553"/>
      <c r="O5" s="545"/>
      <c r="P5" s="542"/>
      <c r="Q5" s="542"/>
      <c r="R5" s="552"/>
      <c r="T5" s="542"/>
      <c r="U5" s="543"/>
      <c r="X5" s="543"/>
      <c r="Y5" s="693"/>
      <c r="Z5" s="759"/>
      <c r="AA5"/>
      <c r="AE5" s="543"/>
      <c r="AF5" s="543"/>
      <c r="AH5" s="543"/>
      <c r="AI5" s="543"/>
      <c r="AJ5" s="543"/>
      <c r="AK5" s="543"/>
      <c r="AL5" s="543"/>
      <c r="AM5" s="543"/>
      <c r="AN5" s="543"/>
      <c r="AO5" s="543"/>
      <c r="AP5" s="543"/>
      <c r="AQ5" s="543"/>
      <c r="AR5" s="543"/>
      <c r="AS5" s="543"/>
      <c r="AT5" s="567"/>
      <c r="AU5" s="542"/>
      <c r="AV5" s="542"/>
      <c r="AW5" s="551"/>
      <c r="AX5" s="551"/>
      <c r="AY5" s="550"/>
      <c r="AZ5" s="550"/>
      <c r="BA5" s="549"/>
      <c r="BB5" s="548"/>
      <c r="BC5" s="542"/>
      <c r="BD5" s="542"/>
      <c r="BE5" s="542"/>
      <c r="BF5" s="542"/>
      <c r="BG5" s="237"/>
      <c r="BH5" s="237"/>
      <c r="BI5" s="237"/>
      <c r="BJ5" s="237"/>
      <c r="BK5" s="237"/>
      <c r="BL5" s="237"/>
      <c r="BM5" s="237"/>
      <c r="BN5" s="237"/>
      <c r="BO5" s="237"/>
      <c r="BP5" s="237"/>
      <c r="BQ5" s="237"/>
      <c r="BR5" s="237"/>
      <c r="BS5" s="237"/>
      <c r="BT5" s="237"/>
      <c r="BU5" s="237"/>
      <c r="BV5" s="237"/>
      <c r="BW5" s="237"/>
      <c r="BX5" s="237"/>
      <c r="BY5" s="237"/>
      <c r="BZ5" s="237"/>
      <c r="CA5" s="237"/>
      <c r="CB5" s="237"/>
      <c r="CC5" s="237"/>
      <c r="CD5" s="237"/>
      <c r="CE5" s="237"/>
      <c r="CF5" s="237"/>
      <c r="CG5" s="237"/>
      <c r="CH5" s="237"/>
      <c r="CI5" s="237"/>
      <c r="CJ5" s="237"/>
      <c r="CK5" s="237"/>
      <c r="CL5" s="237"/>
      <c r="CM5" s="237"/>
      <c r="CN5" s="237"/>
      <c r="CO5" s="237"/>
      <c r="CP5" s="237"/>
      <c r="CQ5" s="237"/>
      <c r="CR5" s="237"/>
      <c r="CS5" s="237"/>
      <c r="CT5" s="237"/>
      <c r="CU5" s="237"/>
      <c r="CV5" s="237"/>
      <c r="CW5" s="237"/>
      <c r="CX5" s="237"/>
      <c r="CY5" s="237"/>
      <c r="CZ5" s="237"/>
      <c r="DA5" s="237"/>
      <c r="DB5" s="237"/>
      <c r="DC5" s="237"/>
      <c r="DD5" s="237"/>
      <c r="DE5" s="237"/>
      <c r="DF5" s="237"/>
      <c r="DG5" s="237"/>
      <c r="DH5" s="237"/>
      <c r="DI5" s="237"/>
      <c r="DJ5" s="237"/>
      <c r="DK5" s="237"/>
      <c r="DL5" s="237"/>
      <c r="DM5" s="237"/>
      <c r="DN5" s="237"/>
      <c r="DO5" s="237"/>
      <c r="DP5" s="237"/>
      <c r="DQ5" s="237"/>
      <c r="DR5" s="237"/>
      <c r="DS5" s="237"/>
      <c r="DT5" s="237"/>
      <c r="DU5" s="237"/>
      <c r="DV5" s="237"/>
      <c r="DW5" s="237"/>
      <c r="DX5" s="237"/>
      <c r="DY5" s="237"/>
      <c r="DZ5" s="237"/>
      <c r="EA5" s="237"/>
      <c r="EB5" s="237"/>
      <c r="EC5" s="237"/>
      <c r="ED5" s="237"/>
      <c r="EE5" s="237"/>
    </row>
    <row r="6" spans="1:135" s="541" customFormat="1" ht="18" outlineLevel="1">
      <c r="A6" s="542"/>
      <c r="B6" s="546" t="s">
        <v>324</v>
      </c>
      <c r="E6" s="553" t="s">
        <v>332</v>
      </c>
      <c r="I6" s="546" t="s">
        <v>323</v>
      </c>
      <c r="L6" s="542" t="s">
        <v>371</v>
      </c>
      <c r="O6" s="545"/>
      <c r="R6" s="543"/>
      <c r="T6" s="542"/>
      <c r="U6" s="544"/>
      <c r="V6" s="547"/>
      <c r="W6" s="542"/>
      <c r="X6" s="544"/>
      <c r="AA6"/>
      <c r="AD6" s="543"/>
      <c r="AE6" s="543"/>
      <c r="AF6" s="543"/>
      <c r="AG6" s="543"/>
      <c r="AH6" s="543"/>
      <c r="AI6" s="543"/>
      <c r="AJ6" s="543"/>
      <c r="AK6" s="543"/>
      <c r="AL6" s="543"/>
      <c r="AM6" s="543"/>
      <c r="AN6" s="543"/>
      <c r="AO6" s="543"/>
      <c r="AP6" s="543"/>
      <c r="AQ6" s="692"/>
      <c r="AR6" s="543"/>
      <c r="AS6" s="543"/>
      <c r="AT6" s="567"/>
      <c r="AU6" s="542"/>
      <c r="AV6" s="542"/>
      <c r="AW6" s="542"/>
      <c r="AX6" s="542"/>
      <c r="AY6" s="542"/>
      <c r="AZ6" s="542"/>
      <c r="BA6" s="542"/>
      <c r="BB6" s="542"/>
      <c r="BC6" s="542"/>
      <c r="BD6" s="542"/>
      <c r="BE6" s="542"/>
      <c r="BF6" s="542"/>
      <c r="BG6" s="237"/>
      <c r="BH6" s="237"/>
      <c r="BI6" s="237"/>
      <c r="BJ6" s="237"/>
      <c r="BK6" s="237"/>
      <c r="BL6" s="237"/>
      <c r="BM6" s="237"/>
      <c r="BN6" s="237"/>
      <c r="BO6" s="237"/>
      <c r="BP6" s="237"/>
      <c r="BQ6" s="237"/>
      <c r="BR6" s="237"/>
      <c r="BS6" s="237"/>
      <c r="BT6" s="237"/>
      <c r="BU6" s="237"/>
      <c r="BV6" s="237"/>
      <c r="BW6" s="237"/>
      <c r="BX6" s="237"/>
      <c r="BY6" s="237"/>
      <c r="BZ6" s="237"/>
      <c r="CA6" s="237"/>
      <c r="CB6" s="237"/>
      <c r="CC6" s="237"/>
      <c r="CD6" s="237"/>
      <c r="CE6" s="237"/>
      <c r="CF6" s="237"/>
      <c r="CG6" s="237"/>
      <c r="CH6" s="237"/>
      <c r="CI6" s="237"/>
      <c r="CJ6" s="237"/>
      <c r="CK6" s="237"/>
      <c r="CL6" s="237"/>
      <c r="CM6" s="237"/>
      <c r="CN6" s="237"/>
      <c r="CO6" s="237"/>
      <c r="CP6" s="237"/>
      <c r="CQ6" s="237"/>
      <c r="CR6" s="237"/>
      <c r="CS6" s="237"/>
      <c r="CT6" s="237"/>
      <c r="CU6" s="237"/>
      <c r="CV6" s="237"/>
      <c r="CW6" s="237"/>
      <c r="CX6" s="237"/>
      <c r="CY6" s="237"/>
      <c r="CZ6" s="237"/>
      <c r="DA6" s="237"/>
      <c r="DB6" s="237"/>
      <c r="DC6" s="237"/>
      <c r="DD6" s="237"/>
      <c r="DE6" s="237"/>
      <c r="DF6" s="237"/>
      <c r="DG6" s="237"/>
      <c r="DH6" s="237"/>
      <c r="DI6" s="237"/>
      <c r="DJ6" s="237"/>
      <c r="DK6" s="237"/>
      <c r="DL6" s="237"/>
      <c r="DM6" s="237"/>
      <c r="DN6" s="237"/>
      <c r="DO6" s="237"/>
      <c r="DP6" s="237"/>
      <c r="DQ6" s="237"/>
      <c r="DR6" s="237"/>
      <c r="DS6" s="237"/>
      <c r="DT6" s="237"/>
      <c r="DU6" s="237"/>
      <c r="DV6" s="237"/>
      <c r="DW6" s="237"/>
      <c r="DX6" s="237"/>
      <c r="DY6" s="237"/>
      <c r="DZ6" s="237"/>
      <c r="EA6" s="237"/>
      <c r="EB6" s="237"/>
      <c r="EC6" s="237"/>
      <c r="ED6" s="237"/>
      <c r="EE6" s="237"/>
    </row>
    <row r="7" spans="1:135" s="541" customFormat="1" ht="18" outlineLevel="1">
      <c r="A7" s="542"/>
      <c r="B7" s="546" t="s">
        <v>322</v>
      </c>
      <c r="E7" s="677"/>
      <c r="I7" s="546" t="s">
        <v>321</v>
      </c>
      <c r="L7" s="679" t="s">
        <v>372</v>
      </c>
      <c r="O7" s="545"/>
      <c r="R7" s="543"/>
      <c r="T7" s="542"/>
      <c r="U7" s="544"/>
      <c r="V7" s="547"/>
      <c r="W7" s="542"/>
      <c r="X7" s="544"/>
      <c r="Y7" s="697"/>
      <c r="AE7" s="543"/>
      <c r="AF7" s="543"/>
      <c r="AG7" s="543"/>
      <c r="AH7" s="543"/>
      <c r="AI7" s="543"/>
      <c r="AJ7" s="543"/>
      <c r="AK7" s="543"/>
      <c r="AL7" s="543"/>
      <c r="AM7" s="543"/>
      <c r="AN7" s="543"/>
      <c r="AO7" s="543"/>
      <c r="AP7" s="543"/>
      <c r="AQ7" s="543"/>
      <c r="AR7" s="543"/>
      <c r="AS7" s="543"/>
      <c r="AT7" s="567"/>
      <c r="AU7" s="542"/>
      <c r="AV7" s="542"/>
      <c r="AW7" s="542"/>
      <c r="AX7" s="542"/>
      <c r="AY7" s="542"/>
      <c r="AZ7" s="542"/>
      <c r="BA7" s="542"/>
      <c r="BB7" s="542"/>
      <c r="BC7" s="542"/>
      <c r="BD7" s="542"/>
      <c r="BE7" s="542"/>
      <c r="BF7" s="542"/>
      <c r="BG7" s="237"/>
      <c r="BH7" s="237"/>
      <c r="BI7" s="237"/>
      <c r="BJ7" s="237"/>
      <c r="BK7" s="237"/>
      <c r="BL7" s="237"/>
      <c r="BM7" s="237"/>
      <c r="BN7" s="237"/>
      <c r="BO7" s="237"/>
      <c r="BP7" s="237"/>
      <c r="BQ7" s="237"/>
      <c r="BR7" s="237"/>
      <c r="BS7" s="237"/>
      <c r="BT7" s="237"/>
      <c r="BU7" s="237"/>
      <c r="BV7" s="237"/>
      <c r="BW7" s="237"/>
      <c r="BX7" s="237"/>
      <c r="BY7" s="237"/>
      <c r="BZ7" s="237"/>
      <c r="CA7" s="237"/>
      <c r="CB7" s="237"/>
      <c r="CC7" s="237"/>
      <c r="CD7" s="237"/>
      <c r="CE7" s="237"/>
      <c r="CF7" s="237"/>
      <c r="CG7" s="237"/>
      <c r="CH7" s="237"/>
      <c r="CI7" s="237"/>
      <c r="CJ7" s="237"/>
      <c r="CK7" s="237"/>
      <c r="CL7" s="237"/>
      <c r="CM7" s="237"/>
      <c r="CN7" s="237"/>
      <c r="CO7" s="237"/>
      <c r="CP7" s="237"/>
      <c r="CQ7" s="237"/>
      <c r="CR7" s="237"/>
      <c r="CS7" s="237"/>
      <c r="CT7" s="237"/>
      <c r="CU7" s="237"/>
      <c r="CV7" s="237"/>
      <c r="CW7" s="237"/>
      <c r="CX7" s="237"/>
      <c r="CY7" s="237"/>
      <c r="CZ7" s="237"/>
      <c r="DA7" s="237"/>
      <c r="DB7" s="237"/>
      <c r="DC7" s="237"/>
      <c r="DD7" s="237"/>
      <c r="DE7" s="237"/>
      <c r="DF7" s="237"/>
      <c r="DG7" s="237"/>
      <c r="DH7" s="237"/>
      <c r="DI7" s="237"/>
      <c r="DJ7" s="237"/>
      <c r="DK7" s="237"/>
      <c r="DL7" s="237"/>
      <c r="DM7" s="237"/>
      <c r="DN7" s="237"/>
      <c r="DO7" s="237"/>
      <c r="DP7" s="237"/>
      <c r="DQ7" s="237"/>
      <c r="DR7" s="237"/>
      <c r="DS7" s="237"/>
      <c r="DT7" s="237"/>
      <c r="DU7" s="237"/>
      <c r="DV7" s="237"/>
      <c r="DW7" s="237"/>
      <c r="DX7" s="237"/>
      <c r="DY7" s="237"/>
      <c r="DZ7" s="237"/>
      <c r="EA7" s="237"/>
      <c r="EB7" s="237"/>
      <c r="EC7" s="237"/>
      <c r="ED7" s="237"/>
      <c r="EE7" s="237"/>
    </row>
    <row r="8" spans="1:135" s="541" customFormat="1" ht="18.75" outlineLevel="1" thickBot="1">
      <c r="A8" s="542"/>
      <c r="B8" s="546" t="s">
        <v>320</v>
      </c>
      <c r="E8" s="678" t="s">
        <v>361</v>
      </c>
      <c r="I8" s="546"/>
      <c r="O8" s="545"/>
      <c r="R8" s="543"/>
      <c r="T8" s="542"/>
      <c r="U8" s="544"/>
      <c r="V8" s="542"/>
      <c r="W8" s="542"/>
      <c r="X8" s="544"/>
      <c r="AE8" s="543"/>
      <c r="AF8" s="543"/>
      <c r="AG8" s="543"/>
      <c r="AH8" s="543"/>
      <c r="AI8" s="543"/>
      <c r="AJ8" s="543"/>
      <c r="AK8" s="543"/>
      <c r="AL8" s="543"/>
      <c r="AM8" s="543"/>
      <c r="AN8" s="543"/>
      <c r="AO8" s="543"/>
      <c r="AP8" s="543"/>
      <c r="AQ8" s="543"/>
      <c r="AR8" s="543"/>
      <c r="AS8" s="543"/>
      <c r="AT8" s="567"/>
      <c r="AU8" s="542"/>
      <c r="AV8" s="542"/>
      <c r="AW8" s="542"/>
      <c r="AX8" s="542"/>
      <c r="AY8" s="542"/>
      <c r="AZ8" s="542"/>
      <c r="BA8" s="542"/>
      <c r="BB8" s="542"/>
      <c r="BC8" s="542"/>
      <c r="BD8" s="542"/>
      <c r="BE8" s="542"/>
      <c r="BF8" s="542"/>
      <c r="BG8" s="237"/>
      <c r="BH8" s="237"/>
      <c r="BI8" s="237"/>
      <c r="BJ8" s="237"/>
      <c r="BK8" s="237"/>
      <c r="BL8" s="237"/>
      <c r="BM8" s="237"/>
      <c r="BN8" s="237"/>
      <c r="BO8" s="237"/>
      <c r="BP8" s="237"/>
      <c r="BQ8" s="237"/>
      <c r="BR8" s="237"/>
      <c r="BS8" s="237"/>
      <c r="BT8" s="237"/>
      <c r="BU8" s="237"/>
      <c r="BV8" s="237"/>
      <c r="BW8" s="237"/>
      <c r="BX8" s="237"/>
      <c r="BY8" s="237"/>
      <c r="BZ8" s="237"/>
      <c r="CA8" s="237"/>
      <c r="CB8" s="237"/>
      <c r="CC8" s="237"/>
      <c r="CD8" s="237"/>
      <c r="CE8" s="237"/>
      <c r="CF8" s="237"/>
      <c r="CG8" s="237"/>
      <c r="CH8" s="237"/>
      <c r="CI8" s="237"/>
      <c r="CJ8" s="237"/>
      <c r="CK8" s="237"/>
      <c r="CL8" s="237"/>
      <c r="CM8" s="237"/>
      <c r="CN8" s="237"/>
      <c r="CO8" s="237"/>
      <c r="CP8" s="237"/>
      <c r="CQ8" s="237"/>
      <c r="CR8" s="237"/>
      <c r="CS8" s="237"/>
      <c r="CT8" s="237"/>
      <c r="CU8" s="237"/>
      <c r="CV8" s="237"/>
      <c r="CW8" s="237"/>
      <c r="CX8" s="237"/>
      <c r="CY8" s="237"/>
      <c r="CZ8" s="237"/>
      <c r="DA8" s="237"/>
      <c r="DB8" s="237"/>
      <c r="DC8" s="237"/>
      <c r="DD8" s="237"/>
      <c r="DE8" s="237"/>
      <c r="DF8" s="237"/>
      <c r="DG8" s="237"/>
      <c r="DH8" s="237"/>
      <c r="DI8" s="237"/>
      <c r="DJ8" s="237"/>
      <c r="DK8" s="237"/>
      <c r="DL8" s="237"/>
      <c r="DM8" s="237"/>
      <c r="DN8" s="237"/>
      <c r="DO8" s="237"/>
      <c r="DP8" s="237"/>
      <c r="DQ8" s="237"/>
      <c r="DR8" s="237"/>
      <c r="DS8" s="237"/>
      <c r="DT8" s="237"/>
      <c r="DU8" s="237"/>
      <c r="DV8" s="237"/>
      <c r="DW8" s="237"/>
      <c r="DX8" s="237"/>
      <c r="DY8" s="237"/>
      <c r="DZ8" s="237"/>
      <c r="EA8" s="237"/>
      <c r="EB8" s="237"/>
      <c r="EC8" s="237"/>
      <c r="ED8" s="237"/>
      <c r="EE8" s="237"/>
    </row>
    <row r="9" spans="1:135" s="748" customFormat="1" ht="17.100000000000001" customHeight="1" outlineLevel="1" thickBot="1">
      <c r="J9" s="749"/>
      <c r="K9" s="749"/>
      <c r="L9" s="749"/>
      <c r="M9" s="752"/>
      <c r="N9" s="753" t="s">
        <v>362</v>
      </c>
      <c r="O9" s="760"/>
      <c r="P9" s="761"/>
      <c r="Q9" s="761"/>
      <c r="R9" s="754"/>
      <c r="S9" s="752"/>
      <c r="T9" s="753" t="s">
        <v>362</v>
      </c>
      <c r="U9" s="760"/>
      <c r="V9" s="761"/>
      <c r="W9" s="761"/>
      <c r="X9" s="754"/>
      <c r="Y9" s="752"/>
      <c r="Z9" s="753" t="s">
        <v>362</v>
      </c>
      <c r="AA9" s="760"/>
      <c r="AB9" s="761"/>
      <c r="AC9" s="761"/>
      <c r="AD9" s="754"/>
      <c r="AE9" s="752"/>
      <c r="AF9" s="753" t="s">
        <v>362</v>
      </c>
      <c r="AG9" s="760"/>
      <c r="AH9" s="761"/>
      <c r="AI9" s="761"/>
      <c r="AJ9" s="754"/>
      <c r="AK9" s="752"/>
      <c r="AL9" s="753" t="s">
        <v>362</v>
      </c>
      <c r="AM9" s="760"/>
      <c r="AN9" s="750"/>
      <c r="AO9" s="750"/>
      <c r="AP9" s="750"/>
      <c r="AQ9" s="750"/>
      <c r="AR9" s="750"/>
      <c r="AS9" s="750"/>
      <c r="AT9" s="750"/>
      <c r="AY9" s="751"/>
      <c r="AZ9" s="751"/>
      <c r="BA9" s="751"/>
      <c r="BB9" s="751"/>
    </row>
    <row r="10" spans="1:135" s="507" customFormat="1" ht="20.25">
      <c r="B10" s="539" t="s">
        <v>373</v>
      </c>
      <c r="C10" s="537"/>
      <c r="D10" s="537"/>
      <c r="E10" s="537"/>
      <c r="F10" s="538"/>
      <c r="G10" s="537"/>
      <c r="H10" s="537"/>
      <c r="I10" s="537"/>
      <c r="J10" s="536"/>
      <c r="K10" s="535"/>
      <c r="L10" s="534"/>
      <c r="M10" s="842" t="s">
        <v>319</v>
      </c>
      <c r="N10" s="843"/>
      <c r="O10" s="843"/>
      <c r="P10" s="843"/>
      <c r="Q10" s="843"/>
      <c r="R10" s="844"/>
      <c r="S10" s="825" t="s">
        <v>318</v>
      </c>
      <c r="T10" s="827"/>
      <c r="U10" s="827"/>
      <c r="V10" s="827"/>
      <c r="W10" s="827"/>
      <c r="X10" s="826"/>
      <c r="Y10" s="825" t="s">
        <v>317</v>
      </c>
      <c r="Z10" s="827"/>
      <c r="AA10" s="827"/>
      <c r="AB10" s="827"/>
      <c r="AC10" s="827"/>
      <c r="AD10" s="826"/>
      <c r="AE10" s="825" t="s">
        <v>316</v>
      </c>
      <c r="AF10" s="827"/>
      <c r="AG10" s="827"/>
      <c r="AH10" s="827"/>
      <c r="AI10" s="827"/>
      <c r="AJ10" s="826"/>
      <c r="AK10" s="825" t="s">
        <v>330</v>
      </c>
      <c r="AL10" s="827"/>
      <c r="AM10" s="827"/>
      <c r="AN10" s="827"/>
      <c r="AO10" s="827"/>
      <c r="AP10" s="826"/>
      <c r="AQ10" s="825" t="s">
        <v>315</v>
      </c>
      <c r="AR10" s="826"/>
      <c r="AS10" s="762" t="s">
        <v>366</v>
      </c>
      <c r="AT10" s="568"/>
      <c r="AY10" s="533"/>
      <c r="AZ10" s="533"/>
      <c r="BA10" s="533"/>
      <c r="BB10" s="533"/>
    </row>
    <row r="11" spans="1:135" s="507" customFormat="1" ht="20.25">
      <c r="B11" s="529" t="s">
        <v>314</v>
      </c>
      <c r="C11" s="532">
        <v>0.03</v>
      </c>
      <c r="D11" s="519"/>
      <c r="E11" s="527">
        <f>1+C11</f>
        <v>1.03</v>
      </c>
      <c r="F11" s="522"/>
      <c r="G11" s="519"/>
      <c r="H11" s="519"/>
      <c r="I11" s="519"/>
      <c r="J11" s="516"/>
      <c r="K11" s="526"/>
      <c r="L11" s="525"/>
      <c r="M11" s="828">
        <v>12</v>
      </c>
      <c r="N11" s="829"/>
      <c r="O11" s="830"/>
      <c r="P11" s="840" t="s">
        <v>313</v>
      </c>
      <c r="Q11" s="831"/>
      <c r="R11" s="841"/>
      <c r="S11" s="828">
        <v>12</v>
      </c>
      <c r="T11" s="829"/>
      <c r="U11" s="830"/>
      <c r="V11" s="831" t="s">
        <v>313</v>
      </c>
      <c r="W11" s="832"/>
      <c r="X11" s="833"/>
      <c r="Y11" s="828">
        <v>12</v>
      </c>
      <c r="Z11" s="829"/>
      <c r="AA11" s="830"/>
      <c r="AB11" s="831" t="s">
        <v>313</v>
      </c>
      <c r="AC11" s="832"/>
      <c r="AD11" s="833"/>
      <c r="AE11" s="828">
        <v>12</v>
      </c>
      <c r="AF11" s="829"/>
      <c r="AG11" s="830"/>
      <c r="AH11" s="831" t="s">
        <v>313</v>
      </c>
      <c r="AI11" s="832"/>
      <c r="AJ11" s="833"/>
      <c r="AK11" s="828">
        <v>12</v>
      </c>
      <c r="AL11" s="829"/>
      <c r="AM11" s="830"/>
      <c r="AN11" s="831" t="s">
        <v>313</v>
      </c>
      <c r="AO11" s="832"/>
      <c r="AP11" s="833"/>
      <c r="AQ11" s="531"/>
      <c r="AR11" s="530"/>
      <c r="AS11" s="666"/>
      <c r="AT11" s="565"/>
    </row>
    <row r="12" spans="1:135" s="507" customFormat="1" ht="17.100000000000001" customHeight="1">
      <c r="B12" s="529"/>
      <c r="C12" s="528"/>
      <c r="D12" s="519"/>
      <c r="E12" s="527"/>
      <c r="F12" s="522"/>
      <c r="G12" s="519"/>
      <c r="H12" s="519"/>
      <c r="I12" s="519"/>
      <c r="J12" s="516"/>
      <c r="K12" s="526"/>
      <c r="L12" s="525"/>
      <c r="M12" s="834" t="str">
        <f>E6</f>
        <v>DOS - NEA</v>
      </c>
      <c r="N12" s="835"/>
      <c r="O12" s="836"/>
      <c r="P12" s="839" t="s">
        <v>94</v>
      </c>
      <c r="Q12" s="837"/>
      <c r="R12" s="838"/>
      <c r="S12" s="834" t="str">
        <f>E6</f>
        <v>DOS - NEA</v>
      </c>
      <c r="T12" s="835"/>
      <c r="U12" s="836"/>
      <c r="V12" s="837" t="s">
        <v>94</v>
      </c>
      <c r="W12" s="837"/>
      <c r="X12" s="838"/>
      <c r="Y12" s="834" t="str">
        <f>E6</f>
        <v>DOS - NEA</v>
      </c>
      <c r="Z12" s="835"/>
      <c r="AA12" s="836"/>
      <c r="AB12" s="837" t="s">
        <v>94</v>
      </c>
      <c r="AC12" s="837"/>
      <c r="AD12" s="838"/>
      <c r="AE12" s="834" t="str">
        <f>E6</f>
        <v>DOS - NEA</v>
      </c>
      <c r="AF12" s="835"/>
      <c r="AG12" s="836"/>
      <c r="AH12" s="837" t="s">
        <v>94</v>
      </c>
      <c r="AI12" s="837"/>
      <c r="AJ12" s="838"/>
      <c r="AK12" s="834" t="str">
        <f>E6</f>
        <v>DOS - NEA</v>
      </c>
      <c r="AL12" s="835"/>
      <c r="AM12" s="836"/>
      <c r="AN12" s="837" t="s">
        <v>94</v>
      </c>
      <c r="AO12" s="837"/>
      <c r="AP12" s="838"/>
      <c r="AQ12" s="524" t="s">
        <v>381</v>
      </c>
      <c r="AR12" s="523" t="s">
        <v>206</v>
      </c>
      <c r="AS12" s="667"/>
      <c r="AT12" s="566"/>
    </row>
    <row r="13" spans="1:135" s="507" customFormat="1" ht="17.100000000000001" customHeight="1">
      <c r="B13" s="521" t="s">
        <v>312</v>
      </c>
      <c r="C13" s="520"/>
      <c r="D13" s="519"/>
      <c r="E13" s="519"/>
      <c r="F13" s="519"/>
      <c r="G13" s="519"/>
      <c r="H13" s="519"/>
      <c r="I13" s="519"/>
      <c r="J13" s="518" t="s">
        <v>0</v>
      </c>
      <c r="K13" s="516"/>
      <c r="L13" s="517"/>
      <c r="M13" s="515"/>
      <c r="N13" s="512" t="s">
        <v>281</v>
      </c>
      <c r="O13" s="514" t="s">
        <v>277</v>
      </c>
      <c r="P13" s="513"/>
      <c r="Q13" s="512" t="s">
        <v>281</v>
      </c>
      <c r="R13" s="511" t="s">
        <v>277</v>
      </c>
      <c r="S13" s="515"/>
      <c r="T13" s="512" t="s">
        <v>281</v>
      </c>
      <c r="U13" s="514" t="s">
        <v>277</v>
      </c>
      <c r="V13" s="513"/>
      <c r="W13" s="512" t="s">
        <v>281</v>
      </c>
      <c r="X13" s="511" t="s">
        <v>277</v>
      </c>
      <c r="Y13" s="515"/>
      <c r="Z13" s="512" t="s">
        <v>281</v>
      </c>
      <c r="AA13" s="514" t="s">
        <v>277</v>
      </c>
      <c r="AB13" s="513"/>
      <c r="AC13" s="512" t="s">
        <v>281</v>
      </c>
      <c r="AD13" s="511" t="s">
        <v>277</v>
      </c>
      <c r="AE13" s="515"/>
      <c r="AF13" s="512" t="s">
        <v>281</v>
      </c>
      <c r="AG13" s="514" t="s">
        <v>277</v>
      </c>
      <c r="AH13" s="513"/>
      <c r="AI13" s="512" t="s">
        <v>281</v>
      </c>
      <c r="AJ13" s="511" t="s">
        <v>277</v>
      </c>
      <c r="AK13" s="515"/>
      <c r="AL13" s="512" t="s">
        <v>281</v>
      </c>
      <c r="AM13" s="514" t="s">
        <v>277</v>
      </c>
      <c r="AN13" s="513"/>
      <c r="AO13" s="512" t="s">
        <v>281</v>
      </c>
      <c r="AP13" s="511" t="s">
        <v>277</v>
      </c>
      <c r="AQ13" s="510"/>
      <c r="AR13" s="509"/>
      <c r="AS13" s="508"/>
      <c r="AT13" s="513"/>
    </row>
    <row r="14" spans="1:135" s="447" customFormat="1" ht="18">
      <c r="B14" s="686" t="s">
        <v>280</v>
      </c>
      <c r="C14" s="632" t="s">
        <v>336</v>
      </c>
      <c r="D14" s="633"/>
      <c r="E14" s="633"/>
      <c r="F14" s="633"/>
      <c r="G14" s="633"/>
      <c r="H14" s="633"/>
      <c r="I14" s="633"/>
      <c r="J14" s="634"/>
      <c r="K14" s="633"/>
      <c r="L14" s="635"/>
      <c r="M14" s="636" t="s">
        <v>308</v>
      </c>
      <c r="N14" s="637"/>
      <c r="O14" s="638"/>
      <c r="P14" s="639" t="s">
        <v>308</v>
      </c>
      <c r="Q14" s="640"/>
      <c r="R14" s="641"/>
      <c r="S14" s="636" t="s">
        <v>308</v>
      </c>
      <c r="T14" s="637"/>
      <c r="U14" s="638"/>
      <c r="V14" s="639" t="s">
        <v>308</v>
      </c>
      <c r="W14" s="640"/>
      <c r="X14" s="641"/>
      <c r="Y14" s="636" t="s">
        <v>308</v>
      </c>
      <c r="Z14" s="637"/>
      <c r="AA14" s="638"/>
      <c r="AB14" s="639" t="s">
        <v>308</v>
      </c>
      <c r="AC14" s="640"/>
      <c r="AD14" s="641"/>
      <c r="AE14" s="636" t="s">
        <v>308</v>
      </c>
      <c r="AF14" s="637"/>
      <c r="AG14" s="638"/>
      <c r="AH14" s="639" t="s">
        <v>308</v>
      </c>
      <c r="AI14" s="640"/>
      <c r="AJ14" s="641"/>
      <c r="AK14" s="636" t="s">
        <v>308</v>
      </c>
      <c r="AL14" s="637"/>
      <c r="AM14" s="638"/>
      <c r="AN14" s="639" t="s">
        <v>308</v>
      </c>
      <c r="AO14" s="640"/>
      <c r="AP14" s="641"/>
      <c r="AQ14" s="642" t="s">
        <v>364</v>
      </c>
      <c r="AR14" s="659" t="s">
        <v>206</v>
      </c>
      <c r="AS14" s="668"/>
      <c r="AT14" s="569"/>
      <c r="AU14" s="506"/>
      <c r="AY14" s="506"/>
      <c r="AZ14" s="506"/>
      <c r="BA14" s="506"/>
      <c r="BB14" s="506"/>
      <c r="BC14" s="506"/>
      <c r="BD14" s="506"/>
      <c r="BE14" s="506"/>
    </row>
    <row r="15" spans="1:135" s="238" customFormat="1" ht="17.100000000000001" customHeight="1">
      <c r="B15" s="460"/>
      <c r="C15" s="457"/>
      <c r="D15" s="457"/>
      <c r="E15" s="457"/>
      <c r="F15" s="457"/>
      <c r="G15" s="457"/>
      <c r="H15" s="457"/>
      <c r="I15" s="457"/>
      <c r="J15" s="505"/>
      <c r="K15" s="457"/>
      <c r="L15" s="504"/>
      <c r="M15" s="503"/>
      <c r="N15" s="451"/>
      <c r="O15" s="502"/>
      <c r="P15" s="501"/>
      <c r="Q15" s="451"/>
      <c r="R15" s="334"/>
      <c r="S15" s="503"/>
      <c r="T15" s="451"/>
      <c r="U15" s="502"/>
      <c r="V15" s="501"/>
      <c r="W15" s="451"/>
      <c r="X15" s="334"/>
      <c r="Y15" s="503"/>
      <c r="Z15" s="451"/>
      <c r="AA15" s="502"/>
      <c r="AB15" s="501"/>
      <c r="AC15" s="451"/>
      <c r="AD15" s="334"/>
      <c r="AE15" s="503"/>
      <c r="AF15" s="451"/>
      <c r="AG15" s="502"/>
      <c r="AH15" s="501"/>
      <c r="AI15" s="451"/>
      <c r="AJ15" s="334"/>
      <c r="AK15" s="503"/>
      <c r="AL15" s="451"/>
      <c r="AM15" s="502"/>
      <c r="AN15" s="501"/>
      <c r="AO15" s="451"/>
      <c r="AP15" s="334"/>
      <c r="AQ15" s="450"/>
      <c r="AR15" s="449"/>
      <c r="AS15" s="448"/>
      <c r="AT15" s="337"/>
      <c r="AU15" s="500"/>
      <c r="AY15" s="500"/>
      <c r="AZ15" s="500"/>
      <c r="BA15" s="500"/>
      <c r="BB15" s="500"/>
      <c r="BC15" s="500"/>
      <c r="BD15" s="500"/>
      <c r="BE15" s="499"/>
    </row>
    <row r="16" spans="1:135" s="447" customFormat="1" ht="18">
      <c r="B16" s="498"/>
      <c r="C16" s="479" t="s">
        <v>71</v>
      </c>
      <c r="D16" s="479" t="s">
        <v>47</v>
      </c>
      <c r="E16" s="479"/>
      <c r="F16" s="479"/>
      <c r="G16" s="479"/>
      <c r="H16" s="479"/>
      <c r="I16" s="479"/>
      <c r="J16" s="478"/>
      <c r="K16" s="477"/>
      <c r="L16" s="476"/>
      <c r="M16" s="474"/>
      <c r="N16" s="471"/>
      <c r="O16" s="473"/>
      <c r="P16" s="472"/>
      <c r="Q16" s="471"/>
      <c r="R16" s="470"/>
      <c r="S16" s="474"/>
      <c r="T16" s="471"/>
      <c r="U16" s="473"/>
      <c r="V16" s="472"/>
      <c r="W16" s="471"/>
      <c r="X16" s="470"/>
      <c r="Y16" s="474"/>
      <c r="Z16" s="471"/>
      <c r="AA16" s="473"/>
      <c r="AB16" s="472"/>
      <c r="AC16" s="471"/>
      <c r="AD16" s="470"/>
      <c r="AE16" s="474"/>
      <c r="AF16" s="471"/>
      <c r="AG16" s="473"/>
      <c r="AH16" s="472"/>
      <c r="AI16" s="471"/>
      <c r="AJ16" s="470"/>
      <c r="AK16" s="474"/>
      <c r="AL16" s="471"/>
      <c r="AM16" s="473"/>
      <c r="AN16" s="472"/>
      <c r="AO16" s="471"/>
      <c r="AP16" s="470"/>
      <c r="AQ16" s="469"/>
      <c r="AR16" s="468"/>
      <c r="AS16" s="467"/>
      <c r="AT16" s="475"/>
    </row>
    <row r="17" spans="2:46" s="238" customFormat="1" ht="17.100000000000001" customHeight="1">
      <c r="B17" s="497"/>
      <c r="C17" s="496"/>
      <c r="D17" s="495" t="s">
        <v>280</v>
      </c>
      <c r="E17" s="457" t="s">
        <v>374</v>
      </c>
      <c r="F17" s="458"/>
      <c r="G17" s="458"/>
      <c r="H17" s="458"/>
      <c r="I17" s="710"/>
      <c r="J17" s="698" t="s">
        <v>375</v>
      </c>
      <c r="K17" s="455" t="s">
        <v>307</v>
      </c>
      <c r="L17" s="494"/>
      <c r="M17" s="493" t="s">
        <v>376</v>
      </c>
      <c r="N17" s="746"/>
      <c r="O17" s="452" t="e">
        <f>J17*M17*N17</f>
        <v>#VALUE!</v>
      </c>
      <c r="P17" s="492">
        <v>0</v>
      </c>
      <c r="Q17" s="746">
        <f>P17*$M$11</f>
        <v>0</v>
      </c>
      <c r="R17" s="334">
        <v>0</v>
      </c>
      <c r="S17" s="493" t="s">
        <v>376</v>
      </c>
      <c r="T17" s="746"/>
      <c r="U17" s="452" t="e">
        <f>J17*S17*T17*Merit_Y2</f>
        <v>#VALUE!</v>
      </c>
      <c r="V17" s="492">
        <v>0</v>
      </c>
      <c r="W17" s="746">
        <f>V17*$S$11</f>
        <v>0</v>
      </c>
      <c r="X17" s="334" t="e">
        <f>J17*W17*Inf_Y2</f>
        <v>#VALUE!</v>
      </c>
      <c r="Y17" s="493" t="s">
        <v>376</v>
      </c>
      <c r="Z17" s="746"/>
      <c r="AA17" s="452" t="e">
        <f>J17*Y17*Z17*Merit_Y3</f>
        <v>#VALUE!</v>
      </c>
      <c r="AB17" s="492">
        <v>0</v>
      </c>
      <c r="AC17" s="746">
        <f>AB17*$Y$11</f>
        <v>0</v>
      </c>
      <c r="AD17" s="334" t="e">
        <f>J17*AC17*Inf_Y3</f>
        <v>#VALUE!</v>
      </c>
      <c r="AE17" s="493" t="s">
        <v>376</v>
      </c>
      <c r="AF17" s="746"/>
      <c r="AG17" s="452" t="e">
        <f>J17*AE17*AF17*Merit_Y4</f>
        <v>#VALUE!</v>
      </c>
      <c r="AH17" s="492">
        <v>0</v>
      </c>
      <c r="AI17" s="746">
        <f>AH17*$Y$11</f>
        <v>0</v>
      </c>
      <c r="AJ17" s="334" t="e">
        <f>J17*AI17*Inf_Y4</f>
        <v>#VALUE!</v>
      </c>
      <c r="AK17" s="493" t="s">
        <v>376</v>
      </c>
      <c r="AL17" s="746"/>
      <c r="AM17" s="452" t="e">
        <f>J17*AK17*AL17*Merit_Y5</f>
        <v>#VALUE!</v>
      </c>
      <c r="AN17" s="492">
        <v>0</v>
      </c>
      <c r="AO17" s="746">
        <f>AN17*$Y$11</f>
        <v>0</v>
      </c>
      <c r="AP17" s="334" t="e">
        <f>J17*AO17*Inf_Y5</f>
        <v>#VALUE!</v>
      </c>
      <c r="AQ17" s="450" t="e">
        <f>SUM(O17,U17,AA17,AG17,AM17,#REF!)</f>
        <v>#REF!</v>
      </c>
      <c r="AR17" s="449" t="e">
        <f>SUM(R17,X17,AD17,AJ17,AP17)</f>
        <v>#VALUE!</v>
      </c>
      <c r="AS17" s="448" t="e">
        <f>SUM(AQ17:AR17)</f>
        <v>#REF!</v>
      </c>
      <c r="AT17" s="337"/>
    </row>
    <row r="18" spans="2:46" s="238" customFormat="1" ht="17.100000000000001" customHeight="1">
      <c r="B18" s="497"/>
      <c r="C18" s="496"/>
      <c r="D18" s="495" t="s">
        <v>292</v>
      </c>
      <c r="E18" s="457" t="s">
        <v>374</v>
      </c>
      <c r="F18" s="458"/>
      <c r="G18" s="458"/>
      <c r="H18" s="458"/>
      <c r="I18" s="710"/>
      <c r="J18" s="698" t="s">
        <v>375</v>
      </c>
      <c r="K18" s="455" t="s">
        <v>307</v>
      </c>
      <c r="L18" s="494"/>
      <c r="M18" s="493" t="s">
        <v>376</v>
      </c>
      <c r="N18" s="746"/>
      <c r="O18" s="452" t="e">
        <f t="shared" ref="O18:O20" si="0">J18*M18*N18</f>
        <v>#VALUE!</v>
      </c>
      <c r="P18" s="492">
        <v>0</v>
      </c>
      <c r="Q18" s="746">
        <f>P18*$M$11</f>
        <v>0</v>
      </c>
      <c r="R18" s="334">
        <v>0</v>
      </c>
      <c r="S18" s="493" t="s">
        <v>376</v>
      </c>
      <c r="T18" s="746"/>
      <c r="U18" s="452" t="e">
        <f>J18*S18*T18*Merit_Y2</f>
        <v>#VALUE!</v>
      </c>
      <c r="V18" s="492">
        <v>0</v>
      </c>
      <c r="W18" s="746">
        <f>V18*$S$11</f>
        <v>0</v>
      </c>
      <c r="X18" s="334" t="e">
        <f>J18*W18*Inf_Y2</f>
        <v>#VALUE!</v>
      </c>
      <c r="Y18" s="493" t="s">
        <v>376</v>
      </c>
      <c r="Z18" s="746"/>
      <c r="AA18" s="452" t="e">
        <f>J18*Y18*Z18*Merit_Y3</f>
        <v>#VALUE!</v>
      </c>
      <c r="AB18" s="492">
        <v>0</v>
      </c>
      <c r="AC18" s="746">
        <f>AB18*$Y$11</f>
        <v>0</v>
      </c>
      <c r="AD18" s="334" t="e">
        <f>J18*AC18*Inf_Y3</f>
        <v>#VALUE!</v>
      </c>
      <c r="AE18" s="493" t="s">
        <v>376</v>
      </c>
      <c r="AF18" s="746"/>
      <c r="AG18" s="452" t="e">
        <f>J18*AE18*AF18*Merit_Y4</f>
        <v>#VALUE!</v>
      </c>
      <c r="AH18" s="492">
        <v>0</v>
      </c>
      <c r="AI18" s="746">
        <f>AH18*$Y$11</f>
        <v>0</v>
      </c>
      <c r="AJ18" s="334" t="e">
        <f>J18*AI18*Inf_Y4</f>
        <v>#VALUE!</v>
      </c>
      <c r="AK18" s="493" t="s">
        <v>376</v>
      </c>
      <c r="AL18" s="746"/>
      <c r="AM18" s="452" t="e">
        <f>J18*AK18*AL18*Merit_Y5</f>
        <v>#VALUE!</v>
      </c>
      <c r="AN18" s="492">
        <v>0</v>
      </c>
      <c r="AO18" s="746">
        <f>AN18*$Y$11</f>
        <v>0</v>
      </c>
      <c r="AP18" s="334" t="e">
        <f>J18*AO18*Inf_Y5</f>
        <v>#VALUE!</v>
      </c>
      <c r="AQ18" s="450" t="e">
        <f>SUM(O18,U18,AA18,AG18,AM18,#REF!)</f>
        <v>#REF!</v>
      </c>
      <c r="AR18" s="449" t="e">
        <f>SUM(R18,X18,AD18,AJ18,AP18)</f>
        <v>#VALUE!</v>
      </c>
      <c r="AS18" s="448" t="e">
        <f t="shared" ref="AS18:AS48" si="1">SUM(AQ18:AR18)</f>
        <v>#REF!</v>
      </c>
      <c r="AT18" s="337"/>
    </row>
    <row r="19" spans="2:46" s="238" customFormat="1" ht="17.100000000000001" customHeight="1">
      <c r="B19" s="497"/>
      <c r="C19" s="496"/>
      <c r="D19" s="495" t="s">
        <v>291</v>
      </c>
      <c r="E19" s="457" t="s">
        <v>374</v>
      </c>
      <c r="F19" s="458"/>
      <c r="G19" s="458"/>
      <c r="H19" s="458"/>
      <c r="I19" s="710"/>
      <c r="J19" s="698" t="s">
        <v>375</v>
      </c>
      <c r="K19" s="455" t="s">
        <v>307</v>
      </c>
      <c r="L19" s="494"/>
      <c r="M19" s="493" t="s">
        <v>376</v>
      </c>
      <c r="N19" s="746"/>
      <c r="O19" s="452" t="e">
        <f>J19*M19*N19</f>
        <v>#VALUE!</v>
      </c>
      <c r="P19" s="492">
        <v>0</v>
      </c>
      <c r="Q19" s="746">
        <f>P19*$M$11</f>
        <v>0</v>
      </c>
      <c r="R19" s="334">
        <v>0</v>
      </c>
      <c r="S19" s="493" t="s">
        <v>376</v>
      </c>
      <c r="T19" s="746"/>
      <c r="U19" s="452" t="e">
        <f>J19*S19*T19*Merit_Y2</f>
        <v>#VALUE!</v>
      </c>
      <c r="V19" s="492">
        <v>0</v>
      </c>
      <c r="W19" s="746">
        <f>V19*$S$11</f>
        <v>0</v>
      </c>
      <c r="X19" s="334" t="e">
        <f>J19*W19*Inf_Y2</f>
        <v>#VALUE!</v>
      </c>
      <c r="Y19" s="493" t="s">
        <v>376</v>
      </c>
      <c r="Z19" s="746"/>
      <c r="AA19" s="452" t="e">
        <f>J19*Y19*Z19*Merit_Y3</f>
        <v>#VALUE!</v>
      </c>
      <c r="AB19" s="492">
        <v>0</v>
      </c>
      <c r="AC19" s="746">
        <f>AB19*$Y$11</f>
        <v>0</v>
      </c>
      <c r="AD19" s="334" t="e">
        <f>J19*AC19*Inf_Y3</f>
        <v>#VALUE!</v>
      </c>
      <c r="AE19" s="493" t="s">
        <v>376</v>
      </c>
      <c r="AF19" s="746"/>
      <c r="AG19" s="452" t="e">
        <f>J19*AE19*AF19*Merit_Y4</f>
        <v>#VALUE!</v>
      </c>
      <c r="AH19" s="492">
        <v>0</v>
      </c>
      <c r="AI19" s="746">
        <f>AH19*$Y$11</f>
        <v>0</v>
      </c>
      <c r="AJ19" s="334" t="e">
        <f>J19*AI19*Inf_Y4</f>
        <v>#VALUE!</v>
      </c>
      <c r="AK19" s="493" t="s">
        <v>376</v>
      </c>
      <c r="AL19" s="746"/>
      <c r="AM19" s="452" t="e">
        <f>J19*AK19*AL19*Merit_Y5</f>
        <v>#VALUE!</v>
      </c>
      <c r="AN19" s="492">
        <v>0</v>
      </c>
      <c r="AO19" s="746">
        <f>AN19*$Y$11</f>
        <v>0</v>
      </c>
      <c r="AP19" s="334" t="e">
        <f>J19*AO19*Inf_Y5</f>
        <v>#VALUE!</v>
      </c>
      <c r="AQ19" s="450" t="e">
        <f>SUM(O19,U19,AA19,AG19,AM19,#REF!)</f>
        <v>#REF!</v>
      </c>
      <c r="AR19" s="449" t="e">
        <f>SUM(R19,X19,AD19,AJ19,AP19)</f>
        <v>#VALUE!</v>
      </c>
      <c r="AS19" s="448" t="e">
        <f t="shared" si="1"/>
        <v>#REF!</v>
      </c>
      <c r="AT19" s="337"/>
    </row>
    <row r="20" spans="2:46" s="238" customFormat="1" ht="17.100000000000001" customHeight="1">
      <c r="B20" s="497"/>
      <c r="C20" s="496"/>
      <c r="D20" s="495" t="s">
        <v>290</v>
      </c>
      <c r="E20" s="457" t="s">
        <v>374</v>
      </c>
      <c r="F20" s="458"/>
      <c r="G20" s="458"/>
      <c r="H20" s="458"/>
      <c r="I20" s="710"/>
      <c r="J20" s="698" t="s">
        <v>375</v>
      </c>
      <c r="K20" s="455" t="s">
        <v>307</v>
      </c>
      <c r="L20" s="494"/>
      <c r="M20" s="493" t="s">
        <v>376</v>
      </c>
      <c r="N20" s="746"/>
      <c r="O20" s="452" t="e">
        <f t="shared" si="0"/>
        <v>#VALUE!</v>
      </c>
      <c r="P20" s="492">
        <v>0</v>
      </c>
      <c r="Q20" s="746">
        <f>P20*$M$11</f>
        <v>0</v>
      </c>
      <c r="R20" s="334">
        <v>0</v>
      </c>
      <c r="S20" s="493" t="s">
        <v>376</v>
      </c>
      <c r="T20" s="746"/>
      <c r="U20" s="452" t="e">
        <f>J20*S20*T20*Merit_Y2</f>
        <v>#VALUE!</v>
      </c>
      <c r="V20" s="492">
        <v>0</v>
      </c>
      <c r="W20" s="746">
        <f>V20*$S$11</f>
        <v>0</v>
      </c>
      <c r="X20" s="334" t="e">
        <f>J20*W20*Inf_Y2</f>
        <v>#VALUE!</v>
      </c>
      <c r="Y20" s="493" t="s">
        <v>376</v>
      </c>
      <c r="Z20" s="746"/>
      <c r="AA20" s="452" t="e">
        <f>J20*Y20*Z20*Merit_Y3</f>
        <v>#VALUE!</v>
      </c>
      <c r="AB20" s="492">
        <v>0</v>
      </c>
      <c r="AC20" s="746">
        <f>AB20*$Y$11</f>
        <v>0</v>
      </c>
      <c r="AD20" s="334" t="e">
        <f>J20*AC20*Inf_Y3</f>
        <v>#VALUE!</v>
      </c>
      <c r="AE20" s="493" t="s">
        <v>376</v>
      </c>
      <c r="AF20" s="746"/>
      <c r="AG20" s="452" t="e">
        <f>J20*AE20*AF20*Merit_Y4</f>
        <v>#VALUE!</v>
      </c>
      <c r="AH20" s="492">
        <v>0</v>
      </c>
      <c r="AI20" s="746">
        <f>AH20*$Y$11</f>
        <v>0</v>
      </c>
      <c r="AJ20" s="334" t="e">
        <f>J20*AI20*Inf_Y4</f>
        <v>#VALUE!</v>
      </c>
      <c r="AK20" s="493" t="s">
        <v>376</v>
      </c>
      <c r="AL20" s="746"/>
      <c r="AM20" s="452" t="e">
        <f>J20*AK20*AL20*Merit_Y5</f>
        <v>#VALUE!</v>
      </c>
      <c r="AN20" s="492">
        <v>0</v>
      </c>
      <c r="AO20" s="746">
        <f>AN20*$Y$11</f>
        <v>0</v>
      </c>
      <c r="AP20" s="334" t="e">
        <f>J20*AO20*Inf_Y5</f>
        <v>#VALUE!</v>
      </c>
      <c r="AQ20" s="450" t="e">
        <f>SUM(O20,U20,AA20,AG20,AM20,#REF!)</f>
        <v>#REF!</v>
      </c>
      <c r="AR20" s="449" t="e">
        <f>SUM(R20,X20,AD20,AJ20,AP20)</f>
        <v>#VALUE!</v>
      </c>
      <c r="AS20" s="448" t="e">
        <f t="shared" si="1"/>
        <v>#REF!</v>
      </c>
      <c r="AT20" s="337"/>
    </row>
    <row r="21" spans="2:46" s="238" customFormat="1" ht="17.100000000000001" customHeight="1">
      <c r="B21" s="460"/>
      <c r="C21" s="457"/>
      <c r="D21" s="455"/>
      <c r="E21" s="457"/>
      <c r="F21" s="457"/>
      <c r="G21" s="457"/>
      <c r="H21" s="458"/>
      <c r="I21" s="457"/>
      <c r="J21" s="456"/>
      <c r="K21" s="455"/>
      <c r="L21" s="454"/>
      <c r="M21" s="453"/>
      <c r="N21" s="451"/>
      <c r="O21" s="452"/>
      <c r="P21" s="337"/>
      <c r="Q21" s="451"/>
      <c r="R21" s="334"/>
      <c r="S21" s="453"/>
      <c r="T21" s="451"/>
      <c r="U21" s="452"/>
      <c r="V21" s="337"/>
      <c r="W21" s="451"/>
      <c r="X21" s="334"/>
      <c r="Y21" s="453"/>
      <c r="Z21" s="451"/>
      <c r="AA21" s="452"/>
      <c r="AB21" s="337"/>
      <c r="AC21" s="451"/>
      <c r="AD21" s="334"/>
      <c r="AE21" s="453"/>
      <c r="AF21" s="451"/>
      <c r="AG21" s="452"/>
      <c r="AH21" s="337"/>
      <c r="AI21" s="451"/>
      <c r="AJ21" s="334"/>
      <c r="AK21" s="453"/>
      <c r="AL21" s="451"/>
      <c r="AM21" s="452"/>
      <c r="AN21" s="337"/>
      <c r="AO21" s="451"/>
      <c r="AP21" s="334"/>
      <c r="AQ21" s="450"/>
      <c r="AR21" s="449"/>
      <c r="AS21" s="448"/>
      <c r="AT21" s="337"/>
    </row>
    <row r="22" spans="2:46" s="461" customFormat="1" ht="18">
      <c r="B22" s="463"/>
      <c r="C22" s="462"/>
      <c r="D22" s="575" t="str">
        <f>"Subtotal "&amp;D16</f>
        <v>Subtotal U.S.-based Personnel</v>
      </c>
      <c r="E22" s="575"/>
      <c r="F22" s="575"/>
      <c r="G22" s="575"/>
      <c r="H22" s="576"/>
      <c r="I22" s="575"/>
      <c r="J22" s="577"/>
      <c r="K22" s="578"/>
      <c r="L22" s="579"/>
      <c r="M22" s="580"/>
      <c r="N22" s="581"/>
      <c r="O22" s="582" t="e">
        <f>SUM(O17:O20)</f>
        <v>#VALUE!</v>
      </c>
      <c r="P22" s="583"/>
      <c r="Q22" s="581"/>
      <c r="R22" s="584">
        <f>SUM(R17:R20)</f>
        <v>0</v>
      </c>
      <c r="S22" s="580"/>
      <c r="T22" s="581"/>
      <c r="U22" s="582" t="e">
        <f>SUM(U17:U20)</f>
        <v>#VALUE!</v>
      </c>
      <c r="V22" s="583"/>
      <c r="W22" s="581"/>
      <c r="X22" s="584" t="e">
        <f>SUM(X17:X20)</f>
        <v>#VALUE!</v>
      </c>
      <c r="Y22" s="580"/>
      <c r="Z22" s="581"/>
      <c r="AA22" s="582" t="e">
        <f>SUM(AA17:AA20)</f>
        <v>#VALUE!</v>
      </c>
      <c r="AB22" s="583"/>
      <c r="AC22" s="581"/>
      <c r="AD22" s="584" t="e">
        <f>SUM(AD17:AD20)</f>
        <v>#VALUE!</v>
      </c>
      <c r="AE22" s="580"/>
      <c r="AF22" s="581"/>
      <c r="AG22" s="582" t="e">
        <f>SUM(AG17:AG20)</f>
        <v>#VALUE!</v>
      </c>
      <c r="AH22" s="583"/>
      <c r="AI22" s="581"/>
      <c r="AJ22" s="584" t="e">
        <f>SUM(AJ17:AJ20)</f>
        <v>#VALUE!</v>
      </c>
      <c r="AK22" s="580"/>
      <c r="AL22" s="581"/>
      <c r="AM22" s="582" t="e">
        <f>SUM(AM17:AM20)</f>
        <v>#VALUE!</v>
      </c>
      <c r="AN22" s="583"/>
      <c r="AO22" s="581"/>
      <c r="AP22" s="584" t="e">
        <f>SUM(AP17:AP20)</f>
        <v>#VALUE!</v>
      </c>
      <c r="AQ22" s="585" t="e">
        <f>SUM(O22,U22,AA22,AG22,AM22,#REF!)</f>
        <v>#REF!</v>
      </c>
      <c r="AR22" s="660" t="e">
        <f>SUM(R22,X22,AD22,AJ22,AP22)</f>
        <v>#VALUE!</v>
      </c>
      <c r="AS22" s="669" t="e">
        <f>SUM(AQ22:AR22)</f>
        <v>#REF!</v>
      </c>
      <c r="AT22" s="485"/>
    </row>
    <row r="23" spans="2:46" s="461" customFormat="1" ht="18">
      <c r="B23" s="463"/>
      <c r="C23" s="462"/>
      <c r="D23" s="462"/>
      <c r="E23" s="462"/>
      <c r="F23" s="462"/>
      <c r="G23" s="462"/>
      <c r="H23" s="491"/>
      <c r="I23" s="462"/>
      <c r="J23" s="490"/>
      <c r="K23" s="489"/>
      <c r="L23" s="488"/>
      <c r="M23" s="487"/>
      <c r="N23" s="484"/>
      <c r="O23" s="486"/>
      <c r="P23" s="485"/>
      <c r="Q23" s="484"/>
      <c r="R23" s="483"/>
      <c r="S23" s="487"/>
      <c r="T23" s="484"/>
      <c r="U23" s="486"/>
      <c r="V23" s="485"/>
      <c r="W23" s="484"/>
      <c r="X23" s="483"/>
      <c r="Y23" s="487"/>
      <c r="Z23" s="484"/>
      <c r="AA23" s="486"/>
      <c r="AB23" s="485"/>
      <c r="AC23" s="484"/>
      <c r="AD23" s="483"/>
      <c r="AE23" s="487"/>
      <c r="AF23" s="484"/>
      <c r="AG23" s="486"/>
      <c r="AH23" s="485"/>
      <c r="AI23" s="484"/>
      <c r="AJ23" s="483"/>
      <c r="AK23" s="487"/>
      <c r="AL23" s="484"/>
      <c r="AM23" s="486"/>
      <c r="AN23" s="485"/>
      <c r="AO23" s="484"/>
      <c r="AP23" s="483"/>
      <c r="AQ23" s="482"/>
      <c r="AR23" s="481"/>
      <c r="AS23" s="480"/>
      <c r="AT23" s="485"/>
    </row>
    <row r="24" spans="2:46" s="461" customFormat="1" ht="18">
      <c r="B24" s="463"/>
      <c r="C24" s="479" t="s">
        <v>68</v>
      </c>
      <c r="D24" s="477" t="s">
        <v>377</v>
      </c>
      <c r="E24" s="479"/>
      <c r="F24" s="479"/>
      <c r="G24" s="479"/>
      <c r="H24" s="479"/>
      <c r="I24" s="479"/>
      <c r="J24" s="478"/>
      <c r="K24" s="477"/>
      <c r="L24" s="476"/>
      <c r="M24" s="474"/>
      <c r="N24" s="471"/>
      <c r="O24" s="473"/>
      <c r="P24" s="472"/>
      <c r="Q24" s="471"/>
      <c r="R24" s="470"/>
      <c r="S24" s="474"/>
      <c r="T24" s="471"/>
      <c r="U24" s="473"/>
      <c r="V24" s="472"/>
      <c r="W24" s="471"/>
      <c r="X24" s="470"/>
      <c r="Y24" s="474"/>
      <c r="Z24" s="471"/>
      <c r="AA24" s="473"/>
      <c r="AB24" s="472"/>
      <c r="AC24" s="471"/>
      <c r="AD24" s="470"/>
      <c r="AE24" s="474"/>
      <c r="AF24" s="471"/>
      <c r="AG24" s="473"/>
      <c r="AH24" s="472"/>
      <c r="AI24" s="471"/>
      <c r="AJ24" s="470"/>
      <c r="AK24" s="474"/>
      <c r="AL24" s="471"/>
      <c r="AM24" s="473"/>
      <c r="AN24" s="472"/>
      <c r="AO24" s="471"/>
      <c r="AP24" s="470"/>
      <c r="AQ24" s="469"/>
      <c r="AR24" s="468"/>
      <c r="AS24" s="467"/>
      <c r="AT24" s="475"/>
    </row>
    <row r="25" spans="2:46" s="464" customFormat="1" ht="17.100000000000001" customHeight="1">
      <c r="B25" s="466"/>
      <c r="C25" s="465"/>
      <c r="D25" s="495" t="s">
        <v>280</v>
      </c>
      <c r="E25" s="457" t="s">
        <v>374</v>
      </c>
      <c r="F25" s="458"/>
      <c r="G25" s="458"/>
      <c r="H25" s="458"/>
      <c r="I25" s="458"/>
      <c r="J25" s="698" t="s">
        <v>375</v>
      </c>
      <c r="K25" s="455" t="s">
        <v>307</v>
      </c>
      <c r="L25" s="494"/>
      <c r="M25" s="493" t="s">
        <v>376</v>
      </c>
      <c r="N25" s="746"/>
      <c r="O25" s="452" t="e">
        <f>J25*M25*N25</f>
        <v>#VALUE!</v>
      </c>
      <c r="P25" s="492">
        <v>0</v>
      </c>
      <c r="Q25" s="746">
        <f>P25*$M$11</f>
        <v>0</v>
      </c>
      <c r="R25" s="334">
        <v>0</v>
      </c>
      <c r="S25" s="493" t="s">
        <v>376</v>
      </c>
      <c r="T25" s="746"/>
      <c r="U25" s="452" t="e">
        <f>J25*S25*T25*Merit_Y2</f>
        <v>#VALUE!</v>
      </c>
      <c r="V25" s="492">
        <v>0</v>
      </c>
      <c r="W25" s="746">
        <f>V25*$S$11</f>
        <v>0</v>
      </c>
      <c r="X25" s="334" t="e">
        <f>J25*W25*Inf_Y2</f>
        <v>#VALUE!</v>
      </c>
      <c r="Y25" s="493" t="s">
        <v>376</v>
      </c>
      <c r="Z25" s="746"/>
      <c r="AA25" s="452" t="e">
        <f>J25*Y25*Z25*Merit_Y3</f>
        <v>#VALUE!</v>
      </c>
      <c r="AB25" s="492">
        <v>0</v>
      </c>
      <c r="AC25" s="746">
        <f>AB25*$Y$11</f>
        <v>0</v>
      </c>
      <c r="AD25" s="334" t="e">
        <f>J25*AC25*Inf_Y3</f>
        <v>#VALUE!</v>
      </c>
      <c r="AE25" s="493" t="s">
        <v>376</v>
      </c>
      <c r="AF25" s="746"/>
      <c r="AG25" s="452" t="e">
        <f>J25*AE25*AF25*Merit_Y4</f>
        <v>#VALUE!</v>
      </c>
      <c r="AH25" s="492">
        <v>0</v>
      </c>
      <c r="AI25" s="746">
        <f>AH25*$Y$11</f>
        <v>0</v>
      </c>
      <c r="AJ25" s="334" t="e">
        <f>J25*AI25*Inf_Y4</f>
        <v>#VALUE!</v>
      </c>
      <c r="AK25" s="493" t="s">
        <v>376</v>
      </c>
      <c r="AL25" s="746"/>
      <c r="AM25" s="452" t="e">
        <f>J25*AK25*AL25*Merit_Y5</f>
        <v>#VALUE!</v>
      </c>
      <c r="AN25" s="492">
        <v>0</v>
      </c>
      <c r="AO25" s="746">
        <f>AN25*$Y$11</f>
        <v>0</v>
      </c>
      <c r="AP25" s="334" t="e">
        <f>J25*AO25*Inf_Y5</f>
        <v>#VALUE!</v>
      </c>
      <c r="AQ25" s="450" t="e">
        <f>SUM(O25,U25,AA25,AG25,AM25,#REF!)</f>
        <v>#REF!</v>
      </c>
      <c r="AR25" s="449" t="e">
        <f>SUM(R25,X25,AD25,AJ25,AP25)</f>
        <v>#VALUE!</v>
      </c>
      <c r="AS25" s="448" t="e">
        <f t="shared" si="1"/>
        <v>#REF!</v>
      </c>
      <c r="AT25" s="337"/>
    </row>
    <row r="26" spans="2:46" s="464" customFormat="1" ht="17.100000000000001" customHeight="1">
      <c r="B26" s="466"/>
      <c r="C26" s="465"/>
      <c r="D26" s="495" t="s">
        <v>292</v>
      </c>
      <c r="E26" s="457" t="s">
        <v>374</v>
      </c>
      <c r="F26" s="458"/>
      <c r="G26" s="458"/>
      <c r="H26" s="458"/>
      <c r="I26" s="458"/>
      <c r="J26" s="698" t="s">
        <v>375</v>
      </c>
      <c r="K26" s="455" t="s">
        <v>307</v>
      </c>
      <c r="L26" s="494"/>
      <c r="M26" s="493" t="s">
        <v>376</v>
      </c>
      <c r="N26" s="746"/>
      <c r="O26" s="452" t="e">
        <f t="shared" ref="O26:O28" si="2">J26*M26*N26</f>
        <v>#VALUE!</v>
      </c>
      <c r="P26" s="492">
        <v>0</v>
      </c>
      <c r="Q26" s="746">
        <f>P26*$M$11</f>
        <v>0</v>
      </c>
      <c r="R26" s="334">
        <v>0</v>
      </c>
      <c r="S26" s="493" t="s">
        <v>376</v>
      </c>
      <c r="T26" s="746"/>
      <c r="U26" s="452" t="e">
        <f>J26*S26*T26*Merit_Y2</f>
        <v>#VALUE!</v>
      </c>
      <c r="V26" s="492">
        <v>0</v>
      </c>
      <c r="W26" s="746">
        <f>V26*$S$11</f>
        <v>0</v>
      </c>
      <c r="X26" s="334" t="e">
        <f>J26*W26*Inf_Y2</f>
        <v>#VALUE!</v>
      </c>
      <c r="Y26" s="493" t="s">
        <v>376</v>
      </c>
      <c r="Z26" s="746"/>
      <c r="AA26" s="452" t="e">
        <f>J26*Y26*Z26*Merit_Y3</f>
        <v>#VALUE!</v>
      </c>
      <c r="AB26" s="492">
        <v>0</v>
      </c>
      <c r="AC26" s="746">
        <f>AB26*$Y$11</f>
        <v>0</v>
      </c>
      <c r="AD26" s="334" t="e">
        <f>J26*AC26*Inf_Y3</f>
        <v>#VALUE!</v>
      </c>
      <c r="AE26" s="493" t="s">
        <v>376</v>
      </c>
      <c r="AF26" s="746"/>
      <c r="AG26" s="452" t="e">
        <f>J26*AE26*AF26*Merit_Y4</f>
        <v>#VALUE!</v>
      </c>
      <c r="AH26" s="492">
        <v>0</v>
      </c>
      <c r="AI26" s="746">
        <f>AH26*$Y$11</f>
        <v>0</v>
      </c>
      <c r="AJ26" s="334" t="e">
        <f>J26*AI26*Inf_Y4</f>
        <v>#VALUE!</v>
      </c>
      <c r="AK26" s="493" t="s">
        <v>376</v>
      </c>
      <c r="AL26" s="746"/>
      <c r="AM26" s="452" t="e">
        <f>J26*AK26*AL26*Merit_Y5</f>
        <v>#VALUE!</v>
      </c>
      <c r="AN26" s="492">
        <v>0</v>
      </c>
      <c r="AO26" s="746">
        <f>AN26*$Y$11</f>
        <v>0</v>
      </c>
      <c r="AP26" s="334" t="e">
        <f>J26*AO26*Inf_Y5</f>
        <v>#VALUE!</v>
      </c>
      <c r="AQ26" s="450" t="e">
        <f>SUM(O26,U26,AA26,AG26,AM26,#REF!)</f>
        <v>#REF!</v>
      </c>
      <c r="AR26" s="449" t="e">
        <f>SUM(R26,X26,AD26,AJ26,AP26)</f>
        <v>#VALUE!</v>
      </c>
      <c r="AS26" s="448" t="e">
        <f t="shared" si="1"/>
        <v>#REF!</v>
      </c>
      <c r="AT26" s="337"/>
    </row>
    <row r="27" spans="2:46" s="464" customFormat="1" ht="17.100000000000001" customHeight="1">
      <c r="B27" s="466"/>
      <c r="C27" s="465"/>
      <c r="D27" s="495" t="s">
        <v>291</v>
      </c>
      <c r="E27" s="457" t="s">
        <v>374</v>
      </c>
      <c r="F27" s="458"/>
      <c r="G27" s="458"/>
      <c r="H27" s="458"/>
      <c r="I27" s="458"/>
      <c r="J27" s="698" t="s">
        <v>375</v>
      </c>
      <c r="K27" s="455" t="s">
        <v>307</v>
      </c>
      <c r="L27" s="494"/>
      <c r="M27" s="493" t="s">
        <v>376</v>
      </c>
      <c r="N27" s="746"/>
      <c r="O27" s="452" t="e">
        <f t="shared" si="2"/>
        <v>#VALUE!</v>
      </c>
      <c r="P27" s="492">
        <v>0</v>
      </c>
      <c r="Q27" s="746">
        <f>P27*$M$11</f>
        <v>0</v>
      </c>
      <c r="R27" s="334">
        <v>0</v>
      </c>
      <c r="S27" s="493" t="s">
        <v>376</v>
      </c>
      <c r="T27" s="746"/>
      <c r="U27" s="452" t="e">
        <f>J27*S27*T27*Merit_Y2</f>
        <v>#VALUE!</v>
      </c>
      <c r="V27" s="492">
        <v>0</v>
      </c>
      <c r="W27" s="746">
        <f>V27*$S$11</f>
        <v>0</v>
      </c>
      <c r="X27" s="334" t="e">
        <f>J27*W27*Inf_Y2</f>
        <v>#VALUE!</v>
      </c>
      <c r="Y27" s="493" t="s">
        <v>376</v>
      </c>
      <c r="Z27" s="746"/>
      <c r="AA27" s="452" t="e">
        <f>J27*Y27*Z27*Merit_Y3</f>
        <v>#VALUE!</v>
      </c>
      <c r="AB27" s="492">
        <v>0</v>
      </c>
      <c r="AC27" s="746">
        <f>AB27*$Y$11</f>
        <v>0</v>
      </c>
      <c r="AD27" s="334" t="e">
        <f>J27*AC27*Inf_Y3</f>
        <v>#VALUE!</v>
      </c>
      <c r="AE27" s="493" t="s">
        <v>376</v>
      </c>
      <c r="AF27" s="746"/>
      <c r="AG27" s="452" t="e">
        <f>J27*AE27*AF27*Merit_Y4</f>
        <v>#VALUE!</v>
      </c>
      <c r="AH27" s="492">
        <v>0</v>
      </c>
      <c r="AI27" s="746">
        <f>AH27*$Y$11</f>
        <v>0</v>
      </c>
      <c r="AJ27" s="334" t="e">
        <f>J27*AI27*Inf_Y4</f>
        <v>#VALUE!</v>
      </c>
      <c r="AK27" s="493" t="s">
        <v>376</v>
      </c>
      <c r="AL27" s="746"/>
      <c r="AM27" s="452" t="e">
        <f>J27*AK27*AL27*Merit_Y5</f>
        <v>#VALUE!</v>
      </c>
      <c r="AN27" s="492">
        <v>0</v>
      </c>
      <c r="AO27" s="746">
        <f>AN27*$Y$11</f>
        <v>0</v>
      </c>
      <c r="AP27" s="334" t="e">
        <f>J27*AO27*Inf_Y5</f>
        <v>#VALUE!</v>
      </c>
      <c r="AQ27" s="450" t="e">
        <f>SUM(O27,U27,AA27,AG27,AM27,#REF!)</f>
        <v>#REF!</v>
      </c>
      <c r="AR27" s="449" t="e">
        <f>SUM(R27,X27,AD27,AJ27,AP27)</f>
        <v>#VALUE!</v>
      </c>
      <c r="AS27" s="448" t="e">
        <f t="shared" si="1"/>
        <v>#REF!</v>
      </c>
      <c r="AT27" s="337"/>
    </row>
    <row r="28" spans="2:46" s="464" customFormat="1" ht="17.100000000000001" customHeight="1">
      <c r="B28" s="466"/>
      <c r="C28" s="465"/>
      <c r="D28" s="495" t="s">
        <v>290</v>
      </c>
      <c r="E28" s="457" t="s">
        <v>374</v>
      </c>
      <c r="F28" s="458"/>
      <c r="G28" s="458"/>
      <c r="H28" s="458"/>
      <c r="I28" s="458"/>
      <c r="J28" s="698" t="s">
        <v>375</v>
      </c>
      <c r="K28" s="455" t="s">
        <v>307</v>
      </c>
      <c r="L28" s="494"/>
      <c r="M28" s="493" t="s">
        <v>376</v>
      </c>
      <c r="N28" s="746"/>
      <c r="O28" s="452" t="e">
        <f t="shared" si="2"/>
        <v>#VALUE!</v>
      </c>
      <c r="P28" s="492">
        <v>0</v>
      </c>
      <c r="Q28" s="746">
        <f>P28*$M$11</f>
        <v>0</v>
      </c>
      <c r="R28" s="334">
        <v>0</v>
      </c>
      <c r="S28" s="493" t="s">
        <v>376</v>
      </c>
      <c r="T28" s="746"/>
      <c r="U28" s="452" t="e">
        <f>J28*S28*T28*Merit_Y2</f>
        <v>#VALUE!</v>
      </c>
      <c r="V28" s="492">
        <v>0</v>
      </c>
      <c r="W28" s="746">
        <f>V28*$S$11</f>
        <v>0</v>
      </c>
      <c r="X28" s="334" t="e">
        <f>J28*W28*Inf_Y2</f>
        <v>#VALUE!</v>
      </c>
      <c r="Y28" s="493" t="s">
        <v>376</v>
      </c>
      <c r="Z28" s="746"/>
      <c r="AA28" s="452" t="e">
        <f>J28*Y28*Z28*Merit_Y3</f>
        <v>#VALUE!</v>
      </c>
      <c r="AB28" s="492">
        <v>0</v>
      </c>
      <c r="AC28" s="746">
        <f>AB28*$Y$11</f>
        <v>0</v>
      </c>
      <c r="AD28" s="334" t="e">
        <f>J28*AC28*Inf_Y3</f>
        <v>#VALUE!</v>
      </c>
      <c r="AE28" s="493" t="s">
        <v>376</v>
      </c>
      <c r="AF28" s="746"/>
      <c r="AG28" s="452" t="e">
        <f>J28*AE28*AF28*Merit_Y4</f>
        <v>#VALUE!</v>
      </c>
      <c r="AH28" s="492">
        <v>0</v>
      </c>
      <c r="AI28" s="746">
        <f>AH28*$Y$11</f>
        <v>0</v>
      </c>
      <c r="AJ28" s="334" t="e">
        <f>J28*AI28*Inf_Y4</f>
        <v>#VALUE!</v>
      </c>
      <c r="AK28" s="493" t="s">
        <v>376</v>
      </c>
      <c r="AL28" s="746"/>
      <c r="AM28" s="452" t="e">
        <f>J28*AK28*AL28*Merit_Y5</f>
        <v>#VALUE!</v>
      </c>
      <c r="AN28" s="492">
        <v>0</v>
      </c>
      <c r="AO28" s="746">
        <f>AN28*$Y$11</f>
        <v>0</v>
      </c>
      <c r="AP28" s="334" t="e">
        <f>J28*AO28*Inf_Y5</f>
        <v>#VALUE!</v>
      </c>
      <c r="AQ28" s="450" t="e">
        <f>SUM(O28,U28,AA28,AG28,AM28,#REF!)</f>
        <v>#REF!</v>
      </c>
      <c r="AR28" s="449" t="e">
        <f>SUM(R28,X28,AD28,AJ28,AP28)</f>
        <v>#VALUE!</v>
      </c>
      <c r="AS28" s="448" t="e">
        <f t="shared" si="1"/>
        <v>#REF!</v>
      </c>
      <c r="AT28" s="337"/>
    </row>
    <row r="29" spans="2:46" s="461" customFormat="1" ht="18">
      <c r="B29" s="463"/>
      <c r="C29" s="457"/>
      <c r="D29" s="455"/>
      <c r="E29" s="457"/>
      <c r="F29" s="457"/>
      <c r="G29" s="457"/>
      <c r="H29" s="458"/>
      <c r="I29" s="457"/>
      <c r="J29" s="456"/>
      <c r="K29" s="455"/>
      <c r="L29" s="454"/>
      <c r="M29" s="453"/>
      <c r="N29" s="451"/>
      <c r="O29" s="452"/>
      <c r="P29" s="337"/>
      <c r="Q29" s="451"/>
      <c r="R29" s="334"/>
      <c r="S29" s="453"/>
      <c r="T29" s="451"/>
      <c r="U29" s="452"/>
      <c r="V29" s="337"/>
      <c r="W29" s="451"/>
      <c r="X29" s="334"/>
      <c r="Y29" s="453"/>
      <c r="Z29" s="451"/>
      <c r="AA29" s="452"/>
      <c r="AB29" s="337"/>
      <c r="AC29" s="451"/>
      <c r="AD29" s="334"/>
      <c r="AE29" s="453"/>
      <c r="AF29" s="451"/>
      <c r="AG29" s="452"/>
      <c r="AH29" s="337"/>
      <c r="AI29" s="451"/>
      <c r="AJ29" s="334"/>
      <c r="AK29" s="453"/>
      <c r="AL29" s="451"/>
      <c r="AM29" s="452"/>
      <c r="AN29" s="337"/>
      <c r="AO29" s="451"/>
      <c r="AP29" s="334"/>
      <c r="AQ29" s="450"/>
      <c r="AR29" s="449"/>
      <c r="AS29" s="448"/>
      <c r="AT29" s="337"/>
    </row>
    <row r="30" spans="2:46" s="461" customFormat="1" ht="18">
      <c r="B30" s="463"/>
      <c r="C30" s="462"/>
      <c r="D30" s="575" t="str">
        <f>"Subtotal "&amp;D24</f>
        <v>Subtotal Non-U.S.-based Personnel</v>
      </c>
      <c r="E30" s="575"/>
      <c r="F30" s="575"/>
      <c r="G30" s="575"/>
      <c r="H30" s="576"/>
      <c r="I30" s="575"/>
      <c r="J30" s="577"/>
      <c r="K30" s="578"/>
      <c r="L30" s="579"/>
      <c r="M30" s="580"/>
      <c r="N30" s="581"/>
      <c r="O30" s="582" t="e">
        <f>SUM(O25:O29)</f>
        <v>#VALUE!</v>
      </c>
      <c r="P30" s="583"/>
      <c r="Q30" s="581"/>
      <c r="R30" s="584">
        <f>SUM(R25:R29)</f>
        <v>0</v>
      </c>
      <c r="S30" s="580"/>
      <c r="T30" s="581"/>
      <c r="U30" s="582" t="e">
        <f>SUM(U25:U29)</f>
        <v>#VALUE!</v>
      </c>
      <c r="V30" s="583"/>
      <c r="W30" s="581"/>
      <c r="X30" s="584" t="e">
        <f>SUM(X25:X29)</f>
        <v>#VALUE!</v>
      </c>
      <c r="Y30" s="580"/>
      <c r="Z30" s="581"/>
      <c r="AA30" s="582" t="e">
        <f>SUM(AA25:AA28)</f>
        <v>#VALUE!</v>
      </c>
      <c r="AB30" s="583"/>
      <c r="AC30" s="581"/>
      <c r="AD30" s="584" t="e">
        <f>SUM(AD25:AD25)</f>
        <v>#VALUE!</v>
      </c>
      <c r="AE30" s="580"/>
      <c r="AF30" s="581"/>
      <c r="AG30" s="582" t="e">
        <f>SUM(AG25:AG28)</f>
        <v>#VALUE!</v>
      </c>
      <c r="AH30" s="583"/>
      <c r="AI30" s="581"/>
      <c r="AJ30" s="584" t="e">
        <f>SUM(AJ25:AJ25)</f>
        <v>#VALUE!</v>
      </c>
      <c r="AK30" s="580"/>
      <c r="AL30" s="581"/>
      <c r="AM30" s="582" t="e">
        <f>SUM(AM25:AM28)</f>
        <v>#VALUE!</v>
      </c>
      <c r="AN30" s="583"/>
      <c r="AO30" s="581"/>
      <c r="AP30" s="584" t="e">
        <f>SUM(AP25:AP25)</f>
        <v>#VALUE!</v>
      </c>
      <c r="AQ30" s="585" t="e">
        <f>SUM(O30,U30,AA30,AG30,AM30,#REF!)</f>
        <v>#REF!</v>
      </c>
      <c r="AR30" s="660" t="e">
        <f>SUM(R30,X30,AD30,AJ30,AP30)</f>
        <v>#VALUE!</v>
      </c>
      <c r="AS30" s="669" t="e">
        <f t="shared" si="1"/>
        <v>#REF!</v>
      </c>
      <c r="AT30" s="485"/>
    </row>
    <row r="31" spans="2:46" s="238" customFormat="1" ht="17.100000000000001" customHeight="1">
      <c r="B31" s="460"/>
      <c r="C31" s="457"/>
      <c r="D31" s="459"/>
      <c r="E31" s="457"/>
      <c r="F31" s="457"/>
      <c r="G31" s="457"/>
      <c r="H31" s="458"/>
      <c r="I31" s="457"/>
      <c r="J31" s="456"/>
      <c r="K31" s="455"/>
      <c r="L31" s="454"/>
      <c r="M31" s="453"/>
      <c r="N31" s="451"/>
      <c r="O31" s="452"/>
      <c r="P31" s="337"/>
      <c r="Q31" s="451"/>
      <c r="R31" s="334"/>
      <c r="S31" s="453"/>
      <c r="T31" s="451"/>
      <c r="U31" s="452"/>
      <c r="V31" s="337"/>
      <c r="W31" s="451"/>
      <c r="X31" s="334"/>
      <c r="Y31" s="453"/>
      <c r="Z31" s="451"/>
      <c r="AA31" s="452"/>
      <c r="AB31" s="337"/>
      <c r="AC31" s="451"/>
      <c r="AD31" s="334"/>
      <c r="AE31" s="453"/>
      <c r="AF31" s="451"/>
      <c r="AG31" s="452"/>
      <c r="AH31" s="337"/>
      <c r="AI31" s="451"/>
      <c r="AJ31" s="334"/>
      <c r="AK31" s="453"/>
      <c r="AL31" s="451"/>
      <c r="AM31" s="452"/>
      <c r="AN31" s="337"/>
      <c r="AO31" s="451"/>
      <c r="AP31" s="334"/>
      <c r="AQ31" s="450"/>
      <c r="AR31" s="449"/>
      <c r="AS31" s="448"/>
      <c r="AT31" s="337"/>
    </row>
    <row r="32" spans="2:46" s="447" customFormat="1" ht="18">
      <c r="B32" s="623"/>
      <c r="C32" s="624" t="s">
        <v>337</v>
      </c>
      <c r="D32" s="624"/>
      <c r="E32" s="624"/>
      <c r="F32" s="624"/>
      <c r="G32" s="624"/>
      <c r="H32" s="624"/>
      <c r="I32" s="624"/>
      <c r="J32" s="625"/>
      <c r="K32" s="624"/>
      <c r="L32" s="626"/>
      <c r="M32" s="623"/>
      <c r="N32" s="627">
        <f>SUM(M17:M20)</f>
        <v>0</v>
      </c>
      <c r="O32" s="628" t="e">
        <f>SUM(O22,O30)</f>
        <v>#VALUE!</v>
      </c>
      <c r="P32" s="629"/>
      <c r="Q32" s="627">
        <f>SUM(Q17:Q20)/M11</f>
        <v>0</v>
      </c>
      <c r="R32" s="630">
        <f>SUM(R22,R30)</f>
        <v>0</v>
      </c>
      <c r="S32" s="623"/>
      <c r="T32" s="627">
        <f>SUM(S17:S20)</f>
        <v>0</v>
      </c>
      <c r="U32" s="628" t="e">
        <f>SUM(U22,U30)</f>
        <v>#VALUE!</v>
      </c>
      <c r="V32" s="629"/>
      <c r="W32" s="627">
        <v>0</v>
      </c>
      <c r="X32" s="630" t="e">
        <f>SUM(X22,X30)</f>
        <v>#VALUE!</v>
      </c>
      <c r="Y32" s="623"/>
      <c r="Z32" s="627">
        <f>SUM(Y17:Y20)</f>
        <v>0</v>
      </c>
      <c r="AA32" s="628" t="e">
        <f>SUM(AA22,AA30)</f>
        <v>#VALUE!</v>
      </c>
      <c r="AB32" s="629"/>
      <c r="AC32" s="627">
        <f>SUM(AC17:AC20)/Y11</f>
        <v>0</v>
      </c>
      <c r="AD32" s="630" t="e">
        <f>AD22</f>
        <v>#VALUE!</v>
      </c>
      <c r="AE32" s="623"/>
      <c r="AF32" s="627">
        <f>SUM(AE17:AE20)</f>
        <v>0</v>
      </c>
      <c r="AG32" s="628" t="e">
        <f>SUM(AG22,AG30)</f>
        <v>#VALUE!</v>
      </c>
      <c r="AH32" s="629"/>
      <c r="AI32" s="627">
        <f>SUM(AI17:AI20)/AE11</f>
        <v>0</v>
      </c>
      <c r="AJ32" s="630" t="e">
        <f>AJ22</f>
        <v>#VALUE!</v>
      </c>
      <c r="AK32" s="623"/>
      <c r="AL32" s="627">
        <f>SUM(AK17:AK20)</f>
        <v>0</v>
      </c>
      <c r="AM32" s="628" t="e">
        <f>SUM(AM22,AM30)</f>
        <v>#VALUE!</v>
      </c>
      <c r="AN32" s="629"/>
      <c r="AO32" s="627">
        <f>SUM(AO17:AO20)/AK11</f>
        <v>0</v>
      </c>
      <c r="AP32" s="630" t="e">
        <f>AP22</f>
        <v>#VALUE!</v>
      </c>
      <c r="AQ32" s="631" t="e">
        <f>SUM(O32,U32,AA32,AG32,AM32,#REF!)</f>
        <v>#REF!</v>
      </c>
      <c r="AR32" s="661" t="e">
        <f>SUM(R32,X32,AD32,AJ32,AP32)</f>
        <v>#VALUE!</v>
      </c>
      <c r="AS32" s="670" t="e">
        <f t="shared" si="1"/>
        <v>#REF!</v>
      </c>
      <c r="AT32" s="570"/>
    </row>
    <row r="33" spans="2:46" ht="17.100000000000001" customHeight="1">
      <c r="B33" s="285"/>
      <c r="C33" s="261"/>
      <c r="D33" s="261"/>
      <c r="E33" s="261"/>
      <c r="F33" s="261"/>
      <c r="G33" s="261"/>
      <c r="H33" s="261"/>
      <c r="I33" s="261"/>
      <c r="J33" s="300"/>
      <c r="K33" s="261"/>
      <c r="L33" s="299"/>
      <c r="M33" s="285"/>
      <c r="N33" s="298"/>
      <c r="O33" s="446"/>
      <c r="P33" s="445"/>
      <c r="Q33" s="298"/>
      <c r="R33" s="254"/>
      <c r="S33" s="285"/>
      <c r="T33" s="298"/>
      <c r="U33" s="446"/>
      <c r="V33" s="445"/>
      <c r="W33" s="298"/>
      <c r="X33" s="254"/>
      <c r="Y33" s="285"/>
      <c r="Z33" s="298"/>
      <c r="AA33" s="446"/>
      <c r="AB33" s="445"/>
      <c r="AC33" s="298"/>
      <c r="AD33" s="254"/>
      <c r="AE33" s="285"/>
      <c r="AF33" s="298"/>
      <c r="AG33" s="446"/>
      <c r="AH33" s="445"/>
      <c r="AI33" s="298"/>
      <c r="AJ33" s="254"/>
      <c r="AK33" s="285"/>
      <c r="AL33" s="298"/>
      <c r="AM33" s="446"/>
      <c r="AN33" s="445"/>
      <c r="AO33" s="298"/>
      <c r="AP33" s="254"/>
      <c r="AQ33" s="253"/>
      <c r="AR33" s="252"/>
      <c r="AS33" s="251"/>
      <c r="AT33" s="226"/>
    </row>
    <row r="34" spans="2:46" s="237" customFormat="1" ht="18">
      <c r="B34" s="687" t="s">
        <v>292</v>
      </c>
      <c r="C34" s="643" t="s">
        <v>311</v>
      </c>
      <c r="D34" s="571"/>
      <c r="E34" s="571"/>
      <c r="F34" s="571"/>
      <c r="G34" s="571"/>
      <c r="H34" s="571"/>
      <c r="I34" s="571"/>
      <c r="J34" s="572"/>
      <c r="K34" s="571"/>
      <c r="L34" s="644"/>
      <c r="M34" s="645"/>
      <c r="N34" s="646"/>
      <c r="O34" s="647" t="str">
        <f>O13</f>
        <v>Amount</v>
      </c>
      <c r="P34" s="648"/>
      <c r="Q34" s="646"/>
      <c r="R34" s="573" t="str">
        <f>R13</f>
        <v>Amount</v>
      </c>
      <c r="S34" s="645"/>
      <c r="T34" s="646"/>
      <c r="U34" s="647" t="str">
        <f>U13</f>
        <v>Amount</v>
      </c>
      <c r="V34" s="648"/>
      <c r="W34" s="646"/>
      <c r="X34" s="573" t="str">
        <f>X13</f>
        <v>Amount</v>
      </c>
      <c r="Y34" s="645"/>
      <c r="Z34" s="646"/>
      <c r="AA34" s="647" t="str">
        <f>AA13</f>
        <v>Amount</v>
      </c>
      <c r="AB34" s="648"/>
      <c r="AC34" s="646"/>
      <c r="AD34" s="573" t="str">
        <f>AD13</f>
        <v>Amount</v>
      </c>
      <c r="AE34" s="645"/>
      <c r="AF34" s="646"/>
      <c r="AG34" s="647" t="str">
        <f>AG13</f>
        <v>Amount</v>
      </c>
      <c r="AH34" s="648"/>
      <c r="AI34" s="646"/>
      <c r="AJ34" s="573" t="str">
        <f>AJ13</f>
        <v>Amount</v>
      </c>
      <c r="AK34" s="645"/>
      <c r="AL34" s="646"/>
      <c r="AM34" s="647" t="str">
        <f>AM13</f>
        <v>Amount</v>
      </c>
      <c r="AN34" s="648"/>
      <c r="AO34" s="646"/>
      <c r="AP34" s="573" t="str">
        <f>AP13</f>
        <v>Amount</v>
      </c>
      <c r="AQ34" s="574"/>
      <c r="AR34" s="662"/>
      <c r="AS34" s="671"/>
      <c r="AT34" s="341"/>
    </row>
    <row r="35" spans="2:46" ht="17.100000000000001" customHeight="1">
      <c r="B35" s="285"/>
      <c r="C35" s="261"/>
      <c r="D35" s="233"/>
      <c r="E35" s="233"/>
      <c r="F35" s="233"/>
      <c r="G35" s="233"/>
      <c r="H35" s="233"/>
      <c r="I35" s="233"/>
      <c r="K35" s="233"/>
      <c r="L35" s="258"/>
      <c r="M35" s="257"/>
      <c r="O35" s="283"/>
      <c r="P35" s="266"/>
      <c r="Q35" s="222"/>
      <c r="R35" s="319"/>
      <c r="S35" s="257"/>
      <c r="U35" s="283"/>
      <c r="V35" s="266"/>
      <c r="X35" s="319"/>
      <c r="Y35" s="257"/>
      <c r="AA35" s="283"/>
      <c r="AB35" s="266"/>
      <c r="AD35" s="319"/>
      <c r="AE35" s="257"/>
      <c r="AF35" s="222"/>
      <c r="AG35" s="283"/>
      <c r="AH35" s="266"/>
      <c r="AI35" s="222"/>
      <c r="AJ35" s="319"/>
      <c r="AK35" s="257"/>
      <c r="AL35" s="222"/>
      <c r="AM35" s="283"/>
      <c r="AN35" s="266"/>
      <c r="AO35" s="222"/>
      <c r="AP35" s="319"/>
      <c r="AQ35" s="318"/>
      <c r="AR35" s="317"/>
      <c r="AS35" s="262"/>
      <c r="AT35" s="225"/>
    </row>
    <row r="36" spans="2:46" s="237" customFormat="1" ht="18">
      <c r="B36" s="276"/>
      <c r="C36" s="385" t="s">
        <v>280</v>
      </c>
      <c r="D36" s="681" t="str">
        <f>D16</f>
        <v>U.S.-based Personnel</v>
      </c>
      <c r="E36" s="278"/>
      <c r="F36" s="278"/>
      <c r="G36" s="278"/>
      <c r="H36" s="278"/>
      <c r="I36" s="278"/>
      <c r="J36" s="658" t="s">
        <v>376</v>
      </c>
      <c r="K36" s="444" t="s">
        <v>310</v>
      </c>
      <c r="L36" s="443"/>
      <c r="M36" s="441"/>
      <c r="N36" s="440"/>
      <c r="O36" s="273" t="e">
        <f>O22*$J$36</f>
        <v>#VALUE!</v>
      </c>
      <c r="P36" s="239"/>
      <c r="Q36" s="274"/>
      <c r="R36" s="439" t="e">
        <f>+$J$36*R32</f>
        <v>#VALUE!</v>
      </c>
      <c r="S36" s="441"/>
      <c r="T36" s="440"/>
      <c r="U36" s="273" t="e">
        <f>U22*$J$36</f>
        <v>#VALUE!</v>
      </c>
      <c r="V36" s="239"/>
      <c r="W36" s="274"/>
      <c r="X36" s="439" t="e">
        <f>+$J$36*X32</f>
        <v>#VALUE!</v>
      </c>
      <c r="Y36" s="441"/>
      <c r="Z36" s="440"/>
      <c r="AA36" s="273" t="e">
        <f>+$J$36*(SUM(AA17:AA20))</f>
        <v>#VALUE!</v>
      </c>
      <c r="AB36" s="239"/>
      <c r="AC36" s="274"/>
      <c r="AD36" s="439" t="e">
        <f>$J$36*(SUM(AD17:AD19))</f>
        <v>#VALUE!</v>
      </c>
      <c r="AE36" s="441"/>
      <c r="AF36" s="440"/>
      <c r="AG36" s="273" t="e">
        <f>+$J$36*(SUM(AG17:AG20))</f>
        <v>#VALUE!</v>
      </c>
      <c r="AH36" s="239"/>
      <c r="AI36" s="274"/>
      <c r="AJ36" s="439" t="e">
        <f>$J$36*(SUM(AJ17:AJ19))</f>
        <v>#VALUE!</v>
      </c>
      <c r="AK36" s="441"/>
      <c r="AL36" s="440"/>
      <c r="AM36" s="273" t="e">
        <f>+$J$36*(SUM(AM17:AM20))</f>
        <v>#VALUE!</v>
      </c>
      <c r="AN36" s="239"/>
      <c r="AO36" s="274"/>
      <c r="AP36" s="439" t="e">
        <f>$J$36*(SUM(AP17:AP19))</f>
        <v>#VALUE!</v>
      </c>
      <c r="AQ36" s="272" t="e">
        <f>SUM(O36,U36,AA36,AG36,AM36,#REF!)</f>
        <v>#REF!</v>
      </c>
      <c r="AR36" s="438" t="e">
        <f>SUM(R36,X36,AD36,AJ36,AP36)</f>
        <v>#VALUE!</v>
      </c>
      <c r="AS36" s="672" t="e">
        <f t="shared" si="1"/>
        <v>#REF!</v>
      </c>
      <c r="AT36" s="442"/>
    </row>
    <row r="37" spans="2:46" s="237" customFormat="1" ht="18">
      <c r="B37" s="276"/>
      <c r="C37" s="385" t="s">
        <v>292</v>
      </c>
      <c r="D37" s="278" t="str">
        <f>D24</f>
        <v>Non-U.S.-based Personnel</v>
      </c>
      <c r="E37" s="278"/>
      <c r="F37" s="278"/>
      <c r="G37" s="278"/>
      <c r="H37" s="278"/>
      <c r="I37" s="278"/>
      <c r="J37" s="658" t="s">
        <v>376</v>
      </c>
      <c r="K37" s="444" t="s">
        <v>310</v>
      </c>
      <c r="L37" s="443"/>
      <c r="M37" s="441"/>
      <c r="N37" s="440"/>
      <c r="O37" s="273" t="e">
        <f>O30*$J$37</f>
        <v>#VALUE!</v>
      </c>
      <c r="P37" s="239"/>
      <c r="Q37" s="274"/>
      <c r="R37" s="439" t="e">
        <f>R30*$J$37</f>
        <v>#VALUE!</v>
      </c>
      <c r="S37" s="441"/>
      <c r="T37" s="440"/>
      <c r="U37" s="273" t="e">
        <f>U30*$J$37</f>
        <v>#VALUE!</v>
      </c>
      <c r="V37" s="239"/>
      <c r="W37" s="274"/>
      <c r="X37" s="439" t="e">
        <f>X30*$J$37</f>
        <v>#VALUE!</v>
      </c>
      <c r="Y37" s="441"/>
      <c r="Z37" s="440"/>
      <c r="AA37" s="273" t="e">
        <f>+$J$37*(SUM(AA25:AA28))</f>
        <v>#VALUE!</v>
      </c>
      <c r="AB37" s="239"/>
      <c r="AC37" s="274"/>
      <c r="AD37" s="439"/>
      <c r="AE37" s="441"/>
      <c r="AF37" s="440"/>
      <c r="AG37" s="273" t="e">
        <f>+$J$37*(SUM(AG25:AG28))</f>
        <v>#VALUE!</v>
      </c>
      <c r="AH37" s="239"/>
      <c r="AI37" s="274"/>
      <c r="AJ37" s="439"/>
      <c r="AK37" s="441"/>
      <c r="AL37" s="440"/>
      <c r="AM37" s="273" t="e">
        <f>+$J$37*(SUM(AM25:AM28))</f>
        <v>#VALUE!</v>
      </c>
      <c r="AN37" s="239"/>
      <c r="AO37" s="274"/>
      <c r="AP37" s="439"/>
      <c r="AQ37" s="272" t="e">
        <f>SUM(O37,U37,AA37,AG37,AM37,#REF!)</f>
        <v>#REF!</v>
      </c>
      <c r="AR37" s="438" t="e">
        <f>SUM(R37,X37,AD37,AJ37,AP37)</f>
        <v>#VALUE!</v>
      </c>
      <c r="AS37" s="672" t="e">
        <f t="shared" si="1"/>
        <v>#REF!</v>
      </c>
      <c r="AT37" s="442"/>
    </row>
    <row r="38" spans="2:46" s="237" customFormat="1" ht="18">
      <c r="B38" s="276"/>
      <c r="C38" s="385" t="s">
        <v>291</v>
      </c>
      <c r="D38" s="278" t="s">
        <v>378</v>
      </c>
      <c r="E38" s="278"/>
      <c r="F38" s="278"/>
      <c r="G38" s="278"/>
      <c r="H38" s="278"/>
      <c r="I38" s="278"/>
      <c r="J38" s="658" t="s">
        <v>376</v>
      </c>
      <c r="K38" s="444" t="s">
        <v>310</v>
      </c>
      <c r="L38" s="443"/>
      <c r="M38" s="441"/>
      <c r="N38" s="440"/>
      <c r="O38" s="273" t="e">
        <f>O31*$J$38</f>
        <v>#VALUE!</v>
      </c>
      <c r="P38" s="239"/>
      <c r="Q38" s="274"/>
      <c r="R38" s="439" t="e">
        <f>R31*$J$37</f>
        <v>#VALUE!</v>
      </c>
      <c r="S38" s="441"/>
      <c r="T38" s="440"/>
      <c r="U38" s="273" t="e">
        <f>U30*$J$38</f>
        <v>#VALUE!</v>
      </c>
      <c r="V38" s="239"/>
      <c r="W38" s="274"/>
      <c r="X38" s="439" t="e">
        <f>X31*$J$37</f>
        <v>#VALUE!</v>
      </c>
      <c r="Y38" s="441"/>
      <c r="Z38" s="440"/>
      <c r="AA38" s="273" t="e">
        <f>AA30*$J$38</f>
        <v>#VALUE!</v>
      </c>
      <c r="AB38" s="239"/>
      <c r="AC38" s="274"/>
      <c r="AD38" s="439"/>
      <c r="AE38" s="441"/>
      <c r="AF38" s="440"/>
      <c r="AG38" s="273" t="e">
        <f>AG30*$J$38</f>
        <v>#VALUE!</v>
      </c>
      <c r="AH38" s="239"/>
      <c r="AI38" s="274"/>
      <c r="AJ38" s="439"/>
      <c r="AK38" s="441"/>
      <c r="AL38" s="440"/>
      <c r="AM38" s="273" t="e">
        <f>AM30*$J$38</f>
        <v>#VALUE!</v>
      </c>
      <c r="AN38" s="239"/>
      <c r="AO38" s="274"/>
      <c r="AP38" s="439"/>
      <c r="AQ38" s="272" t="e">
        <f>SUM(O38,U38,AA38,AG38,AM38,#REF!)</f>
        <v>#REF!</v>
      </c>
      <c r="AR38" s="438" t="e">
        <f>SUM(R38,X38,AD38,AJ38,AP38)</f>
        <v>#VALUE!</v>
      </c>
      <c r="AS38" s="672" t="e">
        <f t="shared" si="1"/>
        <v>#REF!</v>
      </c>
      <c r="AT38" s="442"/>
    </row>
    <row r="39" spans="2:46" ht="17.100000000000001" customHeight="1">
      <c r="B39" s="257"/>
      <c r="C39" s="260"/>
      <c r="D39" s="260"/>
      <c r="E39" s="233"/>
      <c r="F39" s="233"/>
      <c r="G39" s="233"/>
      <c r="H39" s="233"/>
      <c r="I39" s="233"/>
      <c r="J39" s="259"/>
      <c r="K39" s="233"/>
      <c r="L39" s="258"/>
      <c r="M39" s="257"/>
      <c r="O39" s="283"/>
      <c r="P39" s="224"/>
      <c r="Q39" s="222"/>
      <c r="R39" s="319"/>
      <c r="S39" s="257"/>
      <c r="U39" s="283"/>
      <c r="V39" s="224"/>
      <c r="X39" s="319"/>
      <c r="Y39" s="257"/>
      <c r="AA39" s="283"/>
      <c r="AB39" s="224"/>
      <c r="AD39" s="319"/>
      <c r="AE39" s="257"/>
      <c r="AF39" s="222"/>
      <c r="AG39" s="283"/>
      <c r="AH39" s="224"/>
      <c r="AI39" s="222"/>
      <c r="AJ39" s="319"/>
      <c r="AK39" s="257"/>
      <c r="AL39" s="222"/>
      <c r="AM39" s="283"/>
      <c r="AN39" s="224"/>
      <c r="AO39" s="222"/>
      <c r="AP39" s="319"/>
      <c r="AQ39" s="318"/>
      <c r="AR39" s="317"/>
      <c r="AS39" s="262"/>
      <c r="AT39" s="225"/>
    </row>
    <row r="40" spans="2:46" s="237" customFormat="1" ht="18">
      <c r="B40" s="618"/>
      <c r="C40" s="608" t="s">
        <v>309</v>
      </c>
      <c r="D40" s="608"/>
      <c r="E40" s="608"/>
      <c r="F40" s="608"/>
      <c r="G40" s="608"/>
      <c r="H40" s="608"/>
      <c r="I40" s="608"/>
      <c r="J40" s="619"/>
      <c r="K40" s="608"/>
      <c r="L40" s="620"/>
      <c r="M40" s="618"/>
      <c r="N40" s="621"/>
      <c r="O40" s="614" t="e">
        <f>SUM(O36:O38)</f>
        <v>#VALUE!</v>
      </c>
      <c r="P40" s="615"/>
      <c r="Q40" s="621"/>
      <c r="R40" s="616" t="e">
        <f>SUM(R36:R37)</f>
        <v>#VALUE!</v>
      </c>
      <c r="S40" s="618"/>
      <c r="T40" s="621"/>
      <c r="U40" s="614" t="e">
        <f>SUM(U36:U38)</f>
        <v>#VALUE!</v>
      </c>
      <c r="V40" s="615"/>
      <c r="W40" s="621"/>
      <c r="X40" s="616" t="e">
        <f>SUM(X36:X37)</f>
        <v>#VALUE!</v>
      </c>
      <c r="Y40" s="618"/>
      <c r="Z40" s="621"/>
      <c r="AA40" s="614" t="e">
        <f>SUM(AA36:AA38)</f>
        <v>#VALUE!</v>
      </c>
      <c r="AB40" s="615"/>
      <c r="AC40" s="621"/>
      <c r="AD40" s="616" t="e">
        <f>SUM(AD36:AD36)</f>
        <v>#VALUE!</v>
      </c>
      <c r="AE40" s="618"/>
      <c r="AF40" s="621"/>
      <c r="AG40" s="614" t="e">
        <f>SUM(AG36:AG38)</f>
        <v>#VALUE!</v>
      </c>
      <c r="AH40" s="615"/>
      <c r="AI40" s="621"/>
      <c r="AJ40" s="616" t="e">
        <f>SUM(AJ36:AJ36)</f>
        <v>#VALUE!</v>
      </c>
      <c r="AK40" s="618"/>
      <c r="AL40" s="621"/>
      <c r="AM40" s="614" t="e">
        <f>SUM(AM36:AM38)</f>
        <v>#VALUE!</v>
      </c>
      <c r="AN40" s="615"/>
      <c r="AO40" s="621"/>
      <c r="AP40" s="616" t="e">
        <f>SUM(AP36:AP36)</f>
        <v>#VALUE!</v>
      </c>
      <c r="AQ40" s="617" t="e">
        <f>SUM(O40,U40,AA40,AG40,AM40,#REF!)</f>
        <v>#REF!</v>
      </c>
      <c r="AR40" s="663" t="e">
        <f>SUM(R40,X40,AD40,AJ40,AP40)</f>
        <v>#VALUE!</v>
      </c>
      <c r="AS40" s="673" t="e">
        <f t="shared" si="1"/>
        <v>#REF!</v>
      </c>
      <c r="AT40" s="402"/>
    </row>
    <row r="41" spans="2:46" s="237" customFormat="1" ht="18">
      <c r="B41" s="401"/>
      <c r="C41" s="403"/>
      <c r="D41" s="403"/>
      <c r="E41" s="403"/>
      <c r="F41" s="403"/>
      <c r="G41" s="403"/>
      <c r="H41" s="403"/>
      <c r="I41" s="403"/>
      <c r="J41" s="405"/>
      <c r="K41" s="403"/>
      <c r="L41" s="404"/>
      <c r="M41" s="401"/>
      <c r="N41" s="398"/>
      <c r="O41" s="400"/>
      <c r="P41" s="399"/>
      <c r="Q41" s="398"/>
      <c r="R41" s="397"/>
      <c r="S41" s="401"/>
      <c r="T41" s="398"/>
      <c r="U41" s="400"/>
      <c r="V41" s="399"/>
      <c r="W41" s="398"/>
      <c r="X41" s="397"/>
      <c r="Y41" s="401"/>
      <c r="Z41" s="398"/>
      <c r="AA41" s="400"/>
      <c r="AB41" s="399"/>
      <c r="AC41" s="398"/>
      <c r="AD41" s="397"/>
      <c r="AE41" s="401"/>
      <c r="AF41" s="398"/>
      <c r="AG41" s="400"/>
      <c r="AH41" s="399"/>
      <c r="AI41" s="398"/>
      <c r="AJ41" s="397"/>
      <c r="AK41" s="401"/>
      <c r="AL41" s="398"/>
      <c r="AM41" s="400"/>
      <c r="AN41" s="399"/>
      <c r="AO41" s="398"/>
      <c r="AP41" s="397"/>
      <c r="AQ41" s="396"/>
      <c r="AR41" s="395"/>
      <c r="AS41" s="394"/>
      <c r="AT41" s="402"/>
    </row>
    <row r="42" spans="2:46" s="237" customFormat="1" ht="18">
      <c r="B42" s="688" t="s">
        <v>291</v>
      </c>
      <c r="C42" s="296" t="s">
        <v>338</v>
      </c>
      <c r="D42" s="294"/>
      <c r="E42" s="294"/>
      <c r="F42" s="294"/>
      <c r="G42" s="294"/>
      <c r="H42" s="294"/>
      <c r="I42" s="294"/>
      <c r="J42" s="295"/>
      <c r="K42" s="294"/>
      <c r="L42" s="293"/>
      <c r="M42" s="292"/>
      <c r="N42" s="387" t="s">
        <v>281</v>
      </c>
      <c r="O42" s="291" t="s">
        <v>277</v>
      </c>
      <c r="P42" s="294"/>
      <c r="Q42" s="387" t="s">
        <v>281</v>
      </c>
      <c r="R42" s="288" t="s">
        <v>277</v>
      </c>
      <c r="S42" s="292"/>
      <c r="T42" s="387" t="s">
        <v>281</v>
      </c>
      <c r="U42" s="291" t="s">
        <v>277</v>
      </c>
      <c r="V42" s="294"/>
      <c r="W42" s="387" t="s">
        <v>281</v>
      </c>
      <c r="X42" s="288" t="s">
        <v>277</v>
      </c>
      <c r="Y42" s="292"/>
      <c r="Z42" s="387" t="s">
        <v>281</v>
      </c>
      <c r="AA42" s="291" t="s">
        <v>277</v>
      </c>
      <c r="AB42" s="294"/>
      <c r="AC42" s="387" t="s">
        <v>281</v>
      </c>
      <c r="AD42" s="288" t="s">
        <v>277</v>
      </c>
      <c r="AE42" s="292"/>
      <c r="AF42" s="387" t="s">
        <v>281</v>
      </c>
      <c r="AG42" s="291" t="s">
        <v>277</v>
      </c>
      <c r="AH42" s="294"/>
      <c r="AI42" s="387" t="s">
        <v>281</v>
      </c>
      <c r="AJ42" s="288" t="s">
        <v>277</v>
      </c>
      <c r="AK42" s="292"/>
      <c r="AL42" s="387" t="s">
        <v>281</v>
      </c>
      <c r="AM42" s="291" t="s">
        <v>277</v>
      </c>
      <c r="AN42" s="294"/>
      <c r="AO42" s="387" t="s">
        <v>281</v>
      </c>
      <c r="AP42" s="288" t="s">
        <v>277</v>
      </c>
      <c r="AQ42" s="287"/>
      <c r="AR42" s="286"/>
      <c r="AS42" s="386"/>
      <c r="AT42" s="341"/>
    </row>
    <row r="43" spans="2:46" ht="17.100000000000001" customHeight="1">
      <c r="B43" s="285"/>
      <c r="C43" s="261"/>
      <c r="D43" s="233"/>
      <c r="E43" s="233"/>
      <c r="F43" s="233"/>
      <c r="G43" s="233"/>
      <c r="H43" s="233"/>
      <c r="I43" s="233"/>
      <c r="K43" s="233"/>
      <c r="L43" s="258"/>
      <c r="M43" s="257"/>
      <c r="O43" s="283"/>
      <c r="P43" s="224"/>
      <c r="Q43" s="222"/>
      <c r="R43" s="319"/>
      <c r="S43" s="257"/>
      <c r="U43" s="283"/>
      <c r="V43" s="224"/>
      <c r="X43" s="319"/>
      <c r="Y43" s="257"/>
      <c r="AA43" s="283"/>
      <c r="AB43" s="224"/>
      <c r="AD43" s="319"/>
      <c r="AE43" s="257"/>
      <c r="AF43" s="222"/>
      <c r="AG43" s="283"/>
      <c r="AH43" s="224"/>
      <c r="AI43" s="222"/>
      <c r="AJ43" s="319"/>
      <c r="AK43" s="257"/>
      <c r="AL43" s="222"/>
      <c r="AM43" s="283"/>
      <c r="AN43" s="224"/>
      <c r="AO43" s="222"/>
      <c r="AP43" s="319"/>
      <c r="AQ43" s="318"/>
      <c r="AR43" s="317"/>
      <c r="AS43" s="262"/>
      <c r="AT43" s="225"/>
    </row>
    <row r="44" spans="2:46" s="237" customFormat="1" ht="18">
      <c r="B44" s="276"/>
      <c r="C44" s="237" t="s">
        <v>282</v>
      </c>
      <c r="D44" s="278" t="s">
        <v>331</v>
      </c>
      <c r="F44" s="278"/>
      <c r="H44" s="278"/>
      <c r="I44" s="278"/>
      <c r="J44" s="342"/>
      <c r="K44" s="278"/>
      <c r="L44" s="277"/>
      <c r="M44" s="276"/>
      <c r="N44" s="274"/>
      <c r="O44" s="273"/>
      <c r="P44" s="239"/>
      <c r="Q44" s="274"/>
      <c r="R44" s="340"/>
      <c r="S44" s="276"/>
      <c r="T44" s="274"/>
      <c r="U44" s="273"/>
      <c r="V44" s="239"/>
      <c r="W44" s="274"/>
      <c r="X44" s="340"/>
      <c r="Y44" s="276"/>
      <c r="Z44" s="274"/>
      <c r="AA44" s="273"/>
      <c r="AB44" s="239"/>
      <c r="AC44" s="274"/>
      <c r="AD44" s="340"/>
      <c r="AE44" s="276"/>
      <c r="AF44" s="274"/>
      <c r="AG44" s="273"/>
      <c r="AH44" s="239"/>
      <c r="AI44" s="274"/>
      <c r="AJ44" s="340"/>
      <c r="AK44" s="276"/>
      <c r="AL44" s="274"/>
      <c r="AM44" s="273"/>
      <c r="AN44" s="239"/>
      <c r="AO44" s="274"/>
      <c r="AP44" s="340"/>
      <c r="AQ44" s="272"/>
      <c r="AR44" s="271"/>
      <c r="AS44" s="270"/>
      <c r="AT44" s="341"/>
    </row>
    <row r="45" spans="2:46" s="323" customFormat="1" ht="17.100000000000001" customHeight="1">
      <c r="B45" s="378"/>
      <c r="C45" s="411"/>
      <c r="D45" s="384"/>
      <c r="F45" s="218"/>
      <c r="J45" s="357"/>
      <c r="K45" s="355"/>
      <c r="L45" s="415"/>
      <c r="M45" s="414"/>
      <c r="N45" s="353"/>
      <c r="O45" s="330"/>
      <c r="P45" s="335"/>
      <c r="Q45" s="353"/>
      <c r="R45" s="327"/>
      <c r="S45" s="414"/>
      <c r="T45" s="353"/>
      <c r="U45" s="330"/>
      <c r="V45" s="335"/>
      <c r="W45" s="353"/>
      <c r="X45" s="327"/>
      <c r="Y45" s="414"/>
      <c r="Z45" s="353"/>
      <c r="AA45" s="330"/>
      <c r="AB45" s="335"/>
      <c r="AC45" s="353"/>
      <c r="AD45" s="327"/>
      <c r="AE45" s="414"/>
      <c r="AF45" s="353"/>
      <c r="AG45" s="330"/>
      <c r="AH45" s="335"/>
      <c r="AI45" s="353"/>
      <c r="AJ45" s="327"/>
      <c r="AK45" s="414"/>
      <c r="AL45" s="353"/>
      <c r="AM45" s="330"/>
      <c r="AN45" s="335"/>
      <c r="AO45" s="353"/>
      <c r="AP45" s="327"/>
      <c r="AQ45" s="326"/>
      <c r="AR45" s="325"/>
      <c r="AS45" s="324"/>
      <c r="AT45" s="331"/>
    </row>
    <row r="46" spans="2:46" ht="17.100000000000001" customHeight="1">
      <c r="B46" s="409"/>
      <c r="D46" s="425" t="s">
        <v>280</v>
      </c>
      <c r="E46" s="424" t="s">
        <v>119</v>
      </c>
      <c r="F46" s="424"/>
      <c r="G46" s="424"/>
      <c r="H46" s="424"/>
      <c r="I46" s="424"/>
      <c r="L46" s="407"/>
      <c r="M46" s="406"/>
      <c r="N46" s="363"/>
      <c r="O46" s="365"/>
      <c r="P46" s="364"/>
      <c r="Q46" s="363"/>
      <c r="R46" s="362"/>
      <c r="S46" s="406"/>
      <c r="T46" s="363"/>
      <c r="U46" s="365"/>
      <c r="V46" s="364"/>
      <c r="W46" s="363"/>
      <c r="X46" s="362"/>
      <c r="Y46" s="406"/>
      <c r="Z46" s="363"/>
      <c r="AA46" s="365"/>
      <c r="AB46" s="364"/>
      <c r="AC46" s="363"/>
      <c r="AD46" s="362"/>
      <c r="AE46" s="406"/>
      <c r="AF46" s="363"/>
      <c r="AG46" s="365"/>
      <c r="AH46" s="364"/>
      <c r="AI46" s="363"/>
      <c r="AJ46" s="362"/>
      <c r="AK46" s="406"/>
      <c r="AL46" s="363"/>
      <c r="AM46" s="365"/>
      <c r="AN46" s="364"/>
      <c r="AO46" s="363"/>
      <c r="AP46" s="362"/>
      <c r="AQ46" s="361"/>
      <c r="AR46" s="360"/>
      <c r="AS46" s="359"/>
      <c r="AT46" s="367"/>
    </row>
    <row r="47" spans="2:46" ht="16.5" customHeight="1">
      <c r="B47" s="409"/>
      <c r="C47" s="358"/>
      <c r="E47" s="421"/>
      <c r="F47" s="220" t="s">
        <v>299</v>
      </c>
      <c r="G47" s="233" t="s">
        <v>205</v>
      </c>
      <c r="J47" s="655"/>
      <c r="K47" s="419" t="s">
        <v>120</v>
      </c>
      <c r="L47" s="423"/>
      <c r="M47" s="422"/>
      <c r="N47" s="656"/>
      <c r="O47" s="283">
        <f>J47*N47</f>
        <v>0</v>
      </c>
      <c r="P47" s="224"/>
      <c r="Q47" s="656">
        <v>0</v>
      </c>
      <c r="R47" s="319">
        <f>Q47*J47</f>
        <v>0</v>
      </c>
      <c r="S47" s="422"/>
      <c r="T47" s="656"/>
      <c r="U47" s="283" t="e">
        <f>J47*T47*Inf_Y2</f>
        <v>#REF!</v>
      </c>
      <c r="V47" s="224"/>
      <c r="W47" s="656">
        <v>0</v>
      </c>
      <c r="X47" s="319" t="e">
        <f>J47*W47*Inf_Y2</f>
        <v>#REF!</v>
      </c>
      <c r="Y47" s="422"/>
      <c r="Z47" s="656"/>
      <c r="AA47" s="283" t="e">
        <f>J47*Z47*Inf_Y3</f>
        <v>#REF!</v>
      </c>
      <c r="AB47" s="224"/>
      <c r="AC47" s="656">
        <v>0</v>
      </c>
      <c r="AD47" s="319" t="e">
        <f>J47*Inf_Y3*AC47</f>
        <v>#REF!</v>
      </c>
      <c r="AE47" s="422"/>
      <c r="AF47" s="656"/>
      <c r="AG47" s="283" t="e">
        <f>J47*AF47*Inf_Y3</f>
        <v>#REF!</v>
      </c>
      <c r="AH47" s="224"/>
      <c r="AI47" s="656">
        <v>0</v>
      </c>
      <c r="AJ47" s="319" t="e">
        <f>J47*AI47*Inf_Y4</f>
        <v>#REF!</v>
      </c>
      <c r="AK47" s="422"/>
      <c r="AL47" s="656"/>
      <c r="AM47" s="283" t="e">
        <f>J47*AL47*Inf_Y3</f>
        <v>#REF!</v>
      </c>
      <c r="AN47" s="224"/>
      <c r="AO47" s="656">
        <v>0</v>
      </c>
      <c r="AP47" s="319" t="e">
        <f>J47*AO47*Inf_Y5</f>
        <v>#REF!</v>
      </c>
      <c r="AQ47" s="318" t="e">
        <f>SUM(O47,U47,AA47,AG47,AM47,#REF!)</f>
        <v>#REF!</v>
      </c>
      <c r="AR47" s="317" t="e">
        <f>SUM(R47,X47,AD47,AJ47,AP47)</f>
        <v>#REF!</v>
      </c>
      <c r="AS47" s="262" t="e">
        <f t="shared" si="1"/>
        <v>#REF!</v>
      </c>
      <c r="AT47" s="225"/>
    </row>
    <row r="48" spans="2:46" ht="16.5" customHeight="1">
      <c r="B48" s="409"/>
      <c r="C48" s="358"/>
      <c r="E48" s="421"/>
      <c r="F48" s="220" t="s">
        <v>298</v>
      </c>
      <c r="G48" s="233" t="s">
        <v>121</v>
      </c>
      <c r="J48" s="655"/>
      <c r="K48" s="419" t="s">
        <v>122</v>
      </c>
      <c r="L48" s="423"/>
      <c r="M48" s="422"/>
      <c r="N48" s="656"/>
      <c r="O48" s="283">
        <f>J48*N48</f>
        <v>0</v>
      </c>
      <c r="P48" s="224"/>
      <c r="Q48" s="656">
        <v>0</v>
      </c>
      <c r="R48" s="319">
        <f>Q48*J48</f>
        <v>0</v>
      </c>
      <c r="S48" s="422"/>
      <c r="T48" s="656"/>
      <c r="U48" s="283" t="e">
        <f>J48*T48*Inf_Y2</f>
        <v>#REF!</v>
      </c>
      <c r="V48" s="224"/>
      <c r="W48" s="656">
        <v>0</v>
      </c>
      <c r="X48" s="319" t="e">
        <f>J48*W48*Inf_Y2</f>
        <v>#REF!</v>
      </c>
      <c r="Y48" s="422"/>
      <c r="Z48" s="656"/>
      <c r="AA48" s="283" t="e">
        <f>J48*Z48*Inf_Y3</f>
        <v>#REF!</v>
      </c>
      <c r="AB48" s="224"/>
      <c r="AC48" s="656">
        <v>0</v>
      </c>
      <c r="AD48" s="319" t="e">
        <f>J48*Inf_Y3*AC48</f>
        <v>#REF!</v>
      </c>
      <c r="AE48" s="422"/>
      <c r="AF48" s="656"/>
      <c r="AG48" s="283" t="e">
        <f>J48*AF48*Inf_Y3</f>
        <v>#REF!</v>
      </c>
      <c r="AH48" s="224"/>
      <c r="AI48" s="656">
        <v>0</v>
      </c>
      <c r="AJ48" s="319" t="e">
        <f>J48*AI48*Inf_Y4</f>
        <v>#REF!</v>
      </c>
      <c r="AK48" s="422"/>
      <c r="AL48" s="656"/>
      <c r="AM48" s="283" t="e">
        <f>J48*AL48*Inf_Y3</f>
        <v>#REF!</v>
      </c>
      <c r="AN48" s="224"/>
      <c r="AO48" s="656">
        <v>0</v>
      </c>
      <c r="AP48" s="319" t="e">
        <f>J48*AO48*Inf_Y5</f>
        <v>#REF!</v>
      </c>
      <c r="AQ48" s="318" t="e">
        <f>SUM(O48,U48,AA48,AG48,AM48,#REF!)</f>
        <v>#REF!</v>
      </c>
      <c r="AR48" s="317" t="e">
        <f>SUM(R48,X48,AD48,AJ48,AP48)</f>
        <v>#REF!</v>
      </c>
      <c r="AS48" s="262" t="e">
        <f t="shared" si="1"/>
        <v>#REF!</v>
      </c>
      <c r="AT48" s="225"/>
    </row>
    <row r="49" spans="2:46" ht="17.100000000000001" customHeight="1">
      <c r="B49" s="409"/>
      <c r="C49" s="358"/>
      <c r="D49" s="421"/>
      <c r="F49" s="233"/>
      <c r="J49" s="408"/>
      <c r="K49" s="419"/>
      <c r="L49" s="420"/>
      <c r="M49" s="418"/>
      <c r="N49" s="380"/>
      <c r="O49" s="283"/>
      <c r="P49" s="224"/>
      <c r="Q49" s="380"/>
      <c r="R49" s="319"/>
      <c r="S49" s="418"/>
      <c r="T49" s="380"/>
      <c r="U49" s="283"/>
      <c r="V49" s="224"/>
      <c r="W49" s="380"/>
      <c r="X49" s="319"/>
      <c r="Y49" s="418"/>
      <c r="Z49" s="380"/>
      <c r="AA49" s="283"/>
      <c r="AB49" s="224"/>
      <c r="AC49" s="380"/>
      <c r="AD49" s="319"/>
      <c r="AE49" s="418"/>
      <c r="AF49" s="380"/>
      <c r="AG49" s="283"/>
      <c r="AH49" s="224"/>
      <c r="AI49" s="380"/>
      <c r="AJ49" s="319"/>
      <c r="AK49" s="418"/>
      <c r="AL49" s="380"/>
      <c r="AM49" s="283"/>
      <c r="AN49" s="224"/>
      <c r="AO49" s="380"/>
      <c r="AP49" s="319"/>
      <c r="AQ49" s="318"/>
      <c r="AR49" s="317"/>
      <c r="AS49" s="262"/>
      <c r="AT49" s="225"/>
    </row>
    <row r="50" spans="2:46" s="237" customFormat="1" ht="18">
      <c r="B50" s="410"/>
      <c r="C50" s="320"/>
      <c r="D50" s="595" t="str">
        <f>"Subtotal "&amp;E46</f>
        <v>Subtotal Staff Travel</v>
      </c>
      <c r="E50" s="596"/>
      <c r="F50" s="597"/>
      <c r="G50" s="596"/>
      <c r="H50" s="596"/>
      <c r="I50" s="596"/>
      <c r="J50" s="598"/>
      <c r="K50" s="599"/>
      <c r="L50" s="600"/>
      <c r="M50" s="601"/>
      <c r="N50" s="602"/>
      <c r="O50" s="603">
        <f>SUM(O47:O48)</f>
        <v>0</v>
      </c>
      <c r="P50" s="604"/>
      <c r="Q50" s="602"/>
      <c r="R50" s="605">
        <f>SUM(R43:R45)+SUM(R46:R49)</f>
        <v>0</v>
      </c>
      <c r="S50" s="601"/>
      <c r="T50" s="602"/>
      <c r="U50" s="603" t="e">
        <f>SUM(U47:U48)</f>
        <v>#REF!</v>
      </c>
      <c r="V50" s="604"/>
      <c r="W50" s="602"/>
      <c r="X50" s="605" t="e">
        <f>SUM(X43:X45)+SUM(X46:X49)</f>
        <v>#REF!</v>
      </c>
      <c r="Y50" s="601"/>
      <c r="Z50" s="602"/>
      <c r="AA50" s="603" t="e">
        <f>SUM(AA47:AA48)</f>
        <v>#REF!</v>
      </c>
      <c r="AB50" s="604"/>
      <c r="AC50" s="602"/>
      <c r="AD50" s="605" t="e">
        <f>SUM(AD43:AD45)+SUM(AD46:AD49)</f>
        <v>#REF!</v>
      </c>
      <c r="AE50" s="601"/>
      <c r="AF50" s="602"/>
      <c r="AG50" s="603" t="e">
        <f>SUM(AG43:AG45)+SUM(AG46:AG49)</f>
        <v>#REF!</v>
      </c>
      <c r="AH50" s="604"/>
      <c r="AI50" s="602"/>
      <c r="AJ50" s="605" t="e">
        <f>SUM(AJ43:AJ45)+SUM(AJ46:AJ49)</f>
        <v>#REF!</v>
      </c>
      <c r="AK50" s="601"/>
      <c r="AL50" s="602"/>
      <c r="AM50" s="603" t="e">
        <f>SUM(AM43:AM45)+SUM(AM46:AM49)</f>
        <v>#REF!</v>
      </c>
      <c r="AN50" s="604"/>
      <c r="AO50" s="602"/>
      <c r="AP50" s="605" t="e">
        <f>SUM(AP43:AP45)+SUM(AP46:AP49)</f>
        <v>#REF!</v>
      </c>
      <c r="AQ50" s="606" t="e">
        <f>SUM(O50,U50,AA50,AG50,AM50,#REF!)</f>
        <v>#REF!</v>
      </c>
      <c r="AR50" s="665" t="e">
        <f>SUM(R50,X50,AD50,AJ50,AP50)</f>
        <v>#REF!</v>
      </c>
      <c r="AS50" s="675" t="e">
        <f>SUM(AQ50:AR50)</f>
        <v>#REF!</v>
      </c>
      <c r="AT50" s="341"/>
    </row>
    <row r="51" spans="2:46" ht="17.100000000000001" customHeight="1">
      <c r="B51" s="409"/>
      <c r="C51" s="358"/>
      <c r="D51" s="421"/>
      <c r="F51" s="233"/>
      <c r="J51" s="408"/>
      <c r="K51" s="419"/>
      <c r="L51" s="420"/>
      <c r="M51" s="418"/>
      <c r="N51" s="380"/>
      <c r="O51" s="283"/>
      <c r="P51" s="224"/>
      <c r="Q51" s="380"/>
      <c r="R51" s="319"/>
      <c r="S51" s="418"/>
      <c r="T51" s="380"/>
      <c r="U51" s="283"/>
      <c r="V51" s="224"/>
      <c r="W51" s="380"/>
      <c r="X51" s="319"/>
      <c r="Y51" s="418"/>
      <c r="Z51" s="380"/>
      <c r="AA51" s="283"/>
      <c r="AB51" s="224"/>
      <c r="AC51" s="380"/>
      <c r="AD51" s="319"/>
      <c r="AE51" s="418"/>
      <c r="AF51" s="380"/>
      <c r="AG51" s="283"/>
      <c r="AH51" s="224"/>
      <c r="AI51" s="380"/>
      <c r="AJ51" s="319"/>
      <c r="AK51" s="418"/>
      <c r="AL51" s="380"/>
      <c r="AM51" s="283"/>
      <c r="AN51" s="224"/>
      <c r="AO51" s="380"/>
      <c r="AP51" s="319"/>
      <c r="AQ51" s="318"/>
      <c r="AR51" s="317"/>
      <c r="AS51" s="262"/>
      <c r="AT51" s="225"/>
    </row>
    <row r="52" spans="2:46" s="323" customFormat="1" ht="15" hidden="1">
      <c r="B52" s="378"/>
      <c r="D52" s="413" t="s">
        <v>292</v>
      </c>
      <c r="E52" s="412" t="s">
        <v>128</v>
      </c>
      <c r="F52" s="412"/>
      <c r="G52" s="412"/>
      <c r="H52" s="412"/>
      <c r="I52" s="412"/>
      <c r="J52" s="333"/>
      <c r="K52" s="333"/>
      <c r="L52" s="377"/>
      <c r="M52" s="375"/>
      <c r="N52" s="328"/>
      <c r="O52" s="374"/>
      <c r="Q52" s="328"/>
      <c r="R52" s="373"/>
      <c r="S52" s="375"/>
      <c r="T52" s="328"/>
      <c r="U52" s="374"/>
      <c r="W52" s="328"/>
      <c r="X52" s="373"/>
      <c r="Y52" s="375"/>
      <c r="Z52" s="328"/>
      <c r="AA52" s="374"/>
      <c r="AC52" s="328"/>
      <c r="AD52" s="373"/>
      <c r="AE52" s="375"/>
      <c r="AF52" s="328"/>
      <c r="AG52" s="374"/>
      <c r="AI52" s="328"/>
      <c r="AJ52" s="373"/>
      <c r="AK52" s="375"/>
      <c r="AL52" s="328"/>
      <c r="AM52" s="374"/>
      <c r="AO52" s="328"/>
      <c r="AP52" s="373"/>
      <c r="AQ52" s="372"/>
      <c r="AR52" s="371"/>
      <c r="AS52" s="370"/>
      <c r="AT52" s="376"/>
    </row>
    <row r="53" spans="2:46" s="323" customFormat="1" ht="15" hidden="1">
      <c r="B53" s="378"/>
      <c r="C53" s="411"/>
      <c r="E53" s="384"/>
      <c r="F53" s="323" t="s">
        <v>300</v>
      </c>
      <c r="G53" s="323" t="s">
        <v>129</v>
      </c>
      <c r="J53" s="652"/>
      <c r="K53" s="355" t="s">
        <v>127</v>
      </c>
      <c r="L53" s="356"/>
      <c r="M53" s="354"/>
      <c r="N53" s="696"/>
      <c r="O53" s="330">
        <f>N53*J53</f>
        <v>0</v>
      </c>
      <c r="P53" s="335"/>
      <c r="Q53" s="651">
        <v>0</v>
      </c>
      <c r="R53" s="327">
        <f t="shared" ref="R53:R59" si="3">Q53*J53</f>
        <v>0</v>
      </c>
      <c r="S53" s="354"/>
      <c r="T53" s="696"/>
      <c r="U53" s="330" t="e">
        <f t="shared" ref="U53:U59" si="4">J53*T53*Inf_Y2</f>
        <v>#REF!</v>
      </c>
      <c r="V53" s="335"/>
      <c r="W53" s="651">
        <v>0</v>
      </c>
      <c r="X53" s="327" t="e">
        <f t="shared" ref="X53:X59" si="5">J53*W53*Inf_Y2</f>
        <v>#REF!</v>
      </c>
      <c r="Y53" s="354"/>
      <c r="Z53" s="651"/>
      <c r="AA53" s="330" t="e">
        <f t="shared" ref="AA53:AA59" si="6">J53*Z53*Inf_Y3</f>
        <v>#REF!</v>
      </c>
      <c r="AB53" s="335"/>
      <c r="AC53" s="651">
        <v>0</v>
      </c>
      <c r="AD53" s="327" t="e">
        <f t="shared" ref="AD53:AD59" si="7">J53*Inf_Y3*AC53</f>
        <v>#REF!</v>
      </c>
      <c r="AE53" s="354"/>
      <c r="AF53" s="651"/>
      <c r="AG53" s="330" t="e">
        <f t="shared" ref="AG53:AG59" si="8">J53*AF53*Inf_Y4</f>
        <v>#REF!</v>
      </c>
      <c r="AH53" s="335"/>
      <c r="AI53" s="651">
        <v>0</v>
      </c>
      <c r="AJ53" s="327" t="e">
        <f t="shared" ref="AJ53:AJ59" si="9">J53*AI53*Inf_Y4</f>
        <v>#REF!</v>
      </c>
      <c r="AK53" s="354"/>
      <c r="AL53" s="651"/>
      <c r="AM53" s="330" t="e">
        <f t="shared" ref="AM53:AM59" si="10">J53*AL53*Inf_Y5</f>
        <v>#REF!</v>
      </c>
      <c r="AN53" s="335"/>
      <c r="AO53" s="651">
        <v>0</v>
      </c>
      <c r="AP53" s="327" t="e">
        <f t="shared" ref="AP53:AP59" si="11">J53*AO53*Inf_Y5</f>
        <v>#REF!</v>
      </c>
      <c r="AQ53" s="326"/>
      <c r="AR53" s="325"/>
      <c r="AS53" s="324">
        <f t="shared" ref="AS53:AS109" si="12">SUM(AQ53:AR53)</f>
        <v>0</v>
      </c>
      <c r="AT53" s="331"/>
    </row>
    <row r="54" spans="2:46" s="323" customFormat="1" ht="15" hidden="1">
      <c r="B54" s="378"/>
      <c r="C54" s="411"/>
      <c r="E54" s="384"/>
      <c r="F54" s="323" t="s">
        <v>304</v>
      </c>
      <c r="G54" s="323" t="s">
        <v>130</v>
      </c>
      <c r="J54" s="652"/>
      <c r="K54" s="355" t="s">
        <v>131</v>
      </c>
      <c r="L54" s="356"/>
      <c r="M54" s="354"/>
      <c r="N54" s="696"/>
      <c r="O54" s="330">
        <f>N54*J54</f>
        <v>0</v>
      </c>
      <c r="P54" s="335"/>
      <c r="Q54" s="651">
        <v>0</v>
      </c>
      <c r="R54" s="327">
        <f t="shared" si="3"/>
        <v>0</v>
      </c>
      <c r="S54" s="354"/>
      <c r="T54" s="696"/>
      <c r="U54" s="330" t="e">
        <f t="shared" si="4"/>
        <v>#REF!</v>
      </c>
      <c r="V54" s="335"/>
      <c r="W54" s="651">
        <v>0</v>
      </c>
      <c r="X54" s="327" t="e">
        <f t="shared" si="5"/>
        <v>#REF!</v>
      </c>
      <c r="Y54" s="354"/>
      <c r="Z54" s="651"/>
      <c r="AA54" s="330" t="e">
        <f t="shared" si="6"/>
        <v>#REF!</v>
      </c>
      <c r="AB54" s="335"/>
      <c r="AC54" s="651">
        <v>0</v>
      </c>
      <c r="AD54" s="327" t="e">
        <f t="shared" si="7"/>
        <v>#REF!</v>
      </c>
      <c r="AE54" s="354"/>
      <c r="AF54" s="651"/>
      <c r="AG54" s="330" t="e">
        <f t="shared" si="8"/>
        <v>#REF!</v>
      </c>
      <c r="AH54" s="335"/>
      <c r="AI54" s="651">
        <v>0</v>
      </c>
      <c r="AJ54" s="327" t="e">
        <f t="shared" si="9"/>
        <v>#REF!</v>
      </c>
      <c r="AK54" s="354"/>
      <c r="AL54" s="651"/>
      <c r="AM54" s="330" t="e">
        <f t="shared" si="10"/>
        <v>#REF!</v>
      </c>
      <c r="AN54" s="335"/>
      <c r="AO54" s="651">
        <v>0</v>
      </c>
      <c r="AP54" s="327" t="e">
        <f t="shared" si="11"/>
        <v>#REF!</v>
      </c>
      <c r="AQ54" s="326"/>
      <c r="AR54" s="325"/>
      <c r="AS54" s="324">
        <f t="shared" si="12"/>
        <v>0</v>
      </c>
      <c r="AT54" s="331"/>
    </row>
    <row r="55" spans="2:46" s="323" customFormat="1" ht="15" hidden="1">
      <c r="B55" s="378"/>
      <c r="C55" s="411"/>
      <c r="F55" s="323" t="s">
        <v>303</v>
      </c>
      <c r="G55" s="323" t="s">
        <v>132</v>
      </c>
      <c r="J55" s="652"/>
      <c r="K55" s="355" t="s">
        <v>133</v>
      </c>
      <c r="L55" s="356"/>
      <c r="M55" s="354"/>
      <c r="N55" s="696"/>
      <c r="O55" s="330">
        <f>N55*J55</f>
        <v>0</v>
      </c>
      <c r="P55" s="335"/>
      <c r="Q55" s="651">
        <v>0</v>
      </c>
      <c r="R55" s="327">
        <f t="shared" si="3"/>
        <v>0</v>
      </c>
      <c r="S55" s="354"/>
      <c r="T55" s="696"/>
      <c r="U55" s="330" t="e">
        <f t="shared" si="4"/>
        <v>#REF!</v>
      </c>
      <c r="V55" s="335"/>
      <c r="W55" s="651">
        <v>0</v>
      </c>
      <c r="X55" s="327" t="e">
        <f t="shared" si="5"/>
        <v>#REF!</v>
      </c>
      <c r="Y55" s="354"/>
      <c r="Z55" s="651"/>
      <c r="AA55" s="330" t="e">
        <f t="shared" si="6"/>
        <v>#REF!</v>
      </c>
      <c r="AB55" s="335"/>
      <c r="AC55" s="651">
        <v>0</v>
      </c>
      <c r="AD55" s="327" t="e">
        <f t="shared" si="7"/>
        <v>#REF!</v>
      </c>
      <c r="AE55" s="354"/>
      <c r="AF55" s="651"/>
      <c r="AG55" s="330" t="e">
        <f t="shared" si="8"/>
        <v>#REF!</v>
      </c>
      <c r="AH55" s="335"/>
      <c r="AI55" s="651">
        <v>0</v>
      </c>
      <c r="AJ55" s="327" t="e">
        <f t="shared" si="9"/>
        <v>#REF!</v>
      </c>
      <c r="AK55" s="354"/>
      <c r="AL55" s="651"/>
      <c r="AM55" s="330" t="e">
        <f t="shared" si="10"/>
        <v>#REF!</v>
      </c>
      <c r="AN55" s="335"/>
      <c r="AO55" s="651">
        <v>0</v>
      </c>
      <c r="AP55" s="327" t="e">
        <f t="shared" si="11"/>
        <v>#REF!</v>
      </c>
      <c r="AQ55" s="326"/>
      <c r="AR55" s="325"/>
      <c r="AS55" s="324">
        <f t="shared" si="12"/>
        <v>0</v>
      </c>
      <c r="AT55" s="331"/>
    </row>
    <row r="56" spans="2:46" s="323" customFormat="1" ht="15" hidden="1">
      <c r="B56" s="378"/>
      <c r="C56" s="411"/>
      <c r="F56" s="323" t="s">
        <v>302</v>
      </c>
      <c r="G56" s="323" t="s">
        <v>134</v>
      </c>
      <c r="J56" s="652"/>
      <c r="K56" s="355" t="s">
        <v>122</v>
      </c>
      <c r="L56" s="356"/>
      <c r="M56" s="354"/>
      <c r="N56" s="696"/>
      <c r="O56" s="330">
        <f>J56*N56</f>
        <v>0</v>
      </c>
      <c r="P56" s="335"/>
      <c r="Q56" s="651">
        <v>0</v>
      </c>
      <c r="R56" s="327">
        <f t="shared" si="3"/>
        <v>0</v>
      </c>
      <c r="S56" s="354"/>
      <c r="T56" s="696"/>
      <c r="U56" s="330" t="e">
        <f t="shared" si="4"/>
        <v>#REF!</v>
      </c>
      <c r="V56" s="335"/>
      <c r="W56" s="651">
        <v>0</v>
      </c>
      <c r="X56" s="327" t="e">
        <f t="shared" si="5"/>
        <v>#REF!</v>
      </c>
      <c r="Y56" s="354"/>
      <c r="Z56" s="651"/>
      <c r="AA56" s="330" t="e">
        <f t="shared" si="6"/>
        <v>#REF!</v>
      </c>
      <c r="AB56" s="335"/>
      <c r="AC56" s="651">
        <v>0</v>
      </c>
      <c r="AD56" s="327" t="e">
        <f t="shared" si="7"/>
        <v>#REF!</v>
      </c>
      <c r="AE56" s="354"/>
      <c r="AF56" s="651"/>
      <c r="AG56" s="330" t="e">
        <f t="shared" si="8"/>
        <v>#REF!</v>
      </c>
      <c r="AH56" s="335"/>
      <c r="AI56" s="651">
        <v>0</v>
      </c>
      <c r="AJ56" s="327" t="e">
        <f t="shared" si="9"/>
        <v>#REF!</v>
      </c>
      <c r="AK56" s="354"/>
      <c r="AL56" s="651"/>
      <c r="AM56" s="330" t="e">
        <f t="shared" si="10"/>
        <v>#REF!</v>
      </c>
      <c r="AN56" s="335"/>
      <c r="AO56" s="651">
        <v>0</v>
      </c>
      <c r="AP56" s="327" t="e">
        <f t="shared" si="11"/>
        <v>#REF!</v>
      </c>
      <c r="AQ56" s="326"/>
      <c r="AR56" s="325"/>
      <c r="AS56" s="324">
        <f t="shared" si="12"/>
        <v>0</v>
      </c>
      <c r="AT56" s="331"/>
    </row>
    <row r="57" spans="2:46" s="323" customFormat="1" ht="15" hidden="1">
      <c r="B57" s="378"/>
      <c r="C57" s="411"/>
      <c r="E57" s="384"/>
      <c r="F57" s="323" t="s">
        <v>300</v>
      </c>
      <c r="G57" s="323" t="s">
        <v>135</v>
      </c>
      <c r="J57" s="652"/>
      <c r="K57" s="355" t="s">
        <v>131</v>
      </c>
      <c r="L57" s="356"/>
      <c r="M57" s="354"/>
      <c r="N57" s="696"/>
      <c r="O57" s="330">
        <f>N57*J57</f>
        <v>0</v>
      </c>
      <c r="P57" s="335"/>
      <c r="Q57" s="651">
        <v>0</v>
      </c>
      <c r="R57" s="327">
        <f t="shared" si="3"/>
        <v>0</v>
      </c>
      <c r="S57" s="354"/>
      <c r="T57" s="696"/>
      <c r="U57" s="330" t="e">
        <f t="shared" si="4"/>
        <v>#REF!</v>
      </c>
      <c r="V57" s="335"/>
      <c r="W57" s="651">
        <v>0</v>
      </c>
      <c r="X57" s="327" t="e">
        <f t="shared" si="5"/>
        <v>#REF!</v>
      </c>
      <c r="Y57" s="354"/>
      <c r="Z57" s="651"/>
      <c r="AA57" s="330" t="e">
        <f t="shared" si="6"/>
        <v>#REF!</v>
      </c>
      <c r="AB57" s="335"/>
      <c r="AC57" s="651">
        <v>0</v>
      </c>
      <c r="AD57" s="327" t="e">
        <f t="shared" si="7"/>
        <v>#REF!</v>
      </c>
      <c r="AE57" s="354"/>
      <c r="AF57" s="651"/>
      <c r="AG57" s="330" t="e">
        <f t="shared" si="8"/>
        <v>#REF!</v>
      </c>
      <c r="AH57" s="335"/>
      <c r="AI57" s="651">
        <v>0</v>
      </c>
      <c r="AJ57" s="327" t="e">
        <f t="shared" si="9"/>
        <v>#REF!</v>
      </c>
      <c r="AK57" s="354"/>
      <c r="AL57" s="651"/>
      <c r="AM57" s="330" t="e">
        <f t="shared" si="10"/>
        <v>#REF!</v>
      </c>
      <c r="AN57" s="335"/>
      <c r="AO57" s="651">
        <v>0</v>
      </c>
      <c r="AP57" s="327" t="e">
        <f t="shared" si="11"/>
        <v>#REF!</v>
      </c>
      <c r="AQ57" s="326"/>
      <c r="AR57" s="325"/>
      <c r="AS57" s="324">
        <f t="shared" si="12"/>
        <v>0</v>
      </c>
      <c r="AT57" s="331"/>
    </row>
    <row r="58" spans="2:46" s="323" customFormat="1" ht="15" hidden="1">
      <c r="B58" s="378"/>
      <c r="C58" s="411"/>
      <c r="E58" s="384"/>
      <c r="F58" s="323" t="s">
        <v>304</v>
      </c>
      <c r="G58" s="323" t="s">
        <v>136</v>
      </c>
      <c r="J58" s="652"/>
      <c r="K58" s="355" t="s">
        <v>127</v>
      </c>
      <c r="L58" s="415"/>
      <c r="M58" s="414"/>
      <c r="N58" s="696"/>
      <c r="O58" s="330">
        <f>N58*J58</f>
        <v>0</v>
      </c>
      <c r="P58" s="335"/>
      <c r="Q58" s="651">
        <v>0</v>
      </c>
      <c r="R58" s="327">
        <f t="shared" si="3"/>
        <v>0</v>
      </c>
      <c r="S58" s="414"/>
      <c r="T58" s="696"/>
      <c r="U58" s="330" t="e">
        <f t="shared" si="4"/>
        <v>#REF!</v>
      </c>
      <c r="V58" s="335"/>
      <c r="W58" s="651">
        <v>0</v>
      </c>
      <c r="X58" s="327" t="e">
        <f t="shared" si="5"/>
        <v>#REF!</v>
      </c>
      <c r="Y58" s="414"/>
      <c r="Z58" s="651"/>
      <c r="AA58" s="330" t="e">
        <f t="shared" si="6"/>
        <v>#REF!</v>
      </c>
      <c r="AB58" s="335"/>
      <c r="AC58" s="651">
        <v>0</v>
      </c>
      <c r="AD58" s="327" t="e">
        <f t="shared" si="7"/>
        <v>#REF!</v>
      </c>
      <c r="AE58" s="414"/>
      <c r="AF58" s="651"/>
      <c r="AG58" s="330" t="e">
        <f t="shared" si="8"/>
        <v>#REF!</v>
      </c>
      <c r="AH58" s="335"/>
      <c r="AI58" s="651">
        <v>0</v>
      </c>
      <c r="AJ58" s="327" t="e">
        <f t="shared" si="9"/>
        <v>#REF!</v>
      </c>
      <c r="AK58" s="414"/>
      <c r="AL58" s="651"/>
      <c r="AM58" s="330" t="e">
        <f t="shared" si="10"/>
        <v>#REF!</v>
      </c>
      <c r="AN58" s="335"/>
      <c r="AO58" s="651">
        <v>0</v>
      </c>
      <c r="AP58" s="327" t="e">
        <f t="shared" si="11"/>
        <v>#REF!</v>
      </c>
      <c r="AQ58" s="326"/>
      <c r="AR58" s="325"/>
      <c r="AS58" s="324">
        <f t="shared" si="12"/>
        <v>0</v>
      </c>
      <c r="AT58" s="331"/>
    </row>
    <row r="59" spans="2:46" s="323" customFormat="1" ht="15" hidden="1">
      <c r="B59" s="378"/>
      <c r="C59" s="411"/>
      <c r="E59" s="384"/>
      <c r="F59" s="323" t="s">
        <v>303</v>
      </c>
      <c r="G59" s="323" t="s">
        <v>137</v>
      </c>
      <c r="J59" s="652"/>
      <c r="K59" s="355" t="s">
        <v>127</v>
      </c>
      <c r="L59" s="415"/>
      <c r="M59" s="414"/>
      <c r="N59" s="696"/>
      <c r="O59" s="330">
        <f>N59*J59</f>
        <v>0</v>
      </c>
      <c r="P59" s="335"/>
      <c r="Q59" s="651">
        <v>0</v>
      </c>
      <c r="R59" s="327">
        <f t="shared" si="3"/>
        <v>0</v>
      </c>
      <c r="S59" s="414"/>
      <c r="T59" s="696"/>
      <c r="U59" s="330" t="e">
        <f t="shared" si="4"/>
        <v>#REF!</v>
      </c>
      <c r="V59" s="335"/>
      <c r="W59" s="651">
        <v>0</v>
      </c>
      <c r="X59" s="327" t="e">
        <f t="shared" si="5"/>
        <v>#REF!</v>
      </c>
      <c r="Y59" s="414"/>
      <c r="Z59" s="651"/>
      <c r="AA59" s="330" t="e">
        <f t="shared" si="6"/>
        <v>#REF!</v>
      </c>
      <c r="AB59" s="335"/>
      <c r="AC59" s="651">
        <v>0</v>
      </c>
      <c r="AD59" s="327" t="e">
        <f t="shared" si="7"/>
        <v>#REF!</v>
      </c>
      <c r="AE59" s="414"/>
      <c r="AF59" s="651"/>
      <c r="AG59" s="330" t="e">
        <f t="shared" si="8"/>
        <v>#REF!</v>
      </c>
      <c r="AH59" s="335"/>
      <c r="AI59" s="651">
        <v>0</v>
      </c>
      <c r="AJ59" s="327" t="e">
        <f t="shared" si="9"/>
        <v>#REF!</v>
      </c>
      <c r="AK59" s="414"/>
      <c r="AL59" s="651"/>
      <c r="AM59" s="330" t="e">
        <f t="shared" si="10"/>
        <v>#REF!</v>
      </c>
      <c r="AN59" s="335"/>
      <c r="AO59" s="651">
        <v>0</v>
      </c>
      <c r="AP59" s="327" t="e">
        <f t="shared" si="11"/>
        <v>#REF!</v>
      </c>
      <c r="AQ59" s="326"/>
      <c r="AR59" s="325"/>
      <c r="AS59" s="324">
        <f t="shared" si="12"/>
        <v>0</v>
      </c>
      <c r="AT59" s="331"/>
    </row>
    <row r="60" spans="2:46" s="323" customFormat="1" ht="15" hidden="1" customHeight="1">
      <c r="B60" s="378"/>
      <c r="C60" s="411"/>
      <c r="D60" s="384"/>
      <c r="F60" s="218"/>
      <c r="J60" s="357"/>
      <c r="K60" s="355"/>
      <c r="L60" s="356"/>
      <c r="M60" s="354"/>
      <c r="N60" s="353"/>
      <c r="O60" s="330"/>
      <c r="P60" s="335"/>
      <c r="Q60" s="353"/>
      <c r="R60" s="327"/>
      <c r="S60" s="354"/>
      <c r="T60" s="353"/>
      <c r="U60" s="330"/>
      <c r="V60" s="335"/>
      <c r="W60" s="353"/>
      <c r="X60" s="327"/>
      <c r="Y60" s="354"/>
      <c r="Z60" s="353"/>
      <c r="AA60" s="330"/>
      <c r="AB60" s="335"/>
      <c r="AC60" s="353"/>
      <c r="AD60" s="327"/>
      <c r="AE60" s="354"/>
      <c r="AF60" s="353"/>
      <c r="AG60" s="330"/>
      <c r="AH60" s="335"/>
      <c r="AI60" s="353"/>
      <c r="AJ60" s="327"/>
      <c r="AK60" s="354"/>
      <c r="AL60" s="353"/>
      <c r="AM60" s="330"/>
      <c r="AN60" s="335"/>
      <c r="AO60" s="353"/>
      <c r="AP60" s="327"/>
      <c r="AQ60" s="326"/>
      <c r="AR60" s="325"/>
      <c r="AS60" s="324">
        <f t="shared" si="12"/>
        <v>0</v>
      </c>
      <c r="AT60" s="331"/>
    </row>
    <row r="61" spans="2:46" s="237" customFormat="1" ht="18" hidden="1">
      <c r="B61" s="410"/>
      <c r="C61" s="320"/>
      <c r="D61" s="595" t="str">
        <f>"Subtotal "&amp;E52</f>
        <v>Subtotal MENA Fellows US Exchange</v>
      </c>
      <c r="E61" s="596"/>
      <c r="F61" s="597"/>
      <c r="G61" s="596"/>
      <c r="H61" s="596"/>
      <c r="I61" s="596"/>
      <c r="J61" s="598"/>
      <c r="K61" s="599"/>
      <c r="L61" s="600"/>
      <c r="M61" s="601"/>
      <c r="N61" s="602"/>
      <c r="O61" s="603">
        <f>SUM(O51:O60)</f>
        <v>0</v>
      </c>
      <c r="P61" s="604"/>
      <c r="Q61" s="602"/>
      <c r="R61" s="605">
        <f>SUM(R51:R60)</f>
        <v>0</v>
      </c>
      <c r="S61" s="601"/>
      <c r="T61" s="602"/>
      <c r="U61" s="603" t="e">
        <f>SUM(U51:U60)</f>
        <v>#REF!</v>
      </c>
      <c r="V61" s="604"/>
      <c r="W61" s="602"/>
      <c r="X61" s="605" t="e">
        <f>SUM(X51:X60)</f>
        <v>#REF!</v>
      </c>
      <c r="Y61" s="601"/>
      <c r="Z61" s="602"/>
      <c r="AA61" s="603" t="e">
        <f>SUM(AA51:AA60)</f>
        <v>#REF!</v>
      </c>
      <c r="AB61" s="604"/>
      <c r="AC61" s="602"/>
      <c r="AD61" s="605" t="e">
        <f>SUM(AD51:AD60)</f>
        <v>#REF!</v>
      </c>
      <c r="AE61" s="601"/>
      <c r="AF61" s="602"/>
      <c r="AG61" s="603" t="e">
        <f>SUM(AG51:AG60)</f>
        <v>#REF!</v>
      </c>
      <c r="AH61" s="604"/>
      <c r="AI61" s="602"/>
      <c r="AJ61" s="605" t="e">
        <f>SUM(AJ51:AJ60)</f>
        <v>#REF!</v>
      </c>
      <c r="AK61" s="601"/>
      <c r="AL61" s="602"/>
      <c r="AM61" s="603" t="e">
        <f>SUM(AM51:AM60)</f>
        <v>#REF!</v>
      </c>
      <c r="AN61" s="604"/>
      <c r="AO61" s="602"/>
      <c r="AP61" s="605" t="e">
        <f>SUM(AP51:AP60)</f>
        <v>#REF!</v>
      </c>
      <c r="AQ61" s="606"/>
      <c r="AR61" s="665"/>
      <c r="AS61" s="675">
        <f t="shared" si="12"/>
        <v>0</v>
      </c>
      <c r="AT61" s="341"/>
    </row>
    <row r="62" spans="2:46" s="237" customFormat="1" ht="18" hidden="1">
      <c r="B62" s="410"/>
      <c r="C62" s="320"/>
      <c r="D62" s="320"/>
      <c r="F62" s="278"/>
      <c r="J62" s="682"/>
      <c r="K62" s="342"/>
      <c r="L62" s="683"/>
      <c r="M62" s="684"/>
      <c r="N62" s="685"/>
      <c r="O62" s="273"/>
      <c r="P62" s="239"/>
      <c r="Q62" s="685"/>
      <c r="R62" s="340"/>
      <c r="S62" s="684"/>
      <c r="T62" s="685"/>
      <c r="U62" s="273"/>
      <c r="V62" s="239"/>
      <c r="W62" s="685"/>
      <c r="X62" s="340"/>
      <c r="Y62" s="684"/>
      <c r="Z62" s="685"/>
      <c r="AA62" s="273"/>
      <c r="AB62" s="239"/>
      <c r="AC62" s="685"/>
      <c r="AD62" s="340"/>
      <c r="AE62" s="684"/>
      <c r="AF62" s="685"/>
      <c r="AG62" s="273"/>
      <c r="AH62" s="239"/>
      <c r="AI62" s="685"/>
      <c r="AJ62" s="340"/>
      <c r="AK62" s="684"/>
      <c r="AL62" s="685"/>
      <c r="AM62" s="273"/>
      <c r="AN62" s="239"/>
      <c r="AO62" s="685"/>
      <c r="AP62" s="340"/>
      <c r="AQ62" s="272"/>
      <c r="AR62" s="271"/>
      <c r="AS62" s="270"/>
      <c r="AT62" s="341"/>
    </row>
    <row r="63" spans="2:46" s="237" customFormat="1" ht="18">
      <c r="B63" s="410"/>
      <c r="C63" s="320"/>
      <c r="D63" s="417" t="s">
        <v>291</v>
      </c>
      <c r="E63" s="416" t="s">
        <v>395</v>
      </c>
      <c r="F63" s="412"/>
      <c r="G63" s="412"/>
      <c r="H63" s="412"/>
      <c r="I63" s="412"/>
      <c r="J63" s="333"/>
      <c r="K63" s="333"/>
      <c r="L63" s="377"/>
      <c r="M63" s="375"/>
      <c r="N63" s="328"/>
      <c r="O63" s="374"/>
      <c r="P63" s="323"/>
      <c r="Q63" s="328"/>
      <c r="R63" s="373"/>
      <c r="S63" s="375"/>
      <c r="T63" s="328"/>
      <c r="U63" s="374"/>
      <c r="V63" s="323"/>
      <c r="W63" s="328"/>
      <c r="X63" s="373"/>
      <c r="Y63" s="375"/>
      <c r="Z63" s="328"/>
      <c r="AA63" s="374"/>
      <c r="AB63" s="323"/>
      <c r="AC63" s="328"/>
      <c r="AD63" s="373"/>
      <c r="AE63" s="375"/>
      <c r="AF63" s="328"/>
      <c r="AG63" s="374"/>
      <c r="AH63" s="323"/>
      <c r="AI63" s="328"/>
      <c r="AJ63" s="373"/>
      <c r="AK63" s="375"/>
      <c r="AL63" s="328"/>
      <c r="AM63" s="374"/>
      <c r="AN63" s="323"/>
      <c r="AO63" s="328"/>
      <c r="AP63" s="373"/>
      <c r="AQ63" s="372"/>
      <c r="AR63" s="371"/>
      <c r="AS63" s="370"/>
      <c r="AT63" s="376"/>
    </row>
    <row r="64" spans="2:46" s="237" customFormat="1" ht="18">
      <c r="B64" s="410"/>
      <c r="C64" s="320"/>
      <c r="D64" s="323"/>
      <c r="E64" s="384"/>
      <c r="F64" s="323" t="s">
        <v>300</v>
      </c>
      <c r="G64" s="323" t="s">
        <v>144</v>
      </c>
      <c r="H64" s="323"/>
      <c r="I64" s="323"/>
      <c r="J64" s="652"/>
      <c r="K64" s="355" t="s">
        <v>120</v>
      </c>
      <c r="L64" s="356"/>
      <c r="M64" s="354"/>
      <c r="N64" s="651"/>
      <c r="O64" s="330">
        <f>N64*J64</f>
        <v>0</v>
      </c>
      <c r="P64" s="335"/>
      <c r="Q64" s="651">
        <v>0</v>
      </c>
      <c r="R64" s="327">
        <f t="shared" ref="R64:R69" si="13">Q64*J64</f>
        <v>0</v>
      </c>
      <c r="S64" s="354"/>
      <c r="T64" s="651"/>
      <c r="U64" s="330" t="e">
        <f>J64*T64*Inf_Y2</f>
        <v>#REF!</v>
      </c>
      <c r="V64" s="335"/>
      <c r="W64" s="651">
        <v>0</v>
      </c>
      <c r="X64" s="327" t="e">
        <f t="shared" ref="X64:X73" si="14">J64*W64*Inf_Y2</f>
        <v>#REF!</v>
      </c>
      <c r="Y64" s="354"/>
      <c r="Z64" s="651"/>
      <c r="AA64" s="330" t="e">
        <f t="shared" ref="AA64:AA73" si="15">J64*Z64*Inf_Y3</f>
        <v>#REF!</v>
      </c>
      <c r="AB64" s="335"/>
      <c r="AC64" s="651">
        <v>0</v>
      </c>
      <c r="AD64" s="327" t="e">
        <f t="shared" ref="AD64:AD73" si="16">J64*Inf_Y3*AC64</f>
        <v>#REF!</v>
      </c>
      <c r="AE64" s="354"/>
      <c r="AF64" s="651"/>
      <c r="AG64" s="330" t="e">
        <f>J64*AF64*Inf_Y3</f>
        <v>#REF!</v>
      </c>
      <c r="AH64" s="335"/>
      <c r="AI64" s="651">
        <v>0</v>
      </c>
      <c r="AJ64" s="327" t="e">
        <f t="shared" ref="AJ64:AJ73" si="17">J64*AI64*Inf_Y4</f>
        <v>#REF!</v>
      </c>
      <c r="AK64" s="354"/>
      <c r="AL64" s="651"/>
      <c r="AM64" s="330" t="e">
        <f>J64*AL64*Inf_Y3</f>
        <v>#REF!</v>
      </c>
      <c r="AN64" s="335"/>
      <c r="AO64" s="651">
        <v>0</v>
      </c>
      <c r="AP64" s="327" t="e">
        <f t="shared" ref="AP64:AP73" si="18">J64*AO64*Inf_Y5</f>
        <v>#REF!</v>
      </c>
      <c r="AQ64" s="326" t="e">
        <f>SUM(O64,U64,AA64,AG64,AM64,#REF!)</f>
        <v>#REF!</v>
      </c>
      <c r="AR64" s="325" t="e">
        <f t="shared" ref="AR64:AR73" si="19">SUM(R64,X64,AD64,AJ64,AP64)</f>
        <v>#REF!</v>
      </c>
      <c r="AS64" s="324" t="e">
        <f t="shared" ref="AS64:AS75" si="20">SUM(AQ64:AR64)</f>
        <v>#REF!</v>
      </c>
      <c r="AT64" s="331"/>
    </row>
    <row r="65" spans="2:46" s="237" customFormat="1" ht="18">
      <c r="B65" s="410"/>
      <c r="C65" s="320"/>
      <c r="D65" s="323"/>
      <c r="E65" s="384"/>
      <c r="F65" s="323" t="s">
        <v>304</v>
      </c>
      <c r="G65" s="323" t="s">
        <v>130</v>
      </c>
      <c r="H65" s="323"/>
      <c r="I65" s="323"/>
      <c r="J65" s="652"/>
      <c r="K65" s="355" t="s">
        <v>131</v>
      </c>
      <c r="L65" s="356"/>
      <c r="M65" s="354"/>
      <c r="N65" s="651"/>
      <c r="O65" s="330">
        <f t="shared" ref="O65:O73" si="21">N65*J65</f>
        <v>0</v>
      </c>
      <c r="P65" s="335"/>
      <c r="Q65" s="651">
        <v>0</v>
      </c>
      <c r="R65" s="327">
        <f t="shared" si="13"/>
        <v>0</v>
      </c>
      <c r="S65" s="354"/>
      <c r="T65" s="651"/>
      <c r="U65" s="330" t="e">
        <f t="shared" ref="U65:U73" si="22">J65*T65*Inf_Y2</f>
        <v>#REF!</v>
      </c>
      <c r="V65" s="335"/>
      <c r="W65" s="651">
        <v>0</v>
      </c>
      <c r="X65" s="327" t="e">
        <f t="shared" si="14"/>
        <v>#REF!</v>
      </c>
      <c r="Y65" s="354"/>
      <c r="Z65" s="651"/>
      <c r="AA65" s="330" t="e">
        <f t="shared" si="15"/>
        <v>#REF!</v>
      </c>
      <c r="AB65" s="335"/>
      <c r="AC65" s="651">
        <v>0</v>
      </c>
      <c r="AD65" s="327" t="e">
        <f t="shared" si="16"/>
        <v>#REF!</v>
      </c>
      <c r="AE65" s="354"/>
      <c r="AF65" s="651"/>
      <c r="AG65" s="330" t="e">
        <f>J65*AF65*Inf_Y3</f>
        <v>#REF!</v>
      </c>
      <c r="AH65" s="335"/>
      <c r="AI65" s="651">
        <v>0</v>
      </c>
      <c r="AJ65" s="327" t="e">
        <f t="shared" si="17"/>
        <v>#REF!</v>
      </c>
      <c r="AK65" s="354"/>
      <c r="AL65" s="651"/>
      <c r="AM65" s="330" t="e">
        <f>J65*AL65*Inf_Y3</f>
        <v>#REF!</v>
      </c>
      <c r="AN65" s="335"/>
      <c r="AO65" s="651">
        <v>0</v>
      </c>
      <c r="AP65" s="327" t="e">
        <f t="shared" si="18"/>
        <v>#REF!</v>
      </c>
      <c r="AQ65" s="326" t="e">
        <f>SUM(O65,U65,AA65,AG65,AM65,#REF!)</f>
        <v>#REF!</v>
      </c>
      <c r="AR65" s="325" t="e">
        <f t="shared" si="19"/>
        <v>#REF!</v>
      </c>
      <c r="AS65" s="324" t="e">
        <f t="shared" si="20"/>
        <v>#REF!</v>
      </c>
      <c r="AT65" s="331"/>
    </row>
    <row r="66" spans="2:46" s="237" customFormat="1" ht="18">
      <c r="B66" s="410"/>
      <c r="C66" s="320"/>
      <c r="D66" s="323"/>
      <c r="E66" s="323"/>
      <c r="F66" s="323" t="s">
        <v>303</v>
      </c>
      <c r="G66" s="323" t="s">
        <v>396</v>
      </c>
      <c r="H66" s="323"/>
      <c r="I66" s="323"/>
      <c r="J66" s="652"/>
      <c r="K66" s="355" t="s">
        <v>127</v>
      </c>
      <c r="L66" s="356"/>
      <c r="M66" s="354"/>
      <c r="N66" s="651"/>
      <c r="O66" s="330">
        <f t="shared" si="21"/>
        <v>0</v>
      </c>
      <c r="P66" s="335"/>
      <c r="Q66" s="651">
        <v>0</v>
      </c>
      <c r="R66" s="327">
        <f t="shared" si="13"/>
        <v>0</v>
      </c>
      <c r="S66" s="354"/>
      <c r="T66" s="651"/>
      <c r="U66" s="330">
        <f>J66*T66</f>
        <v>0</v>
      </c>
      <c r="V66" s="335"/>
      <c r="W66" s="651">
        <v>0</v>
      </c>
      <c r="X66" s="327" t="e">
        <f t="shared" si="14"/>
        <v>#REF!</v>
      </c>
      <c r="Y66" s="354"/>
      <c r="Z66" s="651"/>
      <c r="AA66" s="330">
        <f>J66*Z66</f>
        <v>0</v>
      </c>
      <c r="AB66" s="335"/>
      <c r="AC66" s="651">
        <v>0</v>
      </c>
      <c r="AD66" s="327" t="e">
        <f t="shared" si="16"/>
        <v>#REF!</v>
      </c>
      <c r="AE66" s="354"/>
      <c r="AF66" s="651"/>
      <c r="AG66" s="330">
        <f>J66*AF66</f>
        <v>0</v>
      </c>
      <c r="AH66" s="335"/>
      <c r="AI66" s="651">
        <v>0</v>
      </c>
      <c r="AJ66" s="327" t="e">
        <f t="shared" si="17"/>
        <v>#REF!</v>
      </c>
      <c r="AK66" s="354"/>
      <c r="AL66" s="651"/>
      <c r="AM66" s="330">
        <f>J66*AL66</f>
        <v>0</v>
      </c>
      <c r="AN66" s="335"/>
      <c r="AO66" s="651">
        <v>0</v>
      </c>
      <c r="AP66" s="327" t="e">
        <f t="shared" si="18"/>
        <v>#REF!</v>
      </c>
      <c r="AQ66" s="326" t="e">
        <f>SUM(O66,U66,AA66,AG66,AM66,#REF!)</f>
        <v>#REF!</v>
      </c>
      <c r="AR66" s="325" t="e">
        <f t="shared" si="19"/>
        <v>#REF!</v>
      </c>
      <c r="AS66" s="324" t="e">
        <f t="shared" si="20"/>
        <v>#REF!</v>
      </c>
      <c r="AT66" s="331"/>
    </row>
    <row r="67" spans="2:46" s="237" customFormat="1" ht="18">
      <c r="B67" s="410"/>
      <c r="C67" s="320"/>
      <c r="D67" s="323"/>
      <c r="E67" s="384"/>
      <c r="F67" s="323" t="s">
        <v>302</v>
      </c>
      <c r="G67" s="323" t="s">
        <v>397</v>
      </c>
      <c r="H67" s="323"/>
      <c r="I67" s="323"/>
      <c r="J67" s="652"/>
      <c r="K67" s="355" t="s">
        <v>127</v>
      </c>
      <c r="L67" s="415"/>
      <c r="M67" s="414"/>
      <c r="N67" s="651"/>
      <c r="O67" s="330">
        <f t="shared" si="21"/>
        <v>0</v>
      </c>
      <c r="P67" s="335"/>
      <c r="Q67" s="651">
        <v>0</v>
      </c>
      <c r="R67" s="327">
        <f t="shared" si="13"/>
        <v>0</v>
      </c>
      <c r="S67" s="414"/>
      <c r="T67" s="651"/>
      <c r="U67" s="330">
        <f>J67*T67</f>
        <v>0</v>
      </c>
      <c r="V67" s="335"/>
      <c r="W67" s="651">
        <v>0</v>
      </c>
      <c r="X67" s="327" t="e">
        <f t="shared" si="14"/>
        <v>#REF!</v>
      </c>
      <c r="Y67" s="414"/>
      <c r="Z67" s="651"/>
      <c r="AA67" s="330">
        <f>J67*Z67</f>
        <v>0</v>
      </c>
      <c r="AB67" s="335"/>
      <c r="AC67" s="651">
        <v>0</v>
      </c>
      <c r="AD67" s="327" t="e">
        <f t="shared" si="16"/>
        <v>#REF!</v>
      </c>
      <c r="AE67" s="414"/>
      <c r="AF67" s="651"/>
      <c r="AG67" s="330">
        <f>J67*AF67</f>
        <v>0</v>
      </c>
      <c r="AH67" s="335"/>
      <c r="AI67" s="651">
        <v>0</v>
      </c>
      <c r="AJ67" s="327" t="e">
        <f t="shared" si="17"/>
        <v>#REF!</v>
      </c>
      <c r="AK67" s="414"/>
      <c r="AL67" s="651"/>
      <c r="AM67" s="330">
        <f>J67*AL67</f>
        <v>0</v>
      </c>
      <c r="AN67" s="335"/>
      <c r="AO67" s="651">
        <v>0</v>
      </c>
      <c r="AP67" s="327" t="e">
        <f t="shared" si="18"/>
        <v>#REF!</v>
      </c>
      <c r="AQ67" s="326" t="e">
        <f>SUM(O67,U67,AA67,AG67,AM67,#REF!)</f>
        <v>#REF!</v>
      </c>
      <c r="AR67" s="325" t="e">
        <f t="shared" si="19"/>
        <v>#REF!</v>
      </c>
      <c r="AS67" s="324" t="e">
        <f t="shared" si="20"/>
        <v>#REF!</v>
      </c>
      <c r="AT67" s="331"/>
    </row>
    <row r="68" spans="2:46" s="755" customFormat="1" ht="18">
      <c r="B68" s="756"/>
      <c r="C68" s="320"/>
      <c r="D68" s="323"/>
      <c r="E68" s="384"/>
      <c r="F68" s="323" t="s">
        <v>302</v>
      </c>
      <c r="G68" s="323" t="s">
        <v>397</v>
      </c>
      <c r="H68" s="323"/>
      <c r="I68" s="323"/>
      <c r="J68" s="652"/>
      <c r="K68" s="355" t="s">
        <v>127</v>
      </c>
      <c r="L68" s="415"/>
      <c r="M68" s="414"/>
      <c r="N68" s="651"/>
      <c r="O68" s="330">
        <f t="shared" ref="O68" si="23">N68*J68</f>
        <v>0</v>
      </c>
      <c r="P68" s="335"/>
      <c r="Q68" s="651">
        <v>0</v>
      </c>
      <c r="R68" s="327">
        <f t="shared" ref="R68" si="24">Q68*J68</f>
        <v>0</v>
      </c>
      <c r="S68" s="414"/>
      <c r="T68" s="651"/>
      <c r="U68" s="330">
        <f>J68*T68</f>
        <v>0</v>
      </c>
      <c r="V68" s="335"/>
      <c r="W68" s="651">
        <v>0</v>
      </c>
      <c r="X68" s="327" t="e">
        <f t="shared" ref="X68" si="25">J68*W68*Inf_Y2</f>
        <v>#REF!</v>
      </c>
      <c r="Y68" s="414"/>
      <c r="Z68" s="651"/>
      <c r="AA68" s="330">
        <f>J68*Z68</f>
        <v>0</v>
      </c>
      <c r="AB68" s="335"/>
      <c r="AC68" s="651">
        <v>0</v>
      </c>
      <c r="AD68" s="327" t="e">
        <f t="shared" ref="AD68" si="26">J68*Inf_Y3*AC68</f>
        <v>#REF!</v>
      </c>
      <c r="AE68" s="414"/>
      <c r="AF68" s="651"/>
      <c r="AG68" s="330">
        <f>J68*AF68</f>
        <v>0</v>
      </c>
      <c r="AH68" s="335"/>
      <c r="AI68" s="651">
        <v>0</v>
      </c>
      <c r="AJ68" s="327" t="e">
        <f t="shared" ref="AJ68" si="27">J68*AI68*Inf_Y4</f>
        <v>#REF!</v>
      </c>
      <c r="AK68" s="414"/>
      <c r="AL68" s="651"/>
      <c r="AM68" s="330">
        <f>J68*AL68</f>
        <v>0</v>
      </c>
      <c r="AN68" s="335"/>
      <c r="AO68" s="651">
        <v>0</v>
      </c>
      <c r="AP68" s="327" t="e">
        <f t="shared" ref="AP68" si="28">J68*AO68*Inf_Y5</f>
        <v>#REF!</v>
      </c>
      <c r="AQ68" s="326" t="e">
        <f>SUM(O68,U68,AA68,AG68,AM68,#REF!)</f>
        <v>#REF!</v>
      </c>
      <c r="AR68" s="325" t="e">
        <f t="shared" si="19"/>
        <v>#REF!</v>
      </c>
      <c r="AS68" s="324" t="e">
        <f t="shared" ref="AS68" si="29">SUM(AQ68:AR68)</f>
        <v>#REF!</v>
      </c>
      <c r="AT68" s="757"/>
    </row>
    <row r="69" spans="2:46" s="237" customFormat="1" ht="18">
      <c r="B69" s="410"/>
      <c r="C69" s="320"/>
      <c r="D69" s="323"/>
      <c r="E69" s="384"/>
      <c r="F69" s="323" t="s">
        <v>344</v>
      </c>
      <c r="G69" s="323" t="s">
        <v>398</v>
      </c>
      <c r="H69" s="323"/>
      <c r="I69" s="323"/>
      <c r="J69" s="652"/>
      <c r="K69" s="355" t="s">
        <v>127</v>
      </c>
      <c r="L69" s="415"/>
      <c r="M69" s="414"/>
      <c r="N69" s="651"/>
      <c r="O69" s="330">
        <f t="shared" si="21"/>
        <v>0</v>
      </c>
      <c r="P69" s="335"/>
      <c r="Q69" s="651">
        <v>0</v>
      </c>
      <c r="R69" s="327">
        <f t="shared" si="13"/>
        <v>0</v>
      </c>
      <c r="S69" s="414"/>
      <c r="T69" s="651"/>
      <c r="U69" s="330" t="e">
        <f t="shared" si="22"/>
        <v>#REF!</v>
      </c>
      <c r="V69" s="335"/>
      <c r="W69" s="651">
        <v>0</v>
      </c>
      <c r="X69" s="327" t="e">
        <f t="shared" si="14"/>
        <v>#REF!</v>
      </c>
      <c r="Y69" s="414"/>
      <c r="Z69" s="651"/>
      <c r="AA69" s="330" t="e">
        <f t="shared" si="15"/>
        <v>#REF!</v>
      </c>
      <c r="AB69" s="335"/>
      <c r="AC69" s="651">
        <v>0</v>
      </c>
      <c r="AD69" s="327" t="e">
        <f t="shared" si="16"/>
        <v>#REF!</v>
      </c>
      <c r="AE69" s="414"/>
      <c r="AF69" s="651"/>
      <c r="AG69" s="330" t="e">
        <f>J69*AF69*Inf_Y3</f>
        <v>#REF!</v>
      </c>
      <c r="AH69" s="335"/>
      <c r="AI69" s="651">
        <v>0</v>
      </c>
      <c r="AJ69" s="327" t="e">
        <f t="shared" si="17"/>
        <v>#REF!</v>
      </c>
      <c r="AK69" s="414"/>
      <c r="AL69" s="651"/>
      <c r="AM69" s="330" t="e">
        <f>J69*AL69*Inf_Y3</f>
        <v>#REF!</v>
      </c>
      <c r="AN69" s="335"/>
      <c r="AO69" s="651">
        <v>0</v>
      </c>
      <c r="AP69" s="327" t="e">
        <f t="shared" si="18"/>
        <v>#REF!</v>
      </c>
      <c r="AQ69" s="326" t="e">
        <f>SUM(O69,U69,AA69,AG69,AM69,#REF!)</f>
        <v>#REF!</v>
      </c>
      <c r="AR69" s="325" t="e">
        <f t="shared" si="19"/>
        <v>#REF!</v>
      </c>
      <c r="AS69" s="324" t="e">
        <f t="shared" si="20"/>
        <v>#REF!</v>
      </c>
      <c r="AT69" s="331"/>
    </row>
    <row r="70" spans="2:46" s="237" customFormat="1" ht="18" hidden="1">
      <c r="B70" s="410"/>
      <c r="C70" s="320"/>
      <c r="D70" s="323"/>
      <c r="E70" s="384"/>
      <c r="F70" s="323" t="s">
        <v>345</v>
      </c>
      <c r="G70" s="323" t="s">
        <v>135</v>
      </c>
      <c r="H70" s="323"/>
      <c r="I70" s="323"/>
      <c r="J70" s="652"/>
      <c r="K70" s="355" t="s">
        <v>145</v>
      </c>
      <c r="L70" s="415"/>
      <c r="M70" s="414"/>
      <c r="N70" s="651"/>
      <c r="O70" s="330">
        <f t="shared" si="21"/>
        <v>0</v>
      </c>
      <c r="P70" s="335"/>
      <c r="Q70" s="651">
        <v>0</v>
      </c>
      <c r="R70" s="327">
        <f t="shared" ref="R70:R73" si="30">Q70*J70</f>
        <v>0</v>
      </c>
      <c r="S70" s="414"/>
      <c r="T70" s="651"/>
      <c r="U70" s="330" t="e">
        <f t="shared" si="22"/>
        <v>#REF!</v>
      </c>
      <c r="V70" s="335"/>
      <c r="W70" s="651">
        <v>0</v>
      </c>
      <c r="X70" s="327" t="e">
        <f t="shared" si="14"/>
        <v>#REF!</v>
      </c>
      <c r="Y70" s="414"/>
      <c r="Z70" s="651"/>
      <c r="AA70" s="330" t="e">
        <f t="shared" si="15"/>
        <v>#REF!</v>
      </c>
      <c r="AB70" s="335"/>
      <c r="AC70" s="651">
        <v>0</v>
      </c>
      <c r="AD70" s="327" t="e">
        <f t="shared" si="16"/>
        <v>#REF!</v>
      </c>
      <c r="AE70" s="414"/>
      <c r="AF70" s="651"/>
      <c r="AG70" s="330" t="e">
        <f>J70*AF70*Inf_Y3</f>
        <v>#REF!</v>
      </c>
      <c r="AH70" s="335"/>
      <c r="AI70" s="651">
        <v>0</v>
      </c>
      <c r="AJ70" s="327" t="e">
        <f t="shared" si="17"/>
        <v>#REF!</v>
      </c>
      <c r="AK70" s="414"/>
      <c r="AL70" s="651"/>
      <c r="AM70" s="330" t="e">
        <f>J70*AL70*Inf_Y3</f>
        <v>#REF!</v>
      </c>
      <c r="AN70" s="335"/>
      <c r="AO70" s="651">
        <v>0</v>
      </c>
      <c r="AP70" s="327" t="e">
        <f t="shared" si="18"/>
        <v>#REF!</v>
      </c>
      <c r="AQ70" s="326" t="e">
        <f>SUM(O70,U70,AA70,AG70,AM70,#REF!)</f>
        <v>#REF!</v>
      </c>
      <c r="AR70" s="325" t="e">
        <f t="shared" si="19"/>
        <v>#REF!</v>
      </c>
      <c r="AS70" s="324" t="e">
        <f t="shared" ref="AS70:AS73" si="31">SUM(AQ70:AR70)</f>
        <v>#REF!</v>
      </c>
      <c r="AT70" s="331"/>
    </row>
    <row r="71" spans="2:46" s="237" customFormat="1" ht="18">
      <c r="B71" s="410"/>
      <c r="C71" s="320"/>
      <c r="D71" s="323"/>
      <c r="E71" s="384"/>
      <c r="F71" s="323" t="s">
        <v>346</v>
      </c>
      <c r="G71" s="323" t="s">
        <v>146</v>
      </c>
      <c r="H71" s="323"/>
      <c r="I71" s="323"/>
      <c r="J71" s="652"/>
      <c r="K71" s="355" t="s">
        <v>127</v>
      </c>
      <c r="L71" s="415"/>
      <c r="M71" s="414"/>
      <c r="N71" s="651"/>
      <c r="O71" s="330">
        <f t="shared" si="21"/>
        <v>0</v>
      </c>
      <c r="P71" s="335"/>
      <c r="Q71" s="651">
        <v>0</v>
      </c>
      <c r="R71" s="327">
        <f t="shared" si="30"/>
        <v>0</v>
      </c>
      <c r="S71" s="414"/>
      <c r="T71" s="651"/>
      <c r="U71" s="330">
        <f>J71*T71</f>
        <v>0</v>
      </c>
      <c r="V71" s="335"/>
      <c r="W71" s="651">
        <v>0</v>
      </c>
      <c r="X71" s="327" t="e">
        <f t="shared" si="14"/>
        <v>#REF!</v>
      </c>
      <c r="Y71" s="414"/>
      <c r="Z71" s="651"/>
      <c r="AA71" s="330">
        <f>J71*Z71</f>
        <v>0</v>
      </c>
      <c r="AB71" s="335"/>
      <c r="AC71" s="651">
        <v>0</v>
      </c>
      <c r="AD71" s="327" t="e">
        <f t="shared" si="16"/>
        <v>#REF!</v>
      </c>
      <c r="AE71" s="414"/>
      <c r="AF71" s="651"/>
      <c r="AG71" s="330">
        <f>J71*AF71</f>
        <v>0</v>
      </c>
      <c r="AH71" s="335"/>
      <c r="AI71" s="651">
        <v>0</v>
      </c>
      <c r="AJ71" s="327" t="e">
        <f t="shared" si="17"/>
        <v>#REF!</v>
      </c>
      <c r="AK71" s="414"/>
      <c r="AL71" s="651"/>
      <c r="AM71" s="330">
        <f>J71*AL71</f>
        <v>0</v>
      </c>
      <c r="AN71" s="335"/>
      <c r="AO71" s="651">
        <v>0</v>
      </c>
      <c r="AP71" s="327" t="e">
        <f t="shared" si="18"/>
        <v>#REF!</v>
      </c>
      <c r="AQ71" s="326" t="e">
        <f>SUM(O71,U71,AA71,AG71,AM71,#REF!)</f>
        <v>#REF!</v>
      </c>
      <c r="AR71" s="325" t="e">
        <f t="shared" si="19"/>
        <v>#REF!</v>
      </c>
      <c r="AS71" s="324" t="e">
        <f t="shared" si="31"/>
        <v>#REF!</v>
      </c>
      <c r="AT71" s="331"/>
    </row>
    <row r="72" spans="2:46" s="237" customFormat="1" ht="18" hidden="1">
      <c r="B72" s="410"/>
      <c r="C72" s="320"/>
      <c r="D72" s="323"/>
      <c r="E72" s="384"/>
      <c r="F72" s="323" t="s">
        <v>347</v>
      </c>
      <c r="G72" s="323" t="s">
        <v>147</v>
      </c>
      <c r="H72" s="323"/>
      <c r="I72" s="323"/>
      <c r="J72" s="652"/>
      <c r="K72" s="355" t="s">
        <v>127</v>
      </c>
      <c r="L72" s="415"/>
      <c r="M72" s="414"/>
      <c r="N72" s="651"/>
      <c r="O72" s="330">
        <f t="shared" si="21"/>
        <v>0</v>
      </c>
      <c r="P72" s="335"/>
      <c r="Q72" s="651">
        <v>0</v>
      </c>
      <c r="R72" s="327">
        <f t="shared" si="30"/>
        <v>0</v>
      </c>
      <c r="S72" s="414"/>
      <c r="T72" s="651"/>
      <c r="U72" s="330">
        <f>J72*T72</f>
        <v>0</v>
      </c>
      <c r="V72" s="335"/>
      <c r="W72" s="651">
        <v>0</v>
      </c>
      <c r="X72" s="327" t="e">
        <f t="shared" si="14"/>
        <v>#REF!</v>
      </c>
      <c r="Y72" s="414"/>
      <c r="Z72" s="651"/>
      <c r="AA72" s="330">
        <f>J72*Z72</f>
        <v>0</v>
      </c>
      <c r="AB72" s="335"/>
      <c r="AC72" s="651">
        <v>0</v>
      </c>
      <c r="AD72" s="327" t="e">
        <f t="shared" si="16"/>
        <v>#REF!</v>
      </c>
      <c r="AE72" s="414"/>
      <c r="AF72" s="651"/>
      <c r="AG72" s="330">
        <f>J72*AF72</f>
        <v>0</v>
      </c>
      <c r="AH72" s="335"/>
      <c r="AI72" s="651">
        <v>0</v>
      </c>
      <c r="AJ72" s="327" t="e">
        <f t="shared" si="17"/>
        <v>#REF!</v>
      </c>
      <c r="AK72" s="414"/>
      <c r="AL72" s="651"/>
      <c r="AM72" s="330">
        <f>J72*AL72</f>
        <v>0</v>
      </c>
      <c r="AN72" s="335"/>
      <c r="AO72" s="651">
        <v>0</v>
      </c>
      <c r="AP72" s="327" t="e">
        <f t="shared" si="18"/>
        <v>#REF!</v>
      </c>
      <c r="AQ72" s="326" t="e">
        <f>SUM(O72,U72,AA72,AG72,AM72,#REF!)</f>
        <v>#REF!</v>
      </c>
      <c r="AR72" s="325" t="e">
        <f t="shared" si="19"/>
        <v>#REF!</v>
      </c>
      <c r="AS72" s="324" t="e">
        <f t="shared" si="31"/>
        <v>#REF!</v>
      </c>
      <c r="AT72" s="331"/>
    </row>
    <row r="73" spans="2:46" s="237" customFormat="1" ht="18">
      <c r="B73" s="410"/>
      <c r="C73" s="320"/>
      <c r="D73" s="323"/>
      <c r="E73" s="384"/>
      <c r="F73" s="323" t="s">
        <v>348</v>
      </c>
      <c r="G73" s="323" t="s">
        <v>137</v>
      </c>
      <c r="H73" s="323"/>
      <c r="I73" s="323"/>
      <c r="J73" s="652"/>
      <c r="K73" s="355" t="s">
        <v>127</v>
      </c>
      <c r="L73" s="415"/>
      <c r="M73" s="414"/>
      <c r="N73" s="651"/>
      <c r="O73" s="330">
        <f t="shared" si="21"/>
        <v>0</v>
      </c>
      <c r="P73" s="335"/>
      <c r="Q73" s="651">
        <v>0</v>
      </c>
      <c r="R73" s="327">
        <f t="shared" si="30"/>
        <v>0</v>
      </c>
      <c r="S73" s="414"/>
      <c r="T73" s="651"/>
      <c r="U73" s="330" t="e">
        <f t="shared" si="22"/>
        <v>#REF!</v>
      </c>
      <c r="V73" s="335"/>
      <c r="W73" s="651">
        <v>0</v>
      </c>
      <c r="X73" s="327" t="e">
        <f t="shared" si="14"/>
        <v>#REF!</v>
      </c>
      <c r="Y73" s="414"/>
      <c r="Z73" s="651"/>
      <c r="AA73" s="330" t="e">
        <f t="shared" si="15"/>
        <v>#REF!</v>
      </c>
      <c r="AB73" s="335"/>
      <c r="AC73" s="651">
        <v>0</v>
      </c>
      <c r="AD73" s="327" t="e">
        <f t="shared" si="16"/>
        <v>#REF!</v>
      </c>
      <c r="AE73" s="414"/>
      <c r="AF73" s="651"/>
      <c r="AG73" s="330" t="e">
        <f>J73*AF73*Inf_Y3</f>
        <v>#REF!</v>
      </c>
      <c r="AH73" s="335"/>
      <c r="AI73" s="651">
        <v>0</v>
      </c>
      <c r="AJ73" s="327" t="e">
        <f t="shared" si="17"/>
        <v>#REF!</v>
      </c>
      <c r="AK73" s="414"/>
      <c r="AL73" s="651"/>
      <c r="AM73" s="330" t="e">
        <f>J73*AL73*Inf_Y3</f>
        <v>#REF!</v>
      </c>
      <c r="AN73" s="335"/>
      <c r="AO73" s="651">
        <v>0</v>
      </c>
      <c r="AP73" s="327" t="e">
        <f t="shared" si="18"/>
        <v>#REF!</v>
      </c>
      <c r="AQ73" s="326" t="e">
        <f>SUM(O73,U73,AA73,AG73,AM73,#REF!)</f>
        <v>#REF!</v>
      </c>
      <c r="AR73" s="325" t="e">
        <f t="shared" si="19"/>
        <v>#REF!</v>
      </c>
      <c r="AS73" s="324" t="e">
        <f t="shared" si="31"/>
        <v>#REF!</v>
      </c>
      <c r="AT73" s="331"/>
    </row>
    <row r="74" spans="2:46" s="237" customFormat="1" ht="18">
      <c r="B74" s="410"/>
      <c r="C74" s="320"/>
      <c r="D74" s="384"/>
      <c r="E74" s="323"/>
      <c r="F74" s="218"/>
      <c r="G74" s="323"/>
      <c r="H74" s="323"/>
      <c r="I74" s="323"/>
      <c r="J74" s="357"/>
      <c r="K74" s="355"/>
      <c r="L74" s="356"/>
      <c r="M74" s="354"/>
      <c r="N74" s="353"/>
      <c r="O74" s="330"/>
      <c r="P74" s="335"/>
      <c r="Q74" s="353"/>
      <c r="R74" s="327"/>
      <c r="S74" s="354"/>
      <c r="T74" s="353"/>
      <c r="U74" s="330"/>
      <c r="V74" s="335"/>
      <c r="W74" s="353"/>
      <c r="X74" s="327"/>
      <c r="Y74" s="354"/>
      <c r="Z74" s="353"/>
      <c r="AA74" s="330"/>
      <c r="AB74" s="335"/>
      <c r="AC74" s="353"/>
      <c r="AD74" s="327"/>
      <c r="AE74" s="354"/>
      <c r="AF74" s="353"/>
      <c r="AG74" s="330"/>
      <c r="AH74" s="335"/>
      <c r="AI74" s="353"/>
      <c r="AJ74" s="327"/>
      <c r="AK74" s="354"/>
      <c r="AL74" s="353"/>
      <c r="AM74" s="330"/>
      <c r="AN74" s="335"/>
      <c r="AO74" s="353"/>
      <c r="AP74" s="327"/>
      <c r="AQ74" s="326"/>
      <c r="AR74" s="325"/>
      <c r="AS74" s="324"/>
      <c r="AT74" s="331"/>
    </row>
    <row r="75" spans="2:46" s="237" customFormat="1" ht="18">
      <c r="B75" s="410"/>
      <c r="C75" s="320"/>
      <c r="D75" s="595" t="str">
        <f>"Subtotal "&amp;E63</f>
        <v>Subtotal US Study Abroad Travel</v>
      </c>
      <c r="E75" s="596"/>
      <c r="F75" s="597"/>
      <c r="G75" s="596"/>
      <c r="H75" s="596"/>
      <c r="I75" s="596"/>
      <c r="J75" s="598"/>
      <c r="K75" s="599"/>
      <c r="L75" s="600"/>
      <c r="M75" s="601"/>
      <c r="N75" s="602"/>
      <c r="O75" s="603">
        <f>SUM(O62:O74)</f>
        <v>0</v>
      </c>
      <c r="P75" s="604"/>
      <c r="Q75" s="602"/>
      <c r="R75" s="605">
        <f>SUM(R62:R74)</f>
        <v>0</v>
      </c>
      <c r="S75" s="601"/>
      <c r="T75" s="602"/>
      <c r="U75" s="603" t="e">
        <f>SUM(U62:U74)</f>
        <v>#REF!</v>
      </c>
      <c r="V75" s="604"/>
      <c r="W75" s="602"/>
      <c r="X75" s="605" t="e">
        <f>SUM(X62:X74)</f>
        <v>#REF!</v>
      </c>
      <c r="Y75" s="601"/>
      <c r="Z75" s="602"/>
      <c r="AA75" s="603" t="e">
        <f>SUM(AA62:AA74)</f>
        <v>#REF!</v>
      </c>
      <c r="AB75" s="604"/>
      <c r="AC75" s="602"/>
      <c r="AD75" s="605" t="e">
        <f>SUM(AD62:AD74)</f>
        <v>#REF!</v>
      </c>
      <c r="AE75" s="601"/>
      <c r="AF75" s="602"/>
      <c r="AG75" s="603" t="e">
        <f>SUM(AG62:AG74)</f>
        <v>#REF!</v>
      </c>
      <c r="AH75" s="604"/>
      <c r="AI75" s="602"/>
      <c r="AJ75" s="605" t="e">
        <f>SUM(AJ62:AJ74)</f>
        <v>#REF!</v>
      </c>
      <c r="AK75" s="601"/>
      <c r="AL75" s="602"/>
      <c r="AM75" s="603" t="e">
        <f>SUM(AM62:AM74)</f>
        <v>#REF!</v>
      </c>
      <c r="AN75" s="604"/>
      <c r="AO75" s="602"/>
      <c r="AP75" s="605" t="e">
        <f>SUM(AP62:AP74)</f>
        <v>#REF!</v>
      </c>
      <c r="AQ75" s="606" t="e">
        <f>SUM(O75,U75,AA75,AG75,AM75,#REF!)</f>
        <v>#REF!</v>
      </c>
      <c r="AR75" s="665" t="e">
        <f>SUM(R75,X75,AD75,AJ75,AP75)</f>
        <v>#REF!</v>
      </c>
      <c r="AS75" s="675" t="e">
        <f t="shared" si="20"/>
        <v>#REF!</v>
      </c>
      <c r="AT75" s="341"/>
    </row>
    <row r="76" spans="2:46" s="237" customFormat="1" ht="18">
      <c r="B76" s="410"/>
      <c r="C76" s="320"/>
      <c r="D76" s="320"/>
      <c r="F76" s="278"/>
      <c r="J76" s="682"/>
      <c r="K76" s="342"/>
      <c r="L76" s="683"/>
      <c r="M76" s="684"/>
      <c r="N76" s="685"/>
      <c r="O76" s="273"/>
      <c r="P76" s="239"/>
      <c r="Q76" s="685"/>
      <c r="R76" s="340"/>
      <c r="S76" s="684"/>
      <c r="T76" s="685"/>
      <c r="U76" s="273"/>
      <c r="V76" s="239"/>
      <c r="W76" s="685"/>
      <c r="X76" s="340"/>
      <c r="Y76" s="684"/>
      <c r="Z76" s="685"/>
      <c r="AA76" s="273"/>
      <c r="AB76" s="239"/>
      <c r="AC76" s="685"/>
      <c r="AD76" s="340"/>
      <c r="AE76" s="684"/>
      <c r="AF76" s="685"/>
      <c r="AG76" s="273"/>
      <c r="AH76" s="239"/>
      <c r="AI76" s="685"/>
      <c r="AJ76" s="340"/>
      <c r="AK76" s="684"/>
      <c r="AL76" s="685"/>
      <c r="AM76" s="273"/>
      <c r="AN76" s="239"/>
      <c r="AO76" s="685"/>
      <c r="AP76" s="340"/>
      <c r="AQ76" s="272"/>
      <c r="AR76" s="271"/>
      <c r="AS76" s="270"/>
      <c r="AT76" s="341"/>
    </row>
    <row r="77" spans="2:46" s="237" customFormat="1" ht="18">
      <c r="B77" s="410"/>
      <c r="C77" s="320"/>
      <c r="D77" s="413" t="s">
        <v>290</v>
      </c>
      <c r="E77" s="412" t="s">
        <v>333</v>
      </c>
      <c r="F77" s="412"/>
      <c r="G77" s="412"/>
      <c r="H77" s="412"/>
      <c r="I77" s="412"/>
      <c r="J77" s="333"/>
      <c r="K77" s="333"/>
      <c r="L77" s="377"/>
      <c r="M77" s="375"/>
      <c r="N77" s="328"/>
      <c r="O77" s="374"/>
      <c r="P77" s="323"/>
      <c r="Q77" s="328"/>
      <c r="R77" s="373"/>
      <c r="S77" s="375"/>
      <c r="T77" s="328"/>
      <c r="U77" s="374"/>
      <c r="V77" s="323"/>
      <c r="W77" s="328"/>
      <c r="X77" s="373"/>
      <c r="Y77" s="375"/>
      <c r="Z77" s="328"/>
      <c r="AA77" s="374"/>
      <c r="AB77" s="323"/>
      <c r="AC77" s="328"/>
      <c r="AD77" s="373"/>
      <c r="AE77" s="375"/>
      <c r="AF77" s="328"/>
      <c r="AG77" s="374"/>
      <c r="AH77" s="323"/>
      <c r="AI77" s="328"/>
      <c r="AJ77" s="373"/>
      <c r="AK77" s="375"/>
      <c r="AL77" s="328"/>
      <c r="AM77" s="374"/>
      <c r="AN77" s="323"/>
      <c r="AO77" s="328"/>
      <c r="AP77" s="373"/>
      <c r="AQ77" s="372"/>
      <c r="AR77" s="371"/>
      <c r="AS77" s="370"/>
      <c r="AT77" s="376"/>
    </row>
    <row r="78" spans="2:46" s="237" customFormat="1" ht="18">
      <c r="B78" s="410"/>
      <c r="C78" s="320"/>
      <c r="D78" s="323"/>
      <c r="E78" s="384"/>
      <c r="F78" s="323" t="s">
        <v>300</v>
      </c>
      <c r="G78" s="323" t="s">
        <v>126</v>
      </c>
      <c r="H78" s="323"/>
      <c r="I78" s="323"/>
      <c r="J78" s="652"/>
      <c r="K78" s="355" t="s">
        <v>120</v>
      </c>
      <c r="L78" s="356"/>
      <c r="M78" s="354"/>
      <c r="N78" s="651"/>
      <c r="O78" s="330">
        <f>N78*J78</f>
        <v>0</v>
      </c>
      <c r="P78" s="335"/>
      <c r="Q78" s="651">
        <v>0</v>
      </c>
      <c r="R78" s="327">
        <f>Q78*J78</f>
        <v>0</v>
      </c>
      <c r="S78" s="354"/>
      <c r="T78" s="651"/>
      <c r="U78" s="330" t="e">
        <f t="shared" ref="U78:U82" si="32">J78*T78*Inf_Y2</f>
        <v>#REF!</v>
      </c>
      <c r="V78" s="335"/>
      <c r="W78" s="651">
        <v>0</v>
      </c>
      <c r="X78" s="327" t="e">
        <f t="shared" ref="X78:X85" si="33">J78*W78*Inf_Y2</f>
        <v>#REF!</v>
      </c>
      <c r="Y78" s="354"/>
      <c r="Z78" s="651"/>
      <c r="AA78" s="330" t="e">
        <f t="shared" ref="AA78:AA82" si="34">J78*Z78*Inf_Y3</f>
        <v>#REF!</v>
      </c>
      <c r="AB78" s="335"/>
      <c r="AC78" s="651">
        <v>0</v>
      </c>
      <c r="AD78" s="327" t="e">
        <f t="shared" ref="AD78:AD85" si="35">J78*Inf_Y3*AC78</f>
        <v>#REF!</v>
      </c>
      <c r="AE78" s="354"/>
      <c r="AF78" s="651"/>
      <c r="AG78" s="330" t="e">
        <f>J78*AF78*Inf_Y3</f>
        <v>#REF!</v>
      </c>
      <c r="AH78" s="335"/>
      <c r="AI78" s="651">
        <v>0</v>
      </c>
      <c r="AJ78" s="327" t="e">
        <f t="shared" ref="AJ78:AJ85" si="36">J78*AI78*Inf_Y4</f>
        <v>#REF!</v>
      </c>
      <c r="AK78" s="354"/>
      <c r="AL78" s="651"/>
      <c r="AM78" s="330" t="e">
        <f>J78*AL78*Inf_Y3</f>
        <v>#REF!</v>
      </c>
      <c r="AN78" s="335"/>
      <c r="AO78" s="651">
        <v>0</v>
      </c>
      <c r="AP78" s="327" t="e">
        <f t="shared" ref="AP78:AP85" si="37">J78*AO78*Inf_Y5</f>
        <v>#REF!</v>
      </c>
      <c r="AQ78" s="326" t="e">
        <f>SUM(O78,U78,AA78,AG78,AM78,#REF!)</f>
        <v>#REF!</v>
      </c>
      <c r="AR78" s="325" t="e">
        <f t="shared" ref="AR78:AR86" si="38">SUM(R78,X78,AD78,AJ78,AP78)</f>
        <v>#REF!</v>
      </c>
      <c r="AS78" s="324" t="e">
        <f t="shared" ref="AS78:AS88" si="39">SUM(AQ78:AR78)</f>
        <v>#REF!</v>
      </c>
      <c r="AT78" s="331"/>
    </row>
    <row r="79" spans="2:46" s="237" customFormat="1" ht="18">
      <c r="B79" s="410"/>
      <c r="C79" s="320"/>
      <c r="D79" s="323"/>
      <c r="E79" s="384"/>
      <c r="F79" s="323" t="s">
        <v>304</v>
      </c>
      <c r="G79" s="323" t="s">
        <v>383</v>
      </c>
      <c r="H79" s="323"/>
      <c r="I79" s="323"/>
      <c r="J79" s="652"/>
      <c r="K79" s="355" t="s">
        <v>127</v>
      </c>
      <c r="L79" s="356"/>
      <c r="M79" s="354"/>
      <c r="N79" s="651"/>
      <c r="O79" s="330">
        <f>N79*J79</f>
        <v>0</v>
      </c>
      <c r="P79" s="335"/>
      <c r="Q79" s="651">
        <v>0</v>
      </c>
      <c r="R79" s="327">
        <f>Q79*J79</f>
        <v>0</v>
      </c>
      <c r="S79" s="354"/>
      <c r="T79" s="651"/>
      <c r="U79" s="330" t="e">
        <f t="shared" si="32"/>
        <v>#REF!</v>
      </c>
      <c r="V79" s="335"/>
      <c r="W79" s="651">
        <v>0</v>
      </c>
      <c r="X79" s="327" t="e">
        <f t="shared" si="33"/>
        <v>#REF!</v>
      </c>
      <c r="Y79" s="354"/>
      <c r="Z79" s="651"/>
      <c r="AA79" s="330" t="e">
        <f t="shared" si="34"/>
        <v>#REF!</v>
      </c>
      <c r="AB79" s="335"/>
      <c r="AC79" s="651">
        <v>0</v>
      </c>
      <c r="AD79" s="327" t="e">
        <f t="shared" si="35"/>
        <v>#REF!</v>
      </c>
      <c r="AE79" s="354"/>
      <c r="AF79" s="651"/>
      <c r="AG79" s="330" t="e">
        <f>J79*AF79*Inf_Y3</f>
        <v>#REF!</v>
      </c>
      <c r="AH79" s="335"/>
      <c r="AI79" s="651">
        <v>0</v>
      </c>
      <c r="AJ79" s="327" t="e">
        <f t="shared" si="36"/>
        <v>#REF!</v>
      </c>
      <c r="AK79" s="354"/>
      <c r="AL79" s="651"/>
      <c r="AM79" s="330" t="e">
        <f>J79*AL79*Inf_Y3</f>
        <v>#REF!</v>
      </c>
      <c r="AN79" s="335"/>
      <c r="AO79" s="651">
        <v>0</v>
      </c>
      <c r="AP79" s="327" t="e">
        <f t="shared" si="37"/>
        <v>#REF!</v>
      </c>
      <c r="AQ79" s="326" t="e">
        <f>SUM(O79,U79,AA79,AG79,AM79,#REF!)</f>
        <v>#REF!</v>
      </c>
      <c r="AR79" s="325" t="e">
        <f t="shared" si="38"/>
        <v>#REF!</v>
      </c>
      <c r="AS79" s="324" t="e">
        <f t="shared" si="39"/>
        <v>#REF!</v>
      </c>
      <c r="AT79" s="331"/>
    </row>
    <row r="80" spans="2:46" s="237" customFormat="1" ht="18">
      <c r="B80" s="410"/>
      <c r="C80" s="320"/>
      <c r="D80" s="323"/>
      <c r="E80" s="323"/>
      <c r="F80" s="323" t="s">
        <v>303</v>
      </c>
      <c r="G80" s="323" t="s">
        <v>397</v>
      </c>
      <c r="H80" s="323"/>
      <c r="I80" s="323"/>
      <c r="J80" s="652"/>
      <c r="K80" s="355" t="s">
        <v>127</v>
      </c>
      <c r="L80" s="356"/>
      <c r="M80" s="354"/>
      <c r="N80" s="651"/>
      <c r="O80" s="330">
        <f>N80*J80</f>
        <v>0</v>
      </c>
      <c r="P80" s="335"/>
      <c r="Q80" s="651">
        <v>0</v>
      </c>
      <c r="R80" s="327">
        <f>Q80*J80</f>
        <v>0</v>
      </c>
      <c r="S80" s="354"/>
      <c r="T80" s="651"/>
      <c r="U80" s="330">
        <f>J80*T80</f>
        <v>0</v>
      </c>
      <c r="V80" s="335"/>
      <c r="W80" s="651">
        <v>0</v>
      </c>
      <c r="X80" s="327" t="e">
        <f t="shared" si="33"/>
        <v>#REF!</v>
      </c>
      <c r="Y80" s="354"/>
      <c r="Z80" s="651"/>
      <c r="AA80" s="330">
        <f>J80*Z80</f>
        <v>0</v>
      </c>
      <c r="AB80" s="335"/>
      <c r="AC80" s="651">
        <v>0</v>
      </c>
      <c r="AD80" s="327" t="e">
        <f t="shared" si="35"/>
        <v>#REF!</v>
      </c>
      <c r="AE80" s="354"/>
      <c r="AF80" s="651"/>
      <c r="AG80" s="330">
        <f>J80*AF80</f>
        <v>0</v>
      </c>
      <c r="AH80" s="335"/>
      <c r="AI80" s="651">
        <v>0</v>
      </c>
      <c r="AJ80" s="327" t="e">
        <f t="shared" si="36"/>
        <v>#REF!</v>
      </c>
      <c r="AK80" s="354"/>
      <c r="AL80" s="651"/>
      <c r="AM80" s="330">
        <f>J80*AL80</f>
        <v>0</v>
      </c>
      <c r="AN80" s="335"/>
      <c r="AO80" s="651">
        <v>0</v>
      </c>
      <c r="AP80" s="327" t="e">
        <f t="shared" si="37"/>
        <v>#REF!</v>
      </c>
      <c r="AQ80" s="326" t="e">
        <f>SUM(O80,U80,AA80,AG80,AM80,#REF!)</f>
        <v>#REF!</v>
      </c>
      <c r="AR80" s="325" t="e">
        <f t="shared" si="38"/>
        <v>#REF!</v>
      </c>
      <c r="AS80" s="324" t="e">
        <f t="shared" si="39"/>
        <v>#REF!</v>
      </c>
      <c r="AT80" s="331"/>
    </row>
    <row r="81" spans="2:46" s="237" customFormat="1" ht="18">
      <c r="B81" s="410"/>
      <c r="C81" s="320"/>
      <c r="D81" s="323"/>
      <c r="E81" s="323"/>
      <c r="F81" s="323" t="s">
        <v>302</v>
      </c>
      <c r="G81" s="323" t="s">
        <v>397</v>
      </c>
      <c r="H81" s="323"/>
      <c r="I81" s="323"/>
      <c r="J81" s="652"/>
      <c r="K81" s="355" t="s">
        <v>127</v>
      </c>
      <c r="L81" s="356"/>
      <c r="M81" s="354"/>
      <c r="N81" s="651"/>
      <c r="O81" s="330">
        <f t="shared" ref="O81:O86" si="40">J81*N81</f>
        <v>0</v>
      </c>
      <c r="P81" s="335"/>
      <c r="Q81" s="651">
        <v>0</v>
      </c>
      <c r="R81" s="327">
        <f>Q81*J81</f>
        <v>0</v>
      </c>
      <c r="S81" s="354"/>
      <c r="T81" s="651"/>
      <c r="U81" s="330">
        <f>J81*T81</f>
        <v>0</v>
      </c>
      <c r="V81" s="335"/>
      <c r="W81" s="651">
        <v>0</v>
      </c>
      <c r="X81" s="327" t="e">
        <f t="shared" si="33"/>
        <v>#REF!</v>
      </c>
      <c r="Y81" s="354"/>
      <c r="Z81" s="651"/>
      <c r="AA81" s="330">
        <f>J81*Z81</f>
        <v>0</v>
      </c>
      <c r="AB81" s="335"/>
      <c r="AC81" s="651">
        <v>0</v>
      </c>
      <c r="AD81" s="327" t="e">
        <f t="shared" si="35"/>
        <v>#REF!</v>
      </c>
      <c r="AE81" s="354"/>
      <c r="AF81" s="651"/>
      <c r="AG81" s="330">
        <f>J81*AF81</f>
        <v>0</v>
      </c>
      <c r="AH81" s="335"/>
      <c r="AI81" s="651">
        <v>0</v>
      </c>
      <c r="AJ81" s="327" t="e">
        <f t="shared" si="36"/>
        <v>#REF!</v>
      </c>
      <c r="AK81" s="354"/>
      <c r="AL81" s="651"/>
      <c r="AM81" s="330">
        <f>J81*AL81</f>
        <v>0</v>
      </c>
      <c r="AN81" s="335"/>
      <c r="AO81" s="651">
        <v>0</v>
      </c>
      <c r="AP81" s="327" t="e">
        <f t="shared" si="37"/>
        <v>#REF!</v>
      </c>
      <c r="AQ81" s="326" t="e">
        <f>SUM(O81,U81,AA81,AG81,AM81,#REF!)</f>
        <v>#REF!</v>
      </c>
      <c r="AR81" s="325" t="e">
        <f t="shared" si="38"/>
        <v>#REF!</v>
      </c>
      <c r="AS81" s="324" t="e">
        <f t="shared" si="39"/>
        <v>#REF!</v>
      </c>
      <c r="AT81" s="331"/>
    </row>
    <row r="82" spans="2:46" s="323" customFormat="1" ht="15">
      <c r="B82" s="219"/>
      <c r="C82" s="218"/>
      <c r="D82" s="338"/>
      <c r="F82" s="323" t="s">
        <v>344</v>
      </c>
      <c r="G82" s="218" t="s">
        <v>263</v>
      </c>
      <c r="H82" s="218"/>
      <c r="I82" s="218"/>
      <c r="J82" s="745"/>
      <c r="K82" s="355" t="s">
        <v>127</v>
      </c>
      <c r="L82" s="339"/>
      <c r="M82" s="336"/>
      <c r="N82" s="651"/>
      <c r="O82" s="330">
        <f t="shared" si="40"/>
        <v>0</v>
      </c>
      <c r="P82" s="335"/>
      <c r="Q82" s="650">
        <v>0</v>
      </c>
      <c r="R82" s="327">
        <f>J82*Q82</f>
        <v>0</v>
      </c>
      <c r="S82" s="336"/>
      <c r="T82" s="651"/>
      <c r="U82" s="330" t="e">
        <f t="shared" si="32"/>
        <v>#REF!</v>
      </c>
      <c r="V82" s="335"/>
      <c r="W82" s="650">
        <v>0</v>
      </c>
      <c r="X82" s="327" t="e">
        <f t="shared" si="33"/>
        <v>#REF!</v>
      </c>
      <c r="Y82" s="336"/>
      <c r="Z82" s="651"/>
      <c r="AA82" s="330" t="e">
        <f t="shared" si="34"/>
        <v>#REF!</v>
      </c>
      <c r="AB82" s="335"/>
      <c r="AC82" s="650">
        <v>0</v>
      </c>
      <c r="AD82" s="327" t="e">
        <f t="shared" si="35"/>
        <v>#REF!</v>
      </c>
      <c r="AE82" s="336"/>
      <c r="AF82" s="651"/>
      <c r="AG82" s="330" t="e">
        <f>J82*AF82*Inf_Y3</f>
        <v>#REF!</v>
      </c>
      <c r="AH82" s="335"/>
      <c r="AI82" s="650">
        <v>0</v>
      </c>
      <c r="AJ82" s="327" t="e">
        <f t="shared" si="36"/>
        <v>#REF!</v>
      </c>
      <c r="AK82" s="336"/>
      <c r="AL82" s="651"/>
      <c r="AM82" s="330" t="e">
        <f>J82*AL82*Inf_Y3</f>
        <v>#REF!</v>
      </c>
      <c r="AN82" s="335"/>
      <c r="AO82" s="650">
        <v>0</v>
      </c>
      <c r="AP82" s="327" t="e">
        <f t="shared" si="37"/>
        <v>#REF!</v>
      </c>
      <c r="AQ82" s="326" t="e">
        <f>SUM(O82,U82,AA82,AG82,AM82,#REF!)</f>
        <v>#REF!</v>
      </c>
      <c r="AR82" s="325" t="e">
        <f t="shared" si="38"/>
        <v>#REF!</v>
      </c>
      <c r="AS82" s="324" t="e">
        <f>SUM(AQ82:AR82)</f>
        <v>#REF!</v>
      </c>
      <c r="AT82" s="331"/>
    </row>
    <row r="83" spans="2:46" s="323" customFormat="1" ht="15">
      <c r="B83" s="219"/>
      <c r="C83" s="218"/>
      <c r="D83" s="338"/>
      <c r="F83" s="323" t="s">
        <v>345</v>
      </c>
      <c r="G83" s="218" t="s">
        <v>264</v>
      </c>
      <c r="H83" s="218"/>
      <c r="I83" s="218"/>
      <c r="J83" s="745"/>
      <c r="K83" s="355" t="s">
        <v>127</v>
      </c>
      <c r="L83" s="339"/>
      <c r="M83" s="336"/>
      <c r="N83" s="651"/>
      <c r="O83" s="330">
        <f t="shared" si="40"/>
        <v>0</v>
      </c>
      <c r="P83" s="335"/>
      <c r="Q83" s="650">
        <v>0</v>
      </c>
      <c r="R83" s="327">
        <f>J83*Q83</f>
        <v>0</v>
      </c>
      <c r="S83" s="336"/>
      <c r="T83" s="651"/>
      <c r="U83" s="330">
        <f>J83*T83</f>
        <v>0</v>
      </c>
      <c r="V83" s="335"/>
      <c r="W83" s="650">
        <v>0</v>
      </c>
      <c r="X83" s="327" t="e">
        <f t="shared" si="33"/>
        <v>#REF!</v>
      </c>
      <c r="Y83" s="336"/>
      <c r="Z83" s="651"/>
      <c r="AA83" s="330">
        <f>J83*Z83</f>
        <v>0</v>
      </c>
      <c r="AB83" s="335"/>
      <c r="AC83" s="650">
        <v>0</v>
      </c>
      <c r="AD83" s="327" t="e">
        <f t="shared" si="35"/>
        <v>#REF!</v>
      </c>
      <c r="AE83" s="336"/>
      <c r="AF83" s="651"/>
      <c r="AG83" s="330">
        <f>J83*AF83</f>
        <v>0</v>
      </c>
      <c r="AH83" s="335"/>
      <c r="AI83" s="650">
        <v>0</v>
      </c>
      <c r="AJ83" s="327" t="e">
        <f t="shared" si="36"/>
        <v>#REF!</v>
      </c>
      <c r="AK83" s="336"/>
      <c r="AL83" s="651"/>
      <c r="AM83" s="330">
        <f>J83*AL83</f>
        <v>0</v>
      </c>
      <c r="AN83" s="335"/>
      <c r="AO83" s="650">
        <v>0</v>
      </c>
      <c r="AP83" s="327" t="e">
        <f t="shared" si="37"/>
        <v>#REF!</v>
      </c>
      <c r="AQ83" s="326" t="e">
        <f>SUM(O83,U83,AA83,AG83,AM83,#REF!)</f>
        <v>#REF!</v>
      </c>
      <c r="AR83" s="325" t="e">
        <f t="shared" si="38"/>
        <v>#REF!</v>
      </c>
      <c r="AS83" s="324" t="e">
        <f>SUM(AQ83:AR83)</f>
        <v>#REF!</v>
      </c>
      <c r="AT83" s="331"/>
    </row>
    <row r="84" spans="2:46" s="323" customFormat="1" ht="15">
      <c r="B84" s="219"/>
      <c r="C84" s="218"/>
      <c r="D84" s="338"/>
      <c r="F84" s="323" t="s">
        <v>346</v>
      </c>
      <c r="G84" s="218" t="s">
        <v>265</v>
      </c>
      <c r="J84" s="745"/>
      <c r="K84" s="355" t="s">
        <v>127</v>
      </c>
      <c r="L84" s="356"/>
      <c r="M84" s="354"/>
      <c r="N84" s="651"/>
      <c r="O84" s="330">
        <f t="shared" si="40"/>
        <v>0</v>
      </c>
      <c r="P84" s="335"/>
      <c r="Q84" s="650">
        <v>0</v>
      </c>
      <c r="R84" s="327">
        <f>J84*Q84</f>
        <v>0</v>
      </c>
      <c r="S84" s="354"/>
      <c r="T84" s="651"/>
      <c r="U84" s="330">
        <f>J84*T84</f>
        <v>0</v>
      </c>
      <c r="V84" s="335"/>
      <c r="W84" s="650">
        <v>0</v>
      </c>
      <c r="X84" s="327" t="e">
        <f t="shared" si="33"/>
        <v>#REF!</v>
      </c>
      <c r="Y84" s="354"/>
      <c r="Z84" s="651"/>
      <c r="AA84" s="330">
        <f>J84*Z84</f>
        <v>0</v>
      </c>
      <c r="AB84" s="335"/>
      <c r="AC84" s="650">
        <v>0</v>
      </c>
      <c r="AD84" s="327" t="e">
        <f t="shared" si="35"/>
        <v>#REF!</v>
      </c>
      <c r="AE84" s="354"/>
      <c r="AF84" s="651"/>
      <c r="AG84" s="330">
        <f>J84*AF84</f>
        <v>0</v>
      </c>
      <c r="AH84" s="335"/>
      <c r="AI84" s="650">
        <v>0</v>
      </c>
      <c r="AJ84" s="327" t="e">
        <f t="shared" si="36"/>
        <v>#REF!</v>
      </c>
      <c r="AK84" s="354"/>
      <c r="AL84" s="651"/>
      <c r="AM84" s="330">
        <f>J84*AL84</f>
        <v>0</v>
      </c>
      <c r="AN84" s="335"/>
      <c r="AO84" s="650">
        <v>0</v>
      </c>
      <c r="AP84" s="327" t="e">
        <f t="shared" si="37"/>
        <v>#REF!</v>
      </c>
      <c r="AQ84" s="326" t="e">
        <f>SUM(O84,U84,AA84,AG84,AM84,#REF!)</f>
        <v>#REF!</v>
      </c>
      <c r="AR84" s="325" t="e">
        <f t="shared" si="38"/>
        <v>#REF!</v>
      </c>
      <c r="AS84" s="324" t="e">
        <f>SUM(AQ84:AR84)</f>
        <v>#REF!</v>
      </c>
      <c r="AT84" s="331"/>
    </row>
    <row r="85" spans="2:46" s="323" customFormat="1" ht="15">
      <c r="B85" s="219"/>
      <c r="C85" s="218"/>
      <c r="D85" s="338"/>
      <c r="F85" s="323" t="s">
        <v>347</v>
      </c>
      <c r="G85" s="218" t="s">
        <v>274</v>
      </c>
      <c r="J85" s="745"/>
      <c r="K85" s="355" t="s">
        <v>127</v>
      </c>
      <c r="L85" s="339"/>
      <c r="M85" s="336"/>
      <c r="N85" s="651"/>
      <c r="O85" s="330">
        <f t="shared" si="40"/>
        <v>0</v>
      </c>
      <c r="P85" s="335"/>
      <c r="Q85" s="650">
        <v>0</v>
      </c>
      <c r="R85" s="327">
        <f>J85*Q85</f>
        <v>0</v>
      </c>
      <c r="S85" s="336"/>
      <c r="T85" s="651"/>
      <c r="U85" s="330">
        <f>J85*T85</f>
        <v>0</v>
      </c>
      <c r="V85" s="335"/>
      <c r="W85" s="650">
        <v>0</v>
      </c>
      <c r="X85" s="327" t="e">
        <f t="shared" si="33"/>
        <v>#REF!</v>
      </c>
      <c r="Y85" s="336"/>
      <c r="Z85" s="651"/>
      <c r="AA85" s="330">
        <f>J85*Z85</f>
        <v>0</v>
      </c>
      <c r="AB85" s="335"/>
      <c r="AC85" s="650">
        <v>0</v>
      </c>
      <c r="AD85" s="327" t="e">
        <f t="shared" si="35"/>
        <v>#REF!</v>
      </c>
      <c r="AE85" s="336"/>
      <c r="AF85" s="651"/>
      <c r="AG85" s="330">
        <f>J85*AF85</f>
        <v>0</v>
      </c>
      <c r="AH85" s="335"/>
      <c r="AI85" s="650">
        <v>0</v>
      </c>
      <c r="AJ85" s="327" t="e">
        <f t="shared" si="36"/>
        <v>#REF!</v>
      </c>
      <c r="AK85" s="336"/>
      <c r="AL85" s="651"/>
      <c r="AM85" s="330">
        <f>J85*AL85</f>
        <v>0</v>
      </c>
      <c r="AN85" s="335"/>
      <c r="AO85" s="650">
        <v>0</v>
      </c>
      <c r="AP85" s="327" t="e">
        <f t="shared" si="37"/>
        <v>#REF!</v>
      </c>
      <c r="AQ85" s="326" t="e">
        <f>SUM(O85,U85,AA85,AG85,AM85,#REF!)</f>
        <v>#REF!</v>
      </c>
      <c r="AR85" s="325" t="e">
        <f t="shared" si="38"/>
        <v>#REF!</v>
      </c>
      <c r="AS85" s="324" t="e">
        <f>SUM(AQ85:AR85)</f>
        <v>#REF!</v>
      </c>
      <c r="AT85" s="331"/>
    </row>
    <row r="86" spans="2:46" s="323" customFormat="1" ht="15">
      <c r="B86" s="219"/>
      <c r="C86" s="218"/>
      <c r="D86" s="338"/>
      <c r="F86" s="323" t="s">
        <v>347</v>
      </c>
      <c r="G86" s="218" t="s">
        <v>271</v>
      </c>
      <c r="J86" s="745"/>
      <c r="K86" s="355" t="s">
        <v>382</v>
      </c>
      <c r="L86" s="356"/>
      <c r="M86" s="354"/>
      <c r="N86" s="651"/>
      <c r="O86" s="330">
        <f t="shared" si="40"/>
        <v>0</v>
      </c>
      <c r="P86" s="335"/>
      <c r="Q86" s="650">
        <v>0</v>
      </c>
      <c r="R86" s="327">
        <f>J86*Q86</f>
        <v>0</v>
      </c>
      <c r="S86" s="354"/>
      <c r="T86" s="651"/>
      <c r="U86" s="330">
        <f t="shared" ref="U86" si="41">J86*T86</f>
        <v>0</v>
      </c>
      <c r="V86" s="335"/>
      <c r="W86" s="650">
        <v>0</v>
      </c>
      <c r="X86" s="327" t="e">
        <f>J86*W86*Inf_Y2</f>
        <v>#REF!</v>
      </c>
      <c r="Y86" s="354"/>
      <c r="Z86" s="651"/>
      <c r="AA86" s="330">
        <f t="shared" ref="AA86" si="42">J86*Z86</f>
        <v>0</v>
      </c>
      <c r="AB86" s="335"/>
      <c r="AC86" s="650">
        <v>0</v>
      </c>
      <c r="AD86" s="327" t="e">
        <f>J86*Inf_Y3*AC86</f>
        <v>#REF!</v>
      </c>
      <c r="AE86" s="354"/>
      <c r="AF86" s="651"/>
      <c r="AG86" s="330">
        <f t="shared" ref="AG86" si="43">J86*AF86</f>
        <v>0</v>
      </c>
      <c r="AH86" s="354"/>
      <c r="AI86" s="651">
        <v>0</v>
      </c>
      <c r="AJ86" s="330" t="e">
        <f t="shared" ref="AJ86" si="44">J86*AI86*Inf_Y4</f>
        <v>#REF!</v>
      </c>
      <c r="AK86" s="354"/>
      <c r="AL86" s="651"/>
      <c r="AM86" s="330">
        <f>J86*AL86</f>
        <v>0</v>
      </c>
      <c r="AN86" s="651">
        <v>2</v>
      </c>
      <c r="AO86" s="330">
        <f>J86*AN86</f>
        <v>0</v>
      </c>
      <c r="AP86" s="327"/>
      <c r="AQ86" s="326" t="e">
        <f>SUM(O86,U86,AA86,AG86,AM86,#REF!)</f>
        <v>#REF!</v>
      </c>
      <c r="AR86" s="325" t="e">
        <f t="shared" si="38"/>
        <v>#REF!</v>
      </c>
      <c r="AS86" s="324" t="e">
        <f>SUM(AQ86:AR86)</f>
        <v>#REF!</v>
      </c>
      <c r="AT86" s="331"/>
    </row>
    <row r="87" spans="2:46" s="237" customFormat="1" ht="18">
      <c r="B87" s="410"/>
      <c r="C87" s="320"/>
      <c r="D87" s="384"/>
      <c r="E87" s="323"/>
      <c r="F87" s="218"/>
      <c r="G87" s="323"/>
      <c r="H87" s="323"/>
      <c r="I87" s="323"/>
      <c r="J87" s="357"/>
      <c r="K87" s="355"/>
      <c r="L87" s="356"/>
      <c r="M87" s="354"/>
      <c r="N87" s="353"/>
      <c r="O87" s="330"/>
      <c r="P87" s="335"/>
      <c r="Q87" s="353"/>
      <c r="R87" s="327"/>
      <c r="S87" s="354"/>
      <c r="T87" s="353"/>
      <c r="U87" s="330"/>
      <c r="V87" s="335"/>
      <c r="W87" s="353"/>
      <c r="X87" s="327"/>
      <c r="Y87" s="354"/>
      <c r="Z87" s="353"/>
      <c r="AA87" s="330"/>
      <c r="AB87" s="335"/>
      <c r="AC87" s="353"/>
      <c r="AD87" s="327"/>
      <c r="AE87" s="354"/>
      <c r="AF87" s="353"/>
      <c r="AG87" s="330"/>
      <c r="AH87" s="335"/>
      <c r="AI87" s="353"/>
      <c r="AJ87" s="327"/>
      <c r="AK87" s="354"/>
      <c r="AL87" s="353"/>
      <c r="AM87" s="330"/>
      <c r="AN87" s="335"/>
      <c r="AO87" s="353"/>
      <c r="AP87" s="327"/>
      <c r="AQ87" s="326"/>
      <c r="AR87" s="325"/>
      <c r="AS87" s="324">
        <f t="shared" si="39"/>
        <v>0</v>
      </c>
      <c r="AT87" s="331"/>
    </row>
    <row r="88" spans="2:46" s="237" customFormat="1" ht="18">
      <c r="B88" s="410"/>
      <c r="C88" s="320"/>
      <c r="D88" s="595" t="str">
        <f>"Subtotal "&amp;E77</f>
        <v>Subtotal MENA Exchange - Lebanon</v>
      </c>
      <c r="E88" s="596"/>
      <c r="F88" s="597"/>
      <c r="G88" s="596"/>
      <c r="H88" s="596"/>
      <c r="I88" s="596"/>
      <c r="J88" s="598"/>
      <c r="K88" s="599"/>
      <c r="L88" s="600"/>
      <c r="M88" s="601"/>
      <c r="N88" s="602"/>
      <c r="O88" s="603">
        <f>SUM(O76:O87)</f>
        <v>0</v>
      </c>
      <c r="P88" s="604"/>
      <c r="Q88" s="602"/>
      <c r="R88" s="605">
        <f>SUM(R76:R87)</f>
        <v>0</v>
      </c>
      <c r="S88" s="601"/>
      <c r="T88" s="602"/>
      <c r="U88" s="603" t="e">
        <f>SUM(U76:U87)</f>
        <v>#REF!</v>
      </c>
      <c r="V88" s="604"/>
      <c r="W88" s="602"/>
      <c r="X88" s="605" t="e">
        <f>SUM(X76:X87)</f>
        <v>#REF!</v>
      </c>
      <c r="Y88" s="601"/>
      <c r="Z88" s="602"/>
      <c r="AA88" s="603" t="e">
        <f>SUM(AA76:AA87)</f>
        <v>#REF!</v>
      </c>
      <c r="AB88" s="604"/>
      <c r="AC88" s="602"/>
      <c r="AD88" s="605" t="e">
        <f>SUM(AD76:AD87)</f>
        <v>#REF!</v>
      </c>
      <c r="AE88" s="601"/>
      <c r="AF88" s="602"/>
      <c r="AG88" s="603" t="e">
        <f>SUM(AG76:AG87)</f>
        <v>#REF!</v>
      </c>
      <c r="AH88" s="604"/>
      <c r="AI88" s="602"/>
      <c r="AJ88" s="605" t="e">
        <f>SUM(AJ76:AJ87)</f>
        <v>#REF!</v>
      </c>
      <c r="AK88" s="601"/>
      <c r="AL88" s="602"/>
      <c r="AM88" s="603" t="e">
        <f>SUM(AM76:AM87)</f>
        <v>#REF!</v>
      </c>
      <c r="AN88" s="604"/>
      <c r="AO88" s="602"/>
      <c r="AP88" s="605" t="e">
        <f>SUM(AP76:AP87)</f>
        <v>#REF!</v>
      </c>
      <c r="AQ88" s="606" t="e">
        <f>SUM(O88,U88,AA88,AG88,AM88,#REF!)</f>
        <v>#REF!</v>
      </c>
      <c r="AR88" s="665" t="e">
        <f>SUM(R88,X88,AD88,AJ88,AP88)</f>
        <v>#REF!</v>
      </c>
      <c r="AS88" s="675" t="e">
        <f t="shared" si="39"/>
        <v>#REF!</v>
      </c>
      <c r="AT88" s="341"/>
    </row>
    <row r="89" spans="2:46" s="237" customFormat="1" ht="18">
      <c r="B89" s="410"/>
      <c r="C89" s="320"/>
      <c r="D89" s="320"/>
      <c r="F89" s="278"/>
      <c r="J89" s="682"/>
      <c r="K89" s="342"/>
      <c r="L89" s="683"/>
      <c r="M89" s="684"/>
      <c r="N89" s="685"/>
      <c r="O89" s="273"/>
      <c r="P89" s="239"/>
      <c r="Q89" s="685"/>
      <c r="R89" s="340"/>
      <c r="S89" s="684"/>
      <c r="T89" s="685"/>
      <c r="U89" s="273"/>
      <c r="V89" s="239"/>
      <c r="W89" s="685"/>
      <c r="X89" s="340"/>
      <c r="Y89" s="684"/>
      <c r="Z89" s="685"/>
      <c r="AA89" s="273"/>
      <c r="AB89" s="239"/>
      <c r="AC89" s="685"/>
      <c r="AD89" s="340"/>
      <c r="AE89" s="684"/>
      <c r="AF89" s="685"/>
      <c r="AG89" s="273"/>
      <c r="AH89" s="239"/>
      <c r="AI89" s="685"/>
      <c r="AJ89" s="340"/>
      <c r="AK89" s="684"/>
      <c r="AL89" s="685"/>
      <c r="AM89" s="273"/>
      <c r="AN89" s="239"/>
      <c r="AO89" s="685"/>
      <c r="AP89" s="340"/>
      <c r="AQ89" s="272"/>
      <c r="AR89" s="271"/>
      <c r="AS89" s="270"/>
      <c r="AT89" s="341"/>
    </row>
    <row r="90" spans="2:46" s="237" customFormat="1" ht="18">
      <c r="B90" s="410"/>
      <c r="C90" s="237" t="s">
        <v>38</v>
      </c>
      <c r="D90" s="278" t="s">
        <v>334</v>
      </c>
      <c r="F90" s="278"/>
      <c r="H90" s="278"/>
      <c r="I90" s="278"/>
      <c r="J90" s="342"/>
      <c r="K90" s="278"/>
      <c r="L90" s="277"/>
      <c r="M90" s="276"/>
      <c r="N90" s="274"/>
      <c r="O90" s="273"/>
      <c r="P90" s="239"/>
      <c r="Q90" s="274"/>
      <c r="R90" s="340"/>
      <c r="S90" s="276"/>
      <c r="T90" s="274"/>
      <c r="U90" s="273"/>
      <c r="V90" s="239"/>
      <c r="W90" s="274"/>
      <c r="X90" s="340"/>
      <c r="Y90" s="276"/>
      <c r="Z90" s="274"/>
      <c r="AA90" s="273"/>
      <c r="AB90" s="239"/>
      <c r="AC90" s="274"/>
      <c r="AD90" s="340"/>
      <c r="AE90" s="276"/>
      <c r="AF90" s="274"/>
      <c r="AG90" s="273"/>
      <c r="AH90" s="239"/>
      <c r="AI90" s="274"/>
      <c r="AJ90" s="340"/>
      <c r="AK90" s="276"/>
      <c r="AL90" s="274"/>
      <c r="AM90" s="273"/>
      <c r="AN90" s="239"/>
      <c r="AO90" s="274"/>
      <c r="AP90" s="340"/>
      <c r="AQ90" s="272"/>
      <c r="AR90" s="271"/>
      <c r="AS90" s="270"/>
      <c r="AT90" s="341"/>
    </row>
    <row r="91" spans="2:46" s="237" customFormat="1" ht="18">
      <c r="B91" s="410"/>
      <c r="C91" s="411"/>
      <c r="D91" s="384"/>
      <c r="E91" s="323"/>
      <c r="F91" s="218"/>
      <c r="G91" s="323"/>
      <c r="H91" s="323"/>
      <c r="I91" s="323"/>
      <c r="J91" s="357"/>
      <c r="K91" s="355"/>
      <c r="L91" s="415"/>
      <c r="M91" s="414"/>
      <c r="N91" s="353"/>
      <c r="O91" s="330"/>
      <c r="P91" s="335"/>
      <c r="Q91" s="353"/>
      <c r="R91" s="327"/>
      <c r="S91" s="414"/>
      <c r="T91" s="353"/>
      <c r="U91" s="330"/>
      <c r="V91" s="335"/>
      <c r="W91" s="353"/>
      <c r="X91" s="327"/>
      <c r="Y91" s="414"/>
      <c r="Z91" s="353"/>
      <c r="AA91" s="330"/>
      <c r="AB91" s="335"/>
      <c r="AC91" s="353"/>
      <c r="AD91" s="327"/>
      <c r="AE91" s="414"/>
      <c r="AF91" s="353"/>
      <c r="AG91" s="330"/>
      <c r="AH91" s="335"/>
      <c r="AI91" s="353"/>
      <c r="AJ91" s="327"/>
      <c r="AK91" s="414"/>
      <c r="AL91" s="353"/>
      <c r="AM91" s="330"/>
      <c r="AN91" s="335"/>
      <c r="AO91" s="353"/>
      <c r="AP91" s="327"/>
      <c r="AQ91" s="326"/>
      <c r="AR91" s="325"/>
      <c r="AS91" s="324"/>
      <c r="AT91" s="331"/>
    </row>
    <row r="92" spans="2:46" s="237" customFormat="1" ht="18">
      <c r="B92" s="410"/>
      <c r="C92" s="220"/>
      <c r="D92" s="425" t="s">
        <v>280</v>
      </c>
      <c r="E92" s="424" t="s">
        <v>335</v>
      </c>
      <c r="F92" s="424"/>
      <c r="G92" s="424"/>
      <c r="H92" s="424"/>
      <c r="I92" s="424"/>
      <c r="J92" s="223"/>
      <c r="K92" s="223"/>
      <c r="L92" s="407"/>
      <c r="M92" s="406"/>
      <c r="N92" s="363"/>
      <c r="O92" s="365"/>
      <c r="P92" s="364"/>
      <c r="Q92" s="363"/>
      <c r="R92" s="362"/>
      <c r="S92" s="406"/>
      <c r="T92" s="363"/>
      <c r="U92" s="365"/>
      <c r="V92" s="364"/>
      <c r="W92" s="363"/>
      <c r="X92" s="362"/>
      <c r="Y92" s="406"/>
      <c r="Z92" s="363"/>
      <c r="AA92" s="365"/>
      <c r="AB92" s="364"/>
      <c r="AC92" s="363"/>
      <c r="AD92" s="362"/>
      <c r="AE92" s="406"/>
      <c r="AF92" s="363"/>
      <c r="AG92" s="365"/>
      <c r="AH92" s="364"/>
      <c r="AI92" s="363"/>
      <c r="AJ92" s="362"/>
      <c r="AK92" s="406"/>
      <c r="AL92" s="363"/>
      <c r="AM92" s="365"/>
      <c r="AN92" s="364"/>
      <c r="AO92" s="363"/>
      <c r="AP92" s="362"/>
      <c r="AQ92" s="361"/>
      <c r="AR92" s="360"/>
      <c r="AS92" s="359"/>
      <c r="AT92" s="367"/>
    </row>
    <row r="93" spans="2:46" s="237" customFormat="1" ht="18">
      <c r="B93" s="410"/>
      <c r="C93" s="358"/>
      <c r="D93" s="220"/>
      <c r="E93" s="421"/>
      <c r="F93" s="220" t="s">
        <v>299</v>
      </c>
      <c r="G93" s="233" t="s">
        <v>301</v>
      </c>
      <c r="H93" s="220"/>
      <c r="I93" s="220"/>
      <c r="J93" s="655"/>
      <c r="K93" s="419" t="s">
        <v>124</v>
      </c>
      <c r="L93" s="423"/>
      <c r="M93" s="422"/>
      <c r="N93" s="656"/>
      <c r="O93" s="283">
        <f>J93*N93</f>
        <v>0</v>
      </c>
      <c r="P93" s="224"/>
      <c r="Q93" s="656">
        <v>0</v>
      </c>
      <c r="R93" s="319">
        <f>Q93*J93</f>
        <v>0</v>
      </c>
      <c r="S93" s="422"/>
      <c r="T93" s="656"/>
      <c r="U93" s="283" t="e">
        <f>J93*T93*Inf_Y2</f>
        <v>#REF!</v>
      </c>
      <c r="V93" s="224"/>
      <c r="W93" s="656">
        <v>0</v>
      </c>
      <c r="X93" s="319" t="e">
        <f>J93*W93*Inf_Y2</f>
        <v>#REF!</v>
      </c>
      <c r="Y93" s="422"/>
      <c r="Z93" s="656"/>
      <c r="AA93" s="283" t="e">
        <f>J93*Z93*Inf_Y3</f>
        <v>#REF!</v>
      </c>
      <c r="AB93" s="224"/>
      <c r="AC93" s="656">
        <v>0</v>
      </c>
      <c r="AD93" s="319" t="e">
        <f>J93*Inf_Y3*AC93</f>
        <v>#REF!</v>
      </c>
      <c r="AE93" s="422"/>
      <c r="AF93" s="656"/>
      <c r="AG93" s="283" t="e">
        <f>J93*AF93*Inf_Y3</f>
        <v>#REF!</v>
      </c>
      <c r="AH93" s="224"/>
      <c r="AI93" s="656">
        <v>0</v>
      </c>
      <c r="AJ93" s="319" t="e">
        <f>J93*AI93*Inf_Y4</f>
        <v>#REF!</v>
      </c>
      <c r="AK93" s="422"/>
      <c r="AL93" s="656"/>
      <c r="AM93" s="283" t="e">
        <f>J93*AL93*Inf_Y3</f>
        <v>#REF!</v>
      </c>
      <c r="AN93" s="224"/>
      <c r="AO93" s="656">
        <v>0</v>
      </c>
      <c r="AP93" s="319" t="e">
        <f>J93*AO93*Inf_Y5</f>
        <v>#REF!</v>
      </c>
      <c r="AQ93" s="318" t="e">
        <f>SUM(O93,U93,AA93,AG93,AM93,#REF!)</f>
        <v>#REF!</v>
      </c>
      <c r="AR93" s="317" t="e">
        <f>SUM(R93,X93,AD93,AJ93,AP93)</f>
        <v>#REF!</v>
      </c>
      <c r="AS93" s="262" t="e">
        <f t="shared" ref="AS93:AS94" si="45">SUM(AQ93:AR93)</f>
        <v>#REF!</v>
      </c>
      <c r="AT93" s="225"/>
    </row>
    <row r="94" spans="2:46" s="237" customFormat="1" ht="18">
      <c r="B94" s="410"/>
      <c r="C94" s="358"/>
      <c r="D94" s="220"/>
      <c r="E94" s="421"/>
      <c r="F94" s="220" t="s">
        <v>298</v>
      </c>
      <c r="G94" s="233" t="s">
        <v>365</v>
      </c>
      <c r="H94" s="220"/>
      <c r="I94" s="220"/>
      <c r="J94" s="655"/>
      <c r="K94" s="419" t="s">
        <v>350</v>
      </c>
      <c r="L94" s="423"/>
      <c r="M94" s="422"/>
      <c r="N94" s="656"/>
      <c r="O94" s="283">
        <f>J94*N94</f>
        <v>0</v>
      </c>
      <c r="P94" s="224"/>
      <c r="Q94" s="656">
        <v>0</v>
      </c>
      <c r="R94" s="319">
        <f>Q94*J94</f>
        <v>0</v>
      </c>
      <c r="S94" s="422"/>
      <c r="T94" s="656"/>
      <c r="U94" s="283" t="e">
        <f>J94*T94*Inf_Y2</f>
        <v>#REF!</v>
      </c>
      <c r="V94" s="224"/>
      <c r="W94" s="656">
        <v>0</v>
      </c>
      <c r="X94" s="319" t="e">
        <f>J94*W94*Inf_Y2</f>
        <v>#REF!</v>
      </c>
      <c r="Y94" s="422"/>
      <c r="Z94" s="656"/>
      <c r="AA94" s="283" t="e">
        <f>J94*Z94*Inf_Y3</f>
        <v>#REF!</v>
      </c>
      <c r="AB94" s="224"/>
      <c r="AC94" s="656">
        <v>0</v>
      </c>
      <c r="AD94" s="319" t="e">
        <f>J94*Inf_Y3*AC94</f>
        <v>#REF!</v>
      </c>
      <c r="AE94" s="422"/>
      <c r="AF94" s="656"/>
      <c r="AG94" s="283" t="e">
        <f>J94*AF94*Inf_Y3</f>
        <v>#REF!</v>
      </c>
      <c r="AH94" s="224"/>
      <c r="AI94" s="656">
        <v>0</v>
      </c>
      <c r="AJ94" s="319" t="e">
        <f>J94*AI94*Inf_Y4</f>
        <v>#REF!</v>
      </c>
      <c r="AK94" s="422"/>
      <c r="AL94" s="656"/>
      <c r="AM94" s="283" t="e">
        <f>J94*AL94*Inf_Y3</f>
        <v>#REF!</v>
      </c>
      <c r="AN94" s="224"/>
      <c r="AO94" s="656">
        <v>0</v>
      </c>
      <c r="AP94" s="319" t="e">
        <f>J94*AO94*Inf_Y5</f>
        <v>#REF!</v>
      </c>
      <c r="AQ94" s="318" t="e">
        <f>SUM(O94,U94,AA94,AG94,AM94,#REF!)</f>
        <v>#REF!</v>
      </c>
      <c r="AR94" s="317" t="e">
        <f>SUM(R94,X94,AD94,AJ94,AP94)</f>
        <v>#REF!</v>
      </c>
      <c r="AS94" s="262" t="e">
        <f t="shared" si="45"/>
        <v>#REF!</v>
      </c>
      <c r="AT94" s="225"/>
    </row>
    <row r="95" spans="2:46" s="237" customFormat="1" ht="18">
      <c r="B95" s="410"/>
      <c r="C95" s="358"/>
      <c r="D95" s="421"/>
      <c r="E95" s="220"/>
      <c r="F95" s="233"/>
      <c r="G95" s="220"/>
      <c r="H95" s="220"/>
      <c r="I95" s="220"/>
      <c r="J95" s="408"/>
      <c r="K95" s="419"/>
      <c r="L95" s="420"/>
      <c r="M95" s="418"/>
      <c r="N95" s="380"/>
      <c r="O95" s="283"/>
      <c r="P95" s="224"/>
      <c r="Q95" s="380"/>
      <c r="R95" s="319"/>
      <c r="S95" s="418"/>
      <c r="T95" s="380"/>
      <c r="U95" s="283"/>
      <c r="V95" s="224"/>
      <c r="W95" s="380"/>
      <c r="X95" s="319"/>
      <c r="Y95" s="418"/>
      <c r="Z95" s="380"/>
      <c r="AA95" s="283"/>
      <c r="AB95" s="224"/>
      <c r="AC95" s="380"/>
      <c r="AD95" s="319"/>
      <c r="AE95" s="418"/>
      <c r="AF95" s="380"/>
      <c r="AG95" s="283"/>
      <c r="AH95" s="224"/>
      <c r="AI95" s="380"/>
      <c r="AJ95" s="319"/>
      <c r="AK95" s="418"/>
      <c r="AL95" s="380"/>
      <c r="AM95" s="283"/>
      <c r="AN95" s="224"/>
      <c r="AO95" s="380"/>
      <c r="AP95" s="319"/>
      <c r="AQ95" s="318"/>
      <c r="AR95" s="317"/>
      <c r="AS95" s="262"/>
      <c r="AT95" s="225"/>
    </row>
    <row r="96" spans="2:46" s="237" customFormat="1" ht="18">
      <c r="B96" s="410"/>
      <c r="C96" s="320"/>
      <c r="D96" s="595" t="str">
        <f>"Subtotal "&amp;E92</f>
        <v>Subtotal Staff Travel in US</v>
      </c>
      <c r="E96" s="596"/>
      <c r="F96" s="597"/>
      <c r="G96" s="596"/>
      <c r="H96" s="596"/>
      <c r="I96" s="596"/>
      <c r="J96" s="598"/>
      <c r="K96" s="599"/>
      <c r="L96" s="600"/>
      <c r="M96" s="601"/>
      <c r="N96" s="602"/>
      <c r="O96" s="603">
        <f>SUM(O93:O94)</f>
        <v>0</v>
      </c>
      <c r="P96" s="604"/>
      <c r="Q96" s="602"/>
      <c r="R96" s="605">
        <f>SUM(R89:R91)+SUM(R92:R95)</f>
        <v>0</v>
      </c>
      <c r="S96" s="601"/>
      <c r="T96" s="602"/>
      <c r="U96" s="603" t="e">
        <f>SUM(U93:U94)</f>
        <v>#REF!</v>
      </c>
      <c r="V96" s="604"/>
      <c r="W96" s="602"/>
      <c r="X96" s="605" t="e">
        <f>SUM(X89:X91)+SUM(X92:X95)</f>
        <v>#REF!</v>
      </c>
      <c r="Y96" s="601"/>
      <c r="Z96" s="602"/>
      <c r="AA96" s="603" t="e">
        <f>SUM(AA93:AA94)</f>
        <v>#REF!</v>
      </c>
      <c r="AB96" s="604"/>
      <c r="AC96" s="602"/>
      <c r="AD96" s="605" t="e">
        <f>SUM(AD89:AD91)+SUM(AD92:AD95)</f>
        <v>#REF!</v>
      </c>
      <c r="AE96" s="601"/>
      <c r="AF96" s="602"/>
      <c r="AG96" s="603" t="e">
        <f>SUM(AG93:AG94)</f>
        <v>#REF!</v>
      </c>
      <c r="AH96" s="604"/>
      <c r="AI96" s="602"/>
      <c r="AJ96" s="605" t="e">
        <f>SUM(AJ89:AJ91)+SUM(AJ92:AJ95)</f>
        <v>#REF!</v>
      </c>
      <c r="AK96" s="601"/>
      <c r="AL96" s="602"/>
      <c r="AM96" s="603" t="e">
        <f>SUM(AM89:AM91)+SUM(AM92:AM95)</f>
        <v>#REF!</v>
      </c>
      <c r="AN96" s="604"/>
      <c r="AO96" s="602"/>
      <c r="AP96" s="605" t="e">
        <f>SUM(AP89:AP91)+SUM(AP92:AP95)</f>
        <v>#REF!</v>
      </c>
      <c r="AQ96" s="606" t="e">
        <f>SUM(O96,U96,AA96,AG96,AM96,#REF!)</f>
        <v>#REF!</v>
      </c>
      <c r="AR96" s="665" t="e">
        <f>SUM(R96,X96,AD96,AJ96,AP96)</f>
        <v>#REF!</v>
      </c>
      <c r="AS96" s="675" t="e">
        <f t="shared" ref="AS96" si="46">SUM(AQ96:AR96)</f>
        <v>#REF!</v>
      </c>
      <c r="AT96" s="341"/>
    </row>
    <row r="97" spans="2:46" s="237" customFormat="1" ht="18">
      <c r="B97" s="410"/>
      <c r="C97" s="320"/>
      <c r="D97" s="320"/>
      <c r="F97" s="278"/>
      <c r="J97" s="682"/>
      <c r="K97" s="342"/>
      <c r="L97" s="683"/>
      <c r="M97" s="684"/>
      <c r="N97" s="685"/>
      <c r="O97" s="273"/>
      <c r="P97" s="239"/>
      <c r="Q97" s="685"/>
      <c r="R97" s="340"/>
      <c r="S97" s="684"/>
      <c r="T97" s="685"/>
      <c r="U97" s="273"/>
      <c r="V97" s="239"/>
      <c r="W97" s="685"/>
      <c r="X97" s="340"/>
      <c r="Y97" s="684"/>
      <c r="Z97" s="685"/>
      <c r="AA97" s="273"/>
      <c r="AB97" s="239"/>
      <c r="AC97" s="685"/>
      <c r="AD97" s="340"/>
      <c r="AE97" s="684"/>
      <c r="AF97" s="685"/>
      <c r="AG97" s="273"/>
      <c r="AH97" s="239"/>
      <c r="AI97" s="685"/>
      <c r="AJ97" s="340"/>
      <c r="AK97" s="684"/>
      <c r="AL97" s="685"/>
      <c r="AM97" s="273"/>
      <c r="AN97" s="239"/>
      <c r="AO97" s="685"/>
      <c r="AP97" s="340"/>
      <c r="AQ97" s="272"/>
      <c r="AR97" s="271"/>
      <c r="AS97" s="270"/>
      <c r="AT97" s="341"/>
    </row>
    <row r="98" spans="2:46" s="237" customFormat="1" ht="18">
      <c r="B98" s="618"/>
      <c r="C98" s="608" t="s">
        <v>339</v>
      </c>
      <c r="D98" s="608"/>
      <c r="E98" s="608"/>
      <c r="F98" s="608"/>
      <c r="G98" s="608"/>
      <c r="H98" s="608"/>
      <c r="I98" s="608"/>
      <c r="J98" s="619"/>
      <c r="K98" s="608"/>
      <c r="L98" s="620"/>
      <c r="M98" s="618"/>
      <c r="N98" s="621"/>
      <c r="O98" s="614">
        <f>+O50+O61+O75+O88+O96</f>
        <v>0</v>
      </c>
      <c r="P98" s="615"/>
      <c r="Q98" s="621"/>
      <c r="R98" s="614">
        <f>+R50+R61+R75+R88+R96</f>
        <v>0</v>
      </c>
      <c r="S98" s="618"/>
      <c r="T98" s="621"/>
      <c r="U98" s="614" t="e">
        <f>+U50+U61+U75+U88+U96</f>
        <v>#REF!</v>
      </c>
      <c r="V98" s="615"/>
      <c r="W98" s="621"/>
      <c r="X98" s="614" t="e">
        <f>+X50+X61+X75+X88+X96</f>
        <v>#REF!</v>
      </c>
      <c r="Y98" s="618"/>
      <c r="Z98" s="621"/>
      <c r="AA98" s="614" t="e">
        <f>+AA50+AA61+AA75+AA88+AA96</f>
        <v>#REF!</v>
      </c>
      <c r="AB98" s="615"/>
      <c r="AC98" s="621"/>
      <c r="AD98" s="614" t="e">
        <f>+AD50+AD61+AD75+AD88+AD96</f>
        <v>#REF!</v>
      </c>
      <c r="AE98" s="618"/>
      <c r="AF98" s="621"/>
      <c r="AG98" s="614" t="e">
        <f>+AG50+AG61+AG75+AG88+AG96</f>
        <v>#REF!</v>
      </c>
      <c r="AH98" s="615"/>
      <c r="AI98" s="621"/>
      <c r="AJ98" s="614" t="e">
        <f>+AJ50+AJ61+AJ75+AJ88+AJ96</f>
        <v>#REF!</v>
      </c>
      <c r="AK98" s="618"/>
      <c r="AL98" s="621"/>
      <c r="AM98" s="614" t="e">
        <f>+AM50+AM61+AM75+AM88+AM96</f>
        <v>#REF!</v>
      </c>
      <c r="AN98" s="615"/>
      <c r="AO98" s="621"/>
      <c r="AP98" s="614" t="e">
        <f>+AP50+AP61+AP75+AP88+AP96</f>
        <v>#REF!</v>
      </c>
      <c r="AQ98" s="617" t="e">
        <f>SUM(O98,U98,AA98,AG98,AM98,#REF!)</f>
        <v>#REF!</v>
      </c>
      <c r="AR98" s="663" t="e">
        <f>SUM(R98,X98,AD98,AJ98,AP98)</f>
        <v>#REF!</v>
      </c>
      <c r="AS98" s="673" t="e">
        <f t="shared" si="12"/>
        <v>#REF!</v>
      </c>
      <c r="AT98" s="402"/>
    </row>
    <row r="99" spans="2:46" s="237" customFormat="1" ht="18">
      <c r="B99" s="401"/>
      <c r="C99" s="403"/>
      <c r="D99" s="403"/>
      <c r="E99" s="403"/>
      <c r="F99" s="403"/>
      <c r="G99" s="403"/>
      <c r="H99" s="403"/>
      <c r="I99" s="403"/>
      <c r="J99" s="405"/>
      <c r="K99" s="403"/>
      <c r="L99" s="404"/>
      <c r="M99" s="401"/>
      <c r="N99" s="398"/>
      <c r="O99" s="400"/>
      <c r="P99" s="399"/>
      <c r="Q99" s="398"/>
      <c r="R99" s="397"/>
      <c r="S99" s="401"/>
      <c r="T99" s="398"/>
      <c r="U99" s="400"/>
      <c r="V99" s="399"/>
      <c r="W99" s="398"/>
      <c r="X99" s="397"/>
      <c r="Y99" s="401"/>
      <c r="Z99" s="398"/>
      <c r="AA99" s="400"/>
      <c r="AB99" s="399"/>
      <c r="AC99" s="398"/>
      <c r="AD99" s="397"/>
      <c r="AE99" s="401"/>
      <c r="AF99" s="398"/>
      <c r="AG99" s="400"/>
      <c r="AH99" s="399"/>
      <c r="AI99" s="398"/>
      <c r="AJ99" s="397"/>
      <c r="AK99" s="401"/>
      <c r="AL99" s="398"/>
      <c r="AM99" s="400"/>
      <c r="AN99" s="399"/>
      <c r="AO99" s="398"/>
      <c r="AP99" s="397"/>
      <c r="AQ99" s="396"/>
      <c r="AR99" s="395"/>
      <c r="AS99" s="394"/>
      <c r="AT99" s="402"/>
    </row>
    <row r="100" spans="2:46" s="237" customFormat="1" ht="18">
      <c r="B100" s="688" t="s">
        <v>290</v>
      </c>
      <c r="C100" s="296" t="s">
        <v>297</v>
      </c>
      <c r="D100" s="294"/>
      <c r="E100" s="294"/>
      <c r="F100" s="294"/>
      <c r="G100" s="294"/>
      <c r="H100" s="294"/>
      <c r="I100" s="294"/>
      <c r="J100" s="295"/>
      <c r="K100" s="294"/>
      <c r="L100" s="293"/>
      <c r="M100" s="292"/>
      <c r="N100" s="289"/>
      <c r="O100" s="393"/>
      <c r="P100" s="392"/>
      <c r="Q100" s="289"/>
      <c r="R100" s="391"/>
      <c r="S100" s="292"/>
      <c r="T100" s="289"/>
      <c r="U100" s="393"/>
      <c r="V100" s="392"/>
      <c r="W100" s="289"/>
      <c r="X100" s="391"/>
      <c r="Y100" s="292"/>
      <c r="Z100" s="289"/>
      <c r="AA100" s="393"/>
      <c r="AB100" s="392"/>
      <c r="AC100" s="289"/>
      <c r="AD100" s="391"/>
      <c r="AE100" s="292"/>
      <c r="AF100" s="289"/>
      <c r="AG100" s="393"/>
      <c r="AH100" s="392"/>
      <c r="AI100" s="289"/>
      <c r="AJ100" s="391"/>
      <c r="AK100" s="292"/>
      <c r="AL100" s="289"/>
      <c r="AM100" s="393"/>
      <c r="AN100" s="392"/>
      <c r="AO100" s="289"/>
      <c r="AP100" s="391"/>
      <c r="AQ100" s="390"/>
      <c r="AR100" s="389"/>
      <c r="AS100" s="388"/>
      <c r="AT100" s="402"/>
    </row>
    <row r="101" spans="2:46" s="237" customFormat="1" ht="18">
      <c r="B101" s="285"/>
      <c r="C101" s="261"/>
      <c r="D101" s="233"/>
      <c r="E101" s="233"/>
      <c r="F101" s="233"/>
      <c r="G101" s="233"/>
      <c r="H101" s="233"/>
      <c r="I101" s="233"/>
      <c r="J101" s="223"/>
      <c r="K101" s="233"/>
      <c r="L101" s="258"/>
      <c r="M101" s="257"/>
      <c r="N101" s="222"/>
      <c r="O101" s="256"/>
      <c r="P101" s="255"/>
      <c r="Q101" s="222"/>
      <c r="R101" s="254"/>
      <c r="S101" s="257"/>
      <c r="T101" s="222"/>
      <c r="U101" s="256"/>
      <c r="V101" s="255"/>
      <c r="W101" s="222"/>
      <c r="X101" s="254"/>
      <c r="Y101" s="257"/>
      <c r="Z101" s="222"/>
      <c r="AA101" s="256"/>
      <c r="AB101" s="255"/>
      <c r="AC101" s="222"/>
      <c r="AD101" s="254"/>
      <c r="AE101" s="257"/>
      <c r="AF101" s="222"/>
      <c r="AG101" s="256"/>
      <c r="AH101" s="255"/>
      <c r="AI101" s="222"/>
      <c r="AJ101" s="254"/>
      <c r="AK101" s="257"/>
      <c r="AL101" s="222"/>
      <c r="AM101" s="256"/>
      <c r="AN101" s="255"/>
      <c r="AO101" s="222"/>
      <c r="AP101" s="254"/>
      <c r="AQ101" s="253"/>
      <c r="AR101" s="252"/>
      <c r="AS101" s="251"/>
      <c r="AT101" s="226"/>
    </row>
    <row r="102" spans="2:46" s="237" customFormat="1" ht="18">
      <c r="B102" s="607"/>
      <c r="C102" s="608" t="s">
        <v>296</v>
      </c>
      <c r="D102" s="610"/>
      <c r="E102" s="610"/>
      <c r="F102" s="610"/>
      <c r="G102" s="610"/>
      <c r="H102" s="610"/>
      <c r="I102" s="610"/>
      <c r="J102" s="622"/>
      <c r="K102" s="610"/>
      <c r="L102" s="612"/>
      <c r="M102" s="607"/>
      <c r="N102" s="613"/>
      <c r="O102" s="614">
        <f>SUM(O101)</f>
        <v>0</v>
      </c>
      <c r="P102" s="615"/>
      <c r="Q102" s="613"/>
      <c r="R102" s="616">
        <f>SUM(R101)</f>
        <v>0</v>
      </c>
      <c r="S102" s="607"/>
      <c r="T102" s="613"/>
      <c r="U102" s="614">
        <f>SUM(U101)</f>
        <v>0</v>
      </c>
      <c r="V102" s="615"/>
      <c r="W102" s="613"/>
      <c r="X102" s="616">
        <f>SUM(X101)</f>
        <v>0</v>
      </c>
      <c r="Y102" s="607"/>
      <c r="Z102" s="613"/>
      <c r="AA102" s="614">
        <f>SUM(AA101)</f>
        <v>0</v>
      </c>
      <c r="AB102" s="615"/>
      <c r="AC102" s="613"/>
      <c r="AD102" s="616">
        <f>SUM(AD101)</f>
        <v>0</v>
      </c>
      <c r="AE102" s="607"/>
      <c r="AF102" s="613"/>
      <c r="AG102" s="614">
        <f>SUM(AG101)</f>
        <v>0</v>
      </c>
      <c r="AH102" s="615"/>
      <c r="AI102" s="613"/>
      <c r="AJ102" s="616">
        <f>SUM(AJ101)</f>
        <v>0</v>
      </c>
      <c r="AK102" s="607"/>
      <c r="AL102" s="613"/>
      <c r="AM102" s="614">
        <f>SUM(AM101)</f>
        <v>0</v>
      </c>
      <c r="AN102" s="615"/>
      <c r="AO102" s="613"/>
      <c r="AP102" s="616">
        <f>SUM(AP101)</f>
        <v>0</v>
      </c>
      <c r="AQ102" s="617" t="e">
        <f>SUM(O102,U102,AA102,AG102,AM102,#REF!)</f>
        <v>#REF!</v>
      </c>
      <c r="AR102" s="663">
        <f>SUM(R102,X102,AD102,AJ102,AP102)</f>
        <v>0</v>
      </c>
      <c r="AS102" s="673" t="e">
        <f t="shared" si="12"/>
        <v>#REF!</v>
      </c>
      <c r="AT102" s="402"/>
    </row>
    <row r="103" spans="2:46" s="237" customFormat="1" ht="18">
      <c r="B103" s="257"/>
      <c r="C103" s="261"/>
      <c r="D103" s="233"/>
      <c r="E103" s="233"/>
      <c r="F103" s="233"/>
      <c r="G103" s="233"/>
      <c r="H103" s="233"/>
      <c r="I103" s="233"/>
      <c r="J103" s="223"/>
      <c r="K103" s="233"/>
      <c r="L103" s="258"/>
      <c r="M103" s="257"/>
      <c r="N103" s="222"/>
      <c r="O103" s="256"/>
      <c r="P103" s="255"/>
      <c r="Q103" s="222"/>
      <c r="R103" s="254"/>
      <c r="S103" s="257"/>
      <c r="T103" s="222"/>
      <c r="U103" s="256"/>
      <c r="V103" s="255"/>
      <c r="W103" s="222"/>
      <c r="X103" s="254"/>
      <c r="Y103" s="257"/>
      <c r="Z103" s="222"/>
      <c r="AA103" s="256"/>
      <c r="AB103" s="255"/>
      <c r="AC103" s="222"/>
      <c r="AD103" s="254"/>
      <c r="AE103" s="257"/>
      <c r="AF103" s="222"/>
      <c r="AG103" s="256"/>
      <c r="AH103" s="255"/>
      <c r="AI103" s="222"/>
      <c r="AJ103" s="254"/>
      <c r="AK103" s="257"/>
      <c r="AL103" s="222"/>
      <c r="AM103" s="256"/>
      <c r="AN103" s="255"/>
      <c r="AO103" s="222"/>
      <c r="AP103" s="254"/>
      <c r="AQ103" s="253"/>
      <c r="AR103" s="252"/>
      <c r="AS103" s="251"/>
      <c r="AT103" s="226"/>
    </row>
    <row r="104" spans="2:46" s="237" customFormat="1" ht="18">
      <c r="B104" s="688" t="s">
        <v>289</v>
      </c>
      <c r="C104" s="296" t="s">
        <v>295</v>
      </c>
      <c r="D104" s="294"/>
      <c r="E104" s="294"/>
      <c r="F104" s="294"/>
      <c r="G104" s="294"/>
      <c r="H104" s="294"/>
      <c r="I104" s="294"/>
      <c r="J104" s="295"/>
      <c r="K104" s="294"/>
      <c r="L104" s="293"/>
      <c r="M104" s="292"/>
      <c r="N104" s="289"/>
      <c r="O104" s="393"/>
      <c r="P104" s="392"/>
      <c r="Q104" s="289"/>
      <c r="R104" s="391"/>
      <c r="S104" s="292"/>
      <c r="T104" s="289"/>
      <c r="U104" s="393"/>
      <c r="V104" s="392"/>
      <c r="W104" s="289"/>
      <c r="X104" s="391"/>
      <c r="Y104" s="292"/>
      <c r="Z104" s="289"/>
      <c r="AA104" s="393"/>
      <c r="AB104" s="392"/>
      <c r="AC104" s="289"/>
      <c r="AD104" s="391"/>
      <c r="AE104" s="292"/>
      <c r="AF104" s="289"/>
      <c r="AG104" s="393"/>
      <c r="AH104" s="392"/>
      <c r="AI104" s="289"/>
      <c r="AJ104" s="391"/>
      <c r="AK104" s="292"/>
      <c r="AL104" s="289"/>
      <c r="AM104" s="393"/>
      <c r="AN104" s="392"/>
      <c r="AO104" s="289"/>
      <c r="AP104" s="391"/>
      <c r="AQ104" s="390"/>
      <c r="AR104" s="389"/>
      <c r="AS104" s="388"/>
      <c r="AT104" s="402"/>
    </row>
    <row r="105" spans="2:46" s="237" customFormat="1" ht="18">
      <c r="B105" s="285"/>
      <c r="C105" s="261"/>
      <c r="D105" s="233"/>
      <c r="E105" s="233"/>
      <c r="F105" s="233"/>
      <c r="G105" s="233"/>
      <c r="H105" s="233"/>
      <c r="I105" s="233"/>
      <c r="J105" s="223"/>
      <c r="K105" s="233"/>
      <c r="L105" s="258"/>
      <c r="M105" s="257"/>
      <c r="N105" s="222"/>
      <c r="O105" s="256"/>
      <c r="P105" s="255"/>
      <c r="Q105" s="222"/>
      <c r="R105" s="254"/>
      <c r="S105" s="257"/>
      <c r="T105" s="222"/>
      <c r="U105" s="256"/>
      <c r="V105" s="255"/>
      <c r="W105" s="222"/>
      <c r="X105" s="254"/>
      <c r="Y105" s="257"/>
      <c r="Z105" s="222"/>
      <c r="AA105" s="256"/>
      <c r="AB105" s="255"/>
      <c r="AC105" s="222"/>
      <c r="AD105" s="254"/>
      <c r="AE105" s="257"/>
      <c r="AF105" s="222"/>
      <c r="AG105" s="256"/>
      <c r="AH105" s="255"/>
      <c r="AI105" s="222"/>
      <c r="AJ105" s="254"/>
      <c r="AK105" s="257"/>
      <c r="AL105" s="222"/>
      <c r="AM105" s="256"/>
      <c r="AN105" s="255"/>
      <c r="AO105" s="222"/>
      <c r="AP105" s="254"/>
      <c r="AQ105" s="253"/>
      <c r="AR105" s="252"/>
      <c r="AS105" s="251"/>
      <c r="AT105" s="226"/>
    </row>
    <row r="106" spans="2:46" s="237" customFormat="1" ht="18">
      <c r="B106" s="257"/>
      <c r="C106" s="382" t="s">
        <v>280</v>
      </c>
      <c r="D106" s="233" t="str">
        <f>'3. Detailed Budget Template'!C170</f>
        <v xml:space="preserve"> Office Supplies</v>
      </c>
      <c r="E106" s="260"/>
      <c r="F106" s="260"/>
      <c r="G106" s="260"/>
      <c r="H106" s="233"/>
      <c r="I106" s="233"/>
      <c r="J106" s="653"/>
      <c r="K106" s="382" t="s">
        <v>357</v>
      </c>
      <c r="L106" s="383"/>
      <c r="M106" s="381"/>
      <c r="N106" s="654"/>
      <c r="O106" s="283">
        <f>J106*N106</f>
        <v>0</v>
      </c>
      <c r="P106" s="224"/>
      <c r="Q106" s="654">
        <v>0</v>
      </c>
      <c r="R106" s="319">
        <f>Q106*Q106</f>
        <v>0</v>
      </c>
      <c r="S106" s="381"/>
      <c r="T106" s="654"/>
      <c r="U106" s="283" t="e">
        <f>J106*T106*Inf_Y2</f>
        <v>#REF!</v>
      </c>
      <c r="V106" s="224"/>
      <c r="W106" s="654">
        <v>0</v>
      </c>
      <c r="X106" s="319" t="e">
        <f>J106*W106*Inf_Y2</f>
        <v>#REF!</v>
      </c>
      <c r="Y106" s="381"/>
      <c r="Z106" s="654"/>
      <c r="AA106" s="283" t="e">
        <f>J106*Z106*Inf_Y3</f>
        <v>#REF!</v>
      </c>
      <c r="AB106" s="224"/>
      <c r="AC106" s="654">
        <v>0</v>
      </c>
      <c r="AD106" s="319" t="e">
        <f>J106*Inf_Y3*AC106</f>
        <v>#REF!</v>
      </c>
      <c r="AE106" s="381"/>
      <c r="AF106" s="654"/>
      <c r="AG106" s="283" t="e">
        <f>J106*AF106*Inf_Y3</f>
        <v>#REF!</v>
      </c>
      <c r="AH106" s="224"/>
      <c r="AI106" s="654">
        <v>0</v>
      </c>
      <c r="AJ106" s="319" t="e">
        <f>J106*AI106*Inf_Y4</f>
        <v>#REF!</v>
      </c>
      <c r="AK106" s="381"/>
      <c r="AL106" s="654"/>
      <c r="AM106" s="283" t="e">
        <f>J106*AL106*Inf_Y3</f>
        <v>#REF!</v>
      </c>
      <c r="AN106" s="224"/>
      <c r="AO106" s="654">
        <v>0</v>
      </c>
      <c r="AP106" s="319" t="e">
        <f>J106*AO106*Inf_Y5</f>
        <v>#REF!</v>
      </c>
      <c r="AQ106" s="318" t="e">
        <f>SUM(O106,U106,AA106,AG106,AM106,#REF!)</f>
        <v>#REF!</v>
      </c>
      <c r="AR106" s="317" t="e">
        <f>SUM(R106,X106,AD106,AJ106,AP106)</f>
        <v>#REF!</v>
      </c>
      <c r="AS106" s="262" t="e">
        <f t="shared" si="12"/>
        <v>#REF!</v>
      </c>
      <c r="AT106" s="225"/>
    </row>
    <row r="107" spans="2:46" s="237" customFormat="1" ht="18">
      <c r="B107" s="257"/>
      <c r="C107" s="382" t="s">
        <v>292</v>
      </c>
      <c r="D107" s="233" t="s">
        <v>149</v>
      </c>
      <c r="E107" s="260"/>
      <c r="F107" s="260"/>
      <c r="G107" s="260"/>
      <c r="H107" s="233"/>
      <c r="I107" s="233"/>
      <c r="J107" s="653"/>
      <c r="K107" s="382" t="s">
        <v>148</v>
      </c>
      <c r="L107" s="383"/>
      <c r="M107" s="381"/>
      <c r="N107" s="654"/>
      <c r="O107" s="283">
        <f>J107*N107</f>
        <v>0</v>
      </c>
      <c r="P107" s="224"/>
      <c r="Q107" s="654">
        <v>0</v>
      </c>
      <c r="R107" s="319">
        <f>J107*Q107</f>
        <v>0</v>
      </c>
      <c r="S107" s="381"/>
      <c r="T107" s="654"/>
      <c r="U107" s="283" t="e">
        <f>J107*T107*Inf_Y2</f>
        <v>#REF!</v>
      </c>
      <c r="V107" s="224"/>
      <c r="W107" s="654">
        <v>0</v>
      </c>
      <c r="X107" s="319" t="e">
        <f>J107*W107*Inf_Y2</f>
        <v>#REF!</v>
      </c>
      <c r="Y107" s="381"/>
      <c r="Z107" s="654"/>
      <c r="AA107" s="283" t="e">
        <f>J107*Z107*Inf_Y3</f>
        <v>#REF!</v>
      </c>
      <c r="AB107" s="224"/>
      <c r="AC107" s="654">
        <v>0</v>
      </c>
      <c r="AD107" s="319" t="e">
        <f>J107*Inf_Y3*AC107</f>
        <v>#REF!</v>
      </c>
      <c r="AE107" s="381"/>
      <c r="AF107" s="654"/>
      <c r="AG107" s="283" t="e">
        <f>J107*AF107*Inf_Y3</f>
        <v>#REF!</v>
      </c>
      <c r="AH107" s="224"/>
      <c r="AI107" s="654">
        <v>0</v>
      </c>
      <c r="AJ107" s="319" t="e">
        <f>J107*AI107*Inf_Y4</f>
        <v>#REF!</v>
      </c>
      <c r="AK107" s="381"/>
      <c r="AL107" s="654"/>
      <c r="AM107" s="283" t="e">
        <f>J107*AL107*Inf_Y3</f>
        <v>#REF!</v>
      </c>
      <c r="AN107" s="224"/>
      <c r="AO107" s="654">
        <v>0</v>
      </c>
      <c r="AP107" s="319" t="e">
        <f>J107*AO107*Inf_Y5</f>
        <v>#REF!</v>
      </c>
      <c r="AQ107" s="318" t="e">
        <f>SUM(O107,U107,AA107,AG107,AM107,#REF!)</f>
        <v>#REF!</v>
      </c>
      <c r="AR107" s="317" t="e">
        <f>SUM(R107,X107,AD107,AJ107,AP107)</f>
        <v>#REF!</v>
      </c>
      <c r="AS107" s="262" t="e">
        <f t="shared" si="12"/>
        <v>#REF!</v>
      </c>
      <c r="AT107" s="225"/>
    </row>
    <row r="108" spans="2:46" s="237" customFormat="1" ht="18">
      <c r="B108" s="257"/>
      <c r="C108" s="382"/>
      <c r="D108" s="233"/>
      <c r="E108" s="233"/>
      <c r="F108" s="233"/>
      <c r="G108" s="233"/>
      <c r="H108" s="233"/>
      <c r="I108" s="233"/>
      <c r="J108" s="223"/>
      <c r="K108" s="233"/>
      <c r="L108" s="258"/>
      <c r="M108" s="257"/>
      <c r="N108" s="222"/>
      <c r="O108" s="256"/>
      <c r="P108" s="255"/>
      <c r="Q108" s="222"/>
      <c r="R108" s="254"/>
      <c r="S108" s="257"/>
      <c r="T108" s="222"/>
      <c r="U108" s="256"/>
      <c r="V108" s="255"/>
      <c r="W108" s="222"/>
      <c r="X108" s="254"/>
      <c r="Y108" s="257"/>
      <c r="Z108" s="222"/>
      <c r="AA108" s="256"/>
      <c r="AB108" s="255"/>
      <c r="AC108" s="222"/>
      <c r="AD108" s="254"/>
      <c r="AE108" s="257"/>
      <c r="AF108" s="222"/>
      <c r="AG108" s="256"/>
      <c r="AH108" s="255"/>
      <c r="AI108" s="222"/>
      <c r="AJ108" s="254"/>
      <c r="AK108" s="257"/>
      <c r="AL108" s="222"/>
      <c r="AM108" s="256"/>
      <c r="AN108" s="255"/>
      <c r="AO108" s="222"/>
      <c r="AP108" s="254"/>
      <c r="AQ108" s="253"/>
      <c r="AR108" s="252"/>
      <c r="AS108" s="251"/>
      <c r="AT108" s="226"/>
    </row>
    <row r="109" spans="2:46" s="237" customFormat="1" ht="18">
      <c r="B109" s="607"/>
      <c r="C109" s="608" t="s">
        <v>294</v>
      </c>
      <c r="D109" s="610"/>
      <c r="E109" s="610"/>
      <c r="F109" s="610"/>
      <c r="G109" s="610"/>
      <c r="H109" s="610"/>
      <c r="I109" s="610"/>
      <c r="J109" s="622"/>
      <c r="K109" s="610"/>
      <c r="L109" s="612"/>
      <c r="M109" s="607"/>
      <c r="N109" s="613"/>
      <c r="O109" s="614">
        <f>SUM(O106:O108)</f>
        <v>0</v>
      </c>
      <c r="P109" s="615"/>
      <c r="Q109" s="613"/>
      <c r="R109" s="616">
        <f>SUM(R106:R108)</f>
        <v>0</v>
      </c>
      <c r="S109" s="607"/>
      <c r="T109" s="613"/>
      <c r="U109" s="614" t="e">
        <f>SUM(U106:U108)</f>
        <v>#REF!</v>
      </c>
      <c r="V109" s="615"/>
      <c r="W109" s="613"/>
      <c r="X109" s="616" t="e">
        <f>SUM(X106:X108)</f>
        <v>#REF!</v>
      </c>
      <c r="Y109" s="607"/>
      <c r="Z109" s="613"/>
      <c r="AA109" s="614" t="e">
        <f>SUM(AA106:AA108)</f>
        <v>#REF!</v>
      </c>
      <c r="AB109" s="615"/>
      <c r="AC109" s="613"/>
      <c r="AD109" s="616" t="e">
        <f>SUM(AD106:AD108)</f>
        <v>#REF!</v>
      </c>
      <c r="AE109" s="607"/>
      <c r="AF109" s="613"/>
      <c r="AG109" s="614" t="e">
        <f>SUM(AG106:AG108)</f>
        <v>#REF!</v>
      </c>
      <c r="AH109" s="615"/>
      <c r="AI109" s="613"/>
      <c r="AJ109" s="616" t="e">
        <f>SUM(AJ106:AJ108)</f>
        <v>#REF!</v>
      </c>
      <c r="AK109" s="607"/>
      <c r="AL109" s="613"/>
      <c r="AM109" s="614" t="e">
        <f>SUM(AM106:AM108)</f>
        <v>#REF!</v>
      </c>
      <c r="AN109" s="615"/>
      <c r="AO109" s="613"/>
      <c r="AP109" s="616" t="e">
        <f>SUM(AP106:AP108)</f>
        <v>#REF!</v>
      </c>
      <c r="AQ109" s="617" t="e">
        <f>SUM(O109,U109,AA109,AG109,AM109,#REF!)</f>
        <v>#REF!</v>
      </c>
      <c r="AR109" s="663" t="e">
        <f>SUM(R109,X109,AD109,AJ109,AP109)</f>
        <v>#REF!</v>
      </c>
      <c r="AS109" s="673" t="e">
        <f t="shared" si="12"/>
        <v>#REF!</v>
      </c>
      <c r="AT109" s="402"/>
    </row>
    <row r="110" spans="2:46" s="237" customFormat="1" ht="18">
      <c r="B110" s="276"/>
      <c r="C110" s="403"/>
      <c r="D110" s="278"/>
      <c r="E110" s="278"/>
      <c r="F110" s="278"/>
      <c r="G110" s="278"/>
      <c r="H110" s="278"/>
      <c r="I110" s="278"/>
      <c r="J110" s="342"/>
      <c r="K110" s="278"/>
      <c r="L110" s="277"/>
      <c r="M110" s="276"/>
      <c r="N110" s="274"/>
      <c r="O110" s="400"/>
      <c r="P110" s="399"/>
      <c r="Q110" s="274"/>
      <c r="R110" s="397"/>
      <c r="S110" s="276"/>
      <c r="T110" s="274"/>
      <c r="U110" s="400"/>
      <c r="V110" s="399"/>
      <c r="W110" s="274"/>
      <c r="X110" s="397"/>
      <c r="Y110" s="276"/>
      <c r="Z110" s="274"/>
      <c r="AA110" s="400"/>
      <c r="AB110" s="399"/>
      <c r="AC110" s="274"/>
      <c r="AD110" s="397"/>
      <c r="AE110" s="276"/>
      <c r="AF110" s="274"/>
      <c r="AG110" s="400"/>
      <c r="AH110" s="399"/>
      <c r="AI110" s="274"/>
      <c r="AJ110" s="397"/>
      <c r="AK110" s="276"/>
      <c r="AL110" s="274"/>
      <c r="AM110" s="400"/>
      <c r="AN110" s="399"/>
      <c r="AO110" s="274"/>
      <c r="AP110" s="397"/>
      <c r="AQ110" s="396"/>
      <c r="AR110" s="395"/>
      <c r="AS110" s="394"/>
      <c r="AT110" s="402"/>
    </row>
    <row r="111" spans="2:46" s="237" customFormat="1" ht="18">
      <c r="B111" s="688" t="s">
        <v>288</v>
      </c>
      <c r="C111" s="296" t="s">
        <v>306</v>
      </c>
      <c r="D111" s="296"/>
      <c r="E111" s="296"/>
      <c r="F111" s="296"/>
      <c r="G111" s="296"/>
      <c r="H111" s="296"/>
      <c r="I111" s="296"/>
      <c r="J111" s="437"/>
      <c r="K111" s="296"/>
      <c r="L111" s="436"/>
      <c r="M111" s="292"/>
      <c r="N111" s="387" t="str">
        <f>N13</f>
        <v>Units</v>
      </c>
      <c r="O111" s="291" t="str">
        <f>O34</f>
        <v>Amount</v>
      </c>
      <c r="P111" s="290"/>
      <c r="Q111" s="387" t="str">
        <f>Q13</f>
        <v>Units</v>
      </c>
      <c r="R111" s="288" t="str">
        <f>R13</f>
        <v>Amount</v>
      </c>
      <c r="S111" s="292"/>
      <c r="T111" s="387" t="str">
        <f>T13</f>
        <v>Units</v>
      </c>
      <c r="U111" s="291" t="s">
        <v>277</v>
      </c>
      <c r="V111" s="290"/>
      <c r="W111" s="387" t="str">
        <f>W13</f>
        <v>Units</v>
      </c>
      <c r="X111" s="288" t="str">
        <f>X13</f>
        <v>Amount</v>
      </c>
      <c r="Y111" s="292"/>
      <c r="Z111" s="387" t="str">
        <f>Z13</f>
        <v>Units</v>
      </c>
      <c r="AA111" s="291" t="str">
        <f>AA13</f>
        <v>Amount</v>
      </c>
      <c r="AB111" s="290"/>
      <c r="AC111" s="387" t="str">
        <f>AC13</f>
        <v>Units</v>
      </c>
      <c r="AD111" s="288" t="str">
        <f>AD13</f>
        <v>Amount</v>
      </c>
      <c r="AE111" s="292"/>
      <c r="AF111" s="387" t="str">
        <f>AF13</f>
        <v>Units</v>
      </c>
      <c r="AG111" s="291" t="str">
        <f>AG13</f>
        <v>Amount</v>
      </c>
      <c r="AH111" s="290"/>
      <c r="AI111" s="387" t="str">
        <f>AI13</f>
        <v>Units</v>
      </c>
      <c r="AJ111" s="288" t="str">
        <f>AJ13</f>
        <v>Amount</v>
      </c>
      <c r="AK111" s="292"/>
      <c r="AL111" s="387" t="str">
        <f>AL13</f>
        <v>Units</v>
      </c>
      <c r="AM111" s="291" t="str">
        <f>AM13</f>
        <v>Amount</v>
      </c>
      <c r="AN111" s="290"/>
      <c r="AO111" s="387" t="str">
        <f>AO13</f>
        <v>Units</v>
      </c>
      <c r="AP111" s="288" t="str">
        <f>AP13</f>
        <v>Amount</v>
      </c>
      <c r="AQ111" s="287"/>
      <c r="AR111" s="286"/>
      <c r="AS111" s="386"/>
      <c r="AT111" s="341"/>
    </row>
    <row r="112" spans="2:46" s="237" customFormat="1" ht="18">
      <c r="B112" s="285"/>
      <c r="C112" s="261"/>
      <c r="D112" s="261"/>
      <c r="E112" s="261"/>
      <c r="F112" s="261"/>
      <c r="G112" s="261"/>
      <c r="H112" s="261"/>
      <c r="I112" s="261"/>
      <c r="J112" s="300"/>
      <c r="K112" s="261"/>
      <c r="L112" s="299"/>
      <c r="M112" s="285"/>
      <c r="N112" s="298"/>
      <c r="O112" s="256"/>
      <c r="P112" s="255"/>
      <c r="Q112" s="298"/>
      <c r="R112" s="254"/>
      <c r="S112" s="285"/>
      <c r="T112" s="298"/>
      <c r="U112" s="256"/>
      <c r="V112" s="255"/>
      <c r="W112" s="298"/>
      <c r="X112" s="254"/>
      <c r="Y112" s="285"/>
      <c r="Z112" s="298"/>
      <c r="AA112" s="256"/>
      <c r="AB112" s="255"/>
      <c r="AC112" s="298"/>
      <c r="AD112" s="254"/>
      <c r="AE112" s="285"/>
      <c r="AF112" s="298"/>
      <c r="AG112" s="256"/>
      <c r="AH112" s="255"/>
      <c r="AI112" s="298"/>
      <c r="AJ112" s="254"/>
      <c r="AK112" s="285"/>
      <c r="AL112" s="298"/>
      <c r="AM112" s="256"/>
      <c r="AN112" s="255"/>
      <c r="AO112" s="298"/>
      <c r="AP112" s="254"/>
      <c r="AQ112" s="253"/>
      <c r="AR112" s="252"/>
      <c r="AS112" s="251"/>
      <c r="AT112" s="226"/>
    </row>
    <row r="113" spans="2:46" s="237" customFormat="1" ht="18">
      <c r="B113" s="401"/>
      <c r="C113" s="278" t="s">
        <v>282</v>
      </c>
      <c r="D113" s="278" t="s">
        <v>349</v>
      </c>
      <c r="E113" s="403"/>
      <c r="F113" s="403"/>
      <c r="G113" s="403"/>
      <c r="H113" s="403"/>
      <c r="I113" s="403"/>
      <c r="J113" s="405"/>
      <c r="K113" s="403"/>
      <c r="L113" s="404"/>
      <c r="M113" s="435"/>
      <c r="N113" s="433"/>
      <c r="O113" s="400"/>
      <c r="P113" s="434"/>
      <c r="Q113" s="433"/>
      <c r="R113" s="397"/>
      <c r="S113" s="435"/>
      <c r="T113" s="433"/>
      <c r="U113" s="400"/>
      <c r="V113" s="434"/>
      <c r="W113" s="433"/>
      <c r="X113" s="397"/>
      <c r="Y113" s="435"/>
      <c r="Z113" s="433"/>
      <c r="AA113" s="400"/>
      <c r="AB113" s="434"/>
      <c r="AC113" s="433"/>
      <c r="AD113" s="397"/>
      <c r="AE113" s="435"/>
      <c r="AF113" s="433"/>
      <c r="AG113" s="400"/>
      <c r="AH113" s="434"/>
      <c r="AI113" s="433"/>
      <c r="AJ113" s="397"/>
      <c r="AK113" s="435"/>
      <c r="AL113" s="433"/>
      <c r="AM113" s="400"/>
      <c r="AN113" s="434"/>
      <c r="AO113" s="433"/>
      <c r="AP113" s="397"/>
      <c r="AQ113" s="396"/>
      <c r="AR113" s="395"/>
      <c r="AS113" s="394"/>
      <c r="AT113" s="402"/>
    </row>
    <row r="114" spans="2:46" s="237" customFormat="1" ht="18">
      <c r="B114" s="219"/>
      <c r="C114" s="218"/>
      <c r="D114" s="338" t="s">
        <v>280</v>
      </c>
      <c r="E114" s="218"/>
      <c r="F114" s="218"/>
      <c r="G114" s="218"/>
      <c r="H114" s="218"/>
      <c r="I114" s="218"/>
      <c r="J114" s="745"/>
      <c r="K114" s="338" t="s">
        <v>151</v>
      </c>
      <c r="L114" s="339"/>
      <c r="M114" s="432"/>
      <c r="N114" s="657">
        <v>1</v>
      </c>
      <c r="O114" s="330">
        <f t="shared" ref="O114:O115" si="47">J114*N114</f>
        <v>0</v>
      </c>
      <c r="P114" s="335">
        <v>10473</v>
      </c>
      <c r="Q114" s="650">
        <v>1</v>
      </c>
      <c r="R114" s="327">
        <f>P114*Q114</f>
        <v>10473</v>
      </c>
      <c r="S114" s="432"/>
      <c r="T114" s="657">
        <v>1</v>
      </c>
      <c r="U114" s="330">
        <f t="shared" ref="U114:U115" si="48">J114*T114</f>
        <v>0</v>
      </c>
      <c r="V114" s="335">
        <f>P114</f>
        <v>10473</v>
      </c>
      <c r="W114" s="650">
        <v>1</v>
      </c>
      <c r="X114" s="327">
        <f>V114*W114</f>
        <v>10473</v>
      </c>
      <c r="Y114" s="432"/>
      <c r="Z114" s="657">
        <v>1</v>
      </c>
      <c r="AA114" s="330">
        <f>J114*Z114</f>
        <v>0</v>
      </c>
      <c r="AB114" s="335">
        <v>0</v>
      </c>
      <c r="AC114" s="650">
        <v>0</v>
      </c>
      <c r="AD114" s="327">
        <f>AB114*AC114</f>
        <v>0</v>
      </c>
      <c r="AE114" s="432"/>
      <c r="AF114" s="657">
        <v>1</v>
      </c>
      <c r="AG114" s="283">
        <f>AA114</f>
        <v>0</v>
      </c>
      <c r="AH114" s="335">
        <v>0</v>
      </c>
      <c r="AI114" s="650">
        <v>0</v>
      </c>
      <c r="AJ114" s="327">
        <f>AH114*AI114</f>
        <v>0</v>
      </c>
      <c r="AK114" s="432"/>
      <c r="AL114" s="657">
        <v>1</v>
      </c>
      <c r="AM114" s="283">
        <f>AG114</f>
        <v>0</v>
      </c>
      <c r="AN114" s="335">
        <f>AH114</f>
        <v>0</v>
      </c>
      <c r="AO114" s="650">
        <v>0</v>
      </c>
      <c r="AP114" s="327">
        <f>AN114*AO114</f>
        <v>0</v>
      </c>
      <c r="AQ114" s="326" t="e">
        <f>SUM(O114,U114,AA114,AG114,AM114,#REF!)</f>
        <v>#REF!</v>
      </c>
      <c r="AR114" s="325">
        <f>SUM(R114,X114,AD114,AJ114,AP114)</f>
        <v>20946</v>
      </c>
      <c r="AS114" s="324" t="e">
        <f>SUM(AQ114:AR114)</f>
        <v>#REF!</v>
      </c>
      <c r="AT114" s="331"/>
    </row>
    <row r="115" spans="2:46" s="237" customFormat="1" ht="18">
      <c r="B115" s="219"/>
      <c r="C115" s="218"/>
      <c r="D115" s="338" t="s">
        <v>292</v>
      </c>
      <c r="E115" s="218"/>
      <c r="F115" s="218"/>
      <c r="G115" s="218"/>
      <c r="H115" s="218"/>
      <c r="I115" s="218"/>
      <c r="J115" s="745"/>
      <c r="K115" s="338" t="s">
        <v>151</v>
      </c>
      <c r="L115" s="339"/>
      <c r="M115" s="432"/>
      <c r="N115" s="657">
        <v>1</v>
      </c>
      <c r="O115" s="330">
        <f t="shared" si="47"/>
        <v>0</v>
      </c>
      <c r="P115" s="335">
        <v>0</v>
      </c>
      <c r="Q115" s="650">
        <v>0</v>
      </c>
      <c r="R115" s="327">
        <f>P115*Q115</f>
        <v>0</v>
      </c>
      <c r="S115" s="432"/>
      <c r="T115" s="657">
        <v>1</v>
      </c>
      <c r="U115" s="330">
        <f t="shared" si="48"/>
        <v>0</v>
      </c>
      <c r="V115" s="335">
        <v>0</v>
      </c>
      <c r="W115" s="650">
        <v>0</v>
      </c>
      <c r="X115" s="327">
        <f>V115*W115</f>
        <v>0</v>
      </c>
      <c r="Y115" s="432"/>
      <c r="Z115" s="657">
        <v>1</v>
      </c>
      <c r="AA115" s="330">
        <f>J115*Z115</f>
        <v>0</v>
      </c>
      <c r="AB115" s="335">
        <v>0</v>
      </c>
      <c r="AC115" s="650">
        <v>0</v>
      </c>
      <c r="AD115" s="327">
        <f>AB115*AC115</f>
        <v>0</v>
      </c>
      <c r="AE115" s="432"/>
      <c r="AF115" s="657">
        <v>1</v>
      </c>
      <c r="AG115" s="283">
        <f>AA115</f>
        <v>0</v>
      </c>
      <c r="AH115" s="335">
        <v>0</v>
      </c>
      <c r="AI115" s="650">
        <v>0</v>
      </c>
      <c r="AJ115" s="327">
        <f>AH115*AI115</f>
        <v>0</v>
      </c>
      <c r="AK115" s="432"/>
      <c r="AL115" s="657">
        <v>1</v>
      </c>
      <c r="AM115" s="283">
        <f>AG115</f>
        <v>0</v>
      </c>
      <c r="AN115" s="335">
        <v>0</v>
      </c>
      <c r="AO115" s="650">
        <v>0</v>
      </c>
      <c r="AP115" s="327">
        <f>AN115*AO115</f>
        <v>0</v>
      </c>
      <c r="AQ115" s="326" t="e">
        <f>SUM(O115,U115,AA115,AG115,AM115,#REF!)</f>
        <v>#REF!</v>
      </c>
      <c r="AR115" s="325">
        <f>SUM(R115,X115,AD115,AJ115,AP115)</f>
        <v>0</v>
      </c>
      <c r="AS115" s="324" t="e">
        <f>SUM(AQ115:AR115)</f>
        <v>#REF!</v>
      </c>
      <c r="AT115" s="331"/>
    </row>
    <row r="116" spans="2:46" s="237" customFormat="1" ht="18">
      <c r="B116" s="219"/>
      <c r="C116" s="218"/>
      <c r="D116" s="338" t="s">
        <v>291</v>
      </c>
      <c r="E116" s="218"/>
      <c r="F116" s="218"/>
      <c r="G116" s="218"/>
      <c r="H116" s="218"/>
      <c r="I116" s="218"/>
      <c r="J116" s="745"/>
      <c r="K116" s="338" t="s">
        <v>154</v>
      </c>
      <c r="L116" s="339"/>
      <c r="M116" s="432"/>
      <c r="N116" s="657">
        <v>0</v>
      </c>
      <c r="O116" s="330">
        <f>J116*N116</f>
        <v>0</v>
      </c>
      <c r="P116" s="335">
        <v>0</v>
      </c>
      <c r="Q116" s="650">
        <v>0</v>
      </c>
      <c r="R116" s="327">
        <f>P116*Q116</f>
        <v>0</v>
      </c>
      <c r="S116" s="432"/>
      <c r="T116" s="657">
        <v>0</v>
      </c>
      <c r="U116" s="330">
        <f>J116*T116</f>
        <v>0</v>
      </c>
      <c r="V116" s="335">
        <v>0</v>
      </c>
      <c r="W116" s="650">
        <v>0</v>
      </c>
      <c r="X116" s="327">
        <f>V116*W116</f>
        <v>0</v>
      </c>
      <c r="Y116" s="432"/>
      <c r="Z116" s="657">
        <v>0</v>
      </c>
      <c r="AA116" s="330">
        <f>J116*Z116</f>
        <v>0</v>
      </c>
      <c r="AB116" s="335">
        <v>0</v>
      </c>
      <c r="AC116" s="650">
        <v>0</v>
      </c>
      <c r="AD116" s="327">
        <f>AB116*AC116</f>
        <v>0</v>
      </c>
      <c r="AE116" s="432"/>
      <c r="AF116" s="657">
        <v>0</v>
      </c>
      <c r="AG116" s="283">
        <f>J116*AF116</f>
        <v>0</v>
      </c>
      <c r="AH116" s="335">
        <v>0</v>
      </c>
      <c r="AI116" s="650">
        <v>0</v>
      </c>
      <c r="AJ116" s="327">
        <f>AH116*AI116</f>
        <v>0</v>
      </c>
      <c r="AK116" s="432"/>
      <c r="AL116" s="657">
        <v>0</v>
      </c>
      <c r="AM116" s="283" t="e">
        <f>J116*AL116*Inf_Y5</f>
        <v>#REF!</v>
      </c>
      <c r="AN116" s="335">
        <v>0</v>
      </c>
      <c r="AO116" s="650">
        <v>0</v>
      </c>
      <c r="AP116" s="327">
        <f>AN116*AO116</f>
        <v>0</v>
      </c>
      <c r="AQ116" s="326" t="e">
        <f>SUM(O116,U116,AA116,AG116,AM116,#REF!)</f>
        <v>#REF!</v>
      </c>
      <c r="AR116" s="325">
        <f>SUM(R116,X116,AD116,AJ116,AP116)</f>
        <v>0</v>
      </c>
      <c r="AS116" s="324" t="e">
        <f>SUM(AQ116:AR116)</f>
        <v>#REF!</v>
      </c>
      <c r="AT116" s="331"/>
    </row>
    <row r="117" spans="2:46" s="237" customFormat="1" ht="18">
      <c r="B117" s="219"/>
      <c r="C117" s="218"/>
      <c r="D117" s="338"/>
      <c r="E117" s="218"/>
      <c r="F117" s="218"/>
      <c r="G117" s="218"/>
      <c r="H117" s="218"/>
      <c r="I117" s="218"/>
      <c r="J117" s="745"/>
      <c r="K117" s="338"/>
      <c r="L117" s="339"/>
      <c r="M117" s="432"/>
      <c r="N117" s="657"/>
      <c r="O117" s="330"/>
      <c r="P117" s="335"/>
      <c r="Q117" s="650"/>
      <c r="R117" s="327"/>
      <c r="S117" s="432"/>
      <c r="T117" s="657"/>
      <c r="U117" s="330"/>
      <c r="V117" s="335"/>
      <c r="W117" s="650"/>
      <c r="X117" s="327"/>
      <c r="Y117" s="432"/>
      <c r="Z117" s="657"/>
      <c r="AA117" s="330"/>
      <c r="AB117" s="335"/>
      <c r="AC117" s="650"/>
      <c r="AD117" s="327"/>
      <c r="AE117" s="432"/>
      <c r="AF117" s="657"/>
      <c r="AG117" s="283"/>
      <c r="AH117" s="335"/>
      <c r="AI117" s="650"/>
      <c r="AJ117" s="327"/>
      <c r="AK117" s="432"/>
      <c r="AL117" s="657"/>
      <c r="AM117" s="283"/>
      <c r="AN117" s="335"/>
      <c r="AO117" s="650"/>
      <c r="AP117" s="327"/>
      <c r="AQ117" s="326"/>
      <c r="AR117" s="325"/>
      <c r="AS117" s="324"/>
      <c r="AT117" s="331"/>
    </row>
    <row r="118" spans="2:46" s="237" customFormat="1" ht="18">
      <c r="B118" s="219"/>
      <c r="C118" s="218" t="s">
        <v>38</v>
      </c>
      <c r="D118" s="338" t="s">
        <v>379</v>
      </c>
      <c r="E118" s="218"/>
      <c r="F118" s="218"/>
      <c r="G118" s="218"/>
      <c r="H118" s="218"/>
      <c r="I118" s="218"/>
      <c r="J118" s="745"/>
      <c r="K118" s="338"/>
      <c r="L118" s="339"/>
      <c r="M118" s="432"/>
      <c r="N118" s="657"/>
      <c r="O118" s="330"/>
      <c r="P118" s="335"/>
      <c r="Q118" s="650"/>
      <c r="R118" s="327"/>
      <c r="S118" s="432"/>
      <c r="T118" s="657"/>
      <c r="U118" s="330"/>
      <c r="V118" s="335"/>
      <c r="W118" s="650"/>
      <c r="X118" s="327"/>
      <c r="Y118" s="432"/>
      <c r="Z118" s="657"/>
      <c r="AA118" s="330"/>
      <c r="AB118" s="335"/>
      <c r="AC118" s="650"/>
      <c r="AD118" s="327"/>
      <c r="AE118" s="432"/>
      <c r="AF118" s="657"/>
      <c r="AG118" s="283"/>
      <c r="AH118" s="335"/>
      <c r="AI118" s="650"/>
      <c r="AJ118" s="327"/>
      <c r="AK118" s="432"/>
      <c r="AL118" s="657"/>
      <c r="AM118" s="283"/>
      <c r="AN118" s="335"/>
      <c r="AO118" s="650"/>
      <c r="AP118" s="327"/>
      <c r="AQ118" s="326"/>
      <c r="AR118" s="325"/>
      <c r="AS118" s="324"/>
      <c r="AT118" s="331"/>
    </row>
    <row r="119" spans="2:46" s="237" customFormat="1" ht="18">
      <c r="B119" s="219"/>
      <c r="C119" s="218"/>
      <c r="D119" s="338" t="s">
        <v>280</v>
      </c>
      <c r="E119" s="218"/>
      <c r="F119" s="218"/>
      <c r="G119" s="218"/>
      <c r="H119" s="218"/>
      <c r="I119" s="218"/>
      <c r="J119" s="745"/>
      <c r="K119" s="338" t="s">
        <v>151</v>
      </c>
      <c r="L119" s="339"/>
      <c r="M119" s="432"/>
      <c r="N119" s="657">
        <v>1</v>
      </c>
      <c r="O119" s="330">
        <f t="shared" ref="O119:O120" si="49">J119*N119</f>
        <v>0</v>
      </c>
      <c r="P119" s="335">
        <v>10473</v>
      </c>
      <c r="Q119" s="650">
        <v>1</v>
      </c>
      <c r="R119" s="327">
        <f>P119*Q119</f>
        <v>10473</v>
      </c>
      <c r="S119" s="432"/>
      <c r="T119" s="657">
        <v>1</v>
      </c>
      <c r="U119" s="330">
        <f t="shared" ref="U119:U120" si="50">J119*T119</f>
        <v>0</v>
      </c>
      <c r="V119" s="335">
        <f>P119</f>
        <v>10473</v>
      </c>
      <c r="W119" s="650">
        <v>1</v>
      </c>
      <c r="X119" s="327">
        <f>V119*W119</f>
        <v>10473</v>
      </c>
      <c r="Y119" s="432"/>
      <c r="Z119" s="657">
        <v>1</v>
      </c>
      <c r="AA119" s="330">
        <f>J119*Z119</f>
        <v>0</v>
      </c>
      <c r="AB119" s="335">
        <v>0</v>
      </c>
      <c r="AC119" s="650">
        <v>0</v>
      </c>
      <c r="AD119" s="327">
        <f>AB119*AC119</f>
        <v>0</v>
      </c>
      <c r="AE119" s="432"/>
      <c r="AF119" s="657">
        <v>1</v>
      </c>
      <c r="AG119" s="283">
        <f>AA119</f>
        <v>0</v>
      </c>
      <c r="AH119" s="335">
        <v>0</v>
      </c>
      <c r="AI119" s="650">
        <v>0</v>
      </c>
      <c r="AJ119" s="327">
        <f>AH119*AI119</f>
        <v>0</v>
      </c>
      <c r="AK119" s="432"/>
      <c r="AL119" s="657">
        <v>1</v>
      </c>
      <c r="AM119" s="283">
        <f>AG119</f>
        <v>0</v>
      </c>
      <c r="AN119" s="335">
        <f>AH119</f>
        <v>0</v>
      </c>
      <c r="AO119" s="650">
        <v>0</v>
      </c>
      <c r="AP119" s="327">
        <f>AN119*AO119</f>
        <v>0</v>
      </c>
      <c r="AQ119" s="326" t="e">
        <f>SUM(O119,U119,AA119,AG119,AM119,#REF!)</f>
        <v>#REF!</v>
      </c>
      <c r="AR119" s="325">
        <f>SUM(R119,X119,AD119,AJ119,AP119)</f>
        <v>20946</v>
      </c>
      <c r="AS119" s="324" t="e">
        <f>SUM(AQ119:AR119)</f>
        <v>#REF!</v>
      </c>
      <c r="AT119" s="331"/>
    </row>
    <row r="120" spans="2:46" s="237" customFormat="1" ht="18">
      <c r="B120" s="219"/>
      <c r="C120" s="218"/>
      <c r="D120" s="338" t="s">
        <v>292</v>
      </c>
      <c r="E120" s="218"/>
      <c r="F120" s="218"/>
      <c r="G120" s="218"/>
      <c r="H120" s="218"/>
      <c r="I120" s="218"/>
      <c r="J120" s="745"/>
      <c r="K120" s="338" t="s">
        <v>151</v>
      </c>
      <c r="L120" s="339"/>
      <c r="M120" s="432"/>
      <c r="N120" s="657">
        <v>1</v>
      </c>
      <c r="O120" s="330">
        <f t="shared" si="49"/>
        <v>0</v>
      </c>
      <c r="P120" s="335">
        <v>0</v>
      </c>
      <c r="Q120" s="650">
        <v>0</v>
      </c>
      <c r="R120" s="327">
        <f>P120*Q120</f>
        <v>0</v>
      </c>
      <c r="S120" s="432"/>
      <c r="T120" s="657">
        <v>1</v>
      </c>
      <c r="U120" s="330">
        <f t="shared" si="50"/>
        <v>0</v>
      </c>
      <c r="V120" s="335">
        <v>0</v>
      </c>
      <c r="W120" s="650">
        <v>0</v>
      </c>
      <c r="X120" s="327">
        <f>V120*W120</f>
        <v>0</v>
      </c>
      <c r="Y120" s="432"/>
      <c r="Z120" s="657">
        <v>1</v>
      </c>
      <c r="AA120" s="330">
        <f>J120*Z120</f>
        <v>0</v>
      </c>
      <c r="AB120" s="335">
        <v>0</v>
      </c>
      <c r="AC120" s="650">
        <v>0</v>
      </c>
      <c r="AD120" s="327">
        <f>AB120*AC120</f>
        <v>0</v>
      </c>
      <c r="AE120" s="432"/>
      <c r="AF120" s="657">
        <v>1</v>
      </c>
      <c r="AG120" s="283">
        <f>AA120</f>
        <v>0</v>
      </c>
      <c r="AH120" s="335">
        <v>0</v>
      </c>
      <c r="AI120" s="650">
        <v>0</v>
      </c>
      <c r="AJ120" s="327">
        <f>AH120*AI120</f>
        <v>0</v>
      </c>
      <c r="AK120" s="432"/>
      <c r="AL120" s="657">
        <v>1</v>
      </c>
      <c r="AM120" s="283">
        <f>AG120</f>
        <v>0</v>
      </c>
      <c r="AN120" s="335">
        <v>0</v>
      </c>
      <c r="AO120" s="650">
        <v>0</v>
      </c>
      <c r="AP120" s="327">
        <f>AN120*AO120</f>
        <v>0</v>
      </c>
      <c r="AQ120" s="326" t="e">
        <f>SUM(O120,U120,AA120,AG120,AM120,#REF!)</f>
        <v>#REF!</v>
      </c>
      <c r="AR120" s="325">
        <f>SUM(R120,X120,AD120,AJ120,AP120)</f>
        <v>0</v>
      </c>
      <c r="AS120" s="324" t="e">
        <f>SUM(AQ120:AR120)</f>
        <v>#REF!</v>
      </c>
      <c r="AT120" s="331"/>
    </row>
    <row r="121" spans="2:46" s="237" customFormat="1" ht="18">
      <c r="B121" s="219"/>
      <c r="C121" s="218"/>
      <c r="D121" s="338" t="s">
        <v>291</v>
      </c>
      <c r="E121" s="218"/>
      <c r="F121" s="218"/>
      <c r="G121" s="218"/>
      <c r="H121" s="218"/>
      <c r="I121" s="218"/>
      <c r="J121" s="745"/>
      <c r="K121" s="338" t="s">
        <v>154</v>
      </c>
      <c r="L121" s="339"/>
      <c r="M121" s="432"/>
      <c r="N121" s="657">
        <v>0</v>
      </c>
      <c r="O121" s="330">
        <f>J121*N121</f>
        <v>0</v>
      </c>
      <c r="P121" s="335">
        <v>0</v>
      </c>
      <c r="Q121" s="650">
        <v>0</v>
      </c>
      <c r="R121" s="327">
        <f>P121*Q121</f>
        <v>0</v>
      </c>
      <c r="S121" s="432"/>
      <c r="T121" s="657">
        <v>0</v>
      </c>
      <c r="U121" s="330">
        <f>J121*T121</f>
        <v>0</v>
      </c>
      <c r="V121" s="335">
        <v>0</v>
      </c>
      <c r="W121" s="650">
        <v>0</v>
      </c>
      <c r="X121" s="327">
        <f>V121*W121</f>
        <v>0</v>
      </c>
      <c r="Y121" s="432"/>
      <c r="Z121" s="657">
        <v>0</v>
      </c>
      <c r="AA121" s="330">
        <f>J121*Z121</f>
        <v>0</v>
      </c>
      <c r="AB121" s="335">
        <v>0</v>
      </c>
      <c r="AC121" s="650">
        <v>0</v>
      </c>
      <c r="AD121" s="327">
        <f>AB121*AC121</f>
        <v>0</v>
      </c>
      <c r="AE121" s="432"/>
      <c r="AF121" s="657">
        <v>0</v>
      </c>
      <c r="AG121" s="283">
        <f>J121*AF121</f>
        <v>0</v>
      </c>
      <c r="AH121" s="335">
        <v>0</v>
      </c>
      <c r="AI121" s="650">
        <v>0</v>
      </c>
      <c r="AJ121" s="327">
        <f>AH121*AI121</f>
        <v>0</v>
      </c>
      <c r="AK121" s="432"/>
      <c r="AL121" s="657">
        <v>0</v>
      </c>
      <c r="AM121" s="283" t="e">
        <f>J121*AL121*Inf_Y5</f>
        <v>#REF!</v>
      </c>
      <c r="AN121" s="335">
        <v>0</v>
      </c>
      <c r="AO121" s="650">
        <v>0</v>
      </c>
      <c r="AP121" s="327">
        <f>AN121*AO121</f>
        <v>0</v>
      </c>
      <c r="AQ121" s="326" t="e">
        <f>SUM(O121,U121,AA121,AG121,AM121,#REF!)</f>
        <v>#REF!</v>
      </c>
      <c r="AR121" s="325">
        <f>SUM(R121,X121,AD121,AJ121,AP121)</f>
        <v>0</v>
      </c>
      <c r="AS121" s="324" t="e">
        <f>SUM(AQ121:AR121)</f>
        <v>#REF!</v>
      </c>
      <c r="AT121" s="331"/>
    </row>
    <row r="122" spans="2:46" s="237" customFormat="1" ht="18">
      <c r="B122" s="219"/>
      <c r="C122" s="218"/>
      <c r="D122" s="338"/>
      <c r="E122" s="218"/>
      <c r="F122" s="218"/>
      <c r="G122" s="218"/>
      <c r="H122" s="218"/>
      <c r="I122" s="218"/>
      <c r="J122" s="745"/>
      <c r="K122" s="338"/>
      <c r="L122" s="339"/>
      <c r="M122" s="432"/>
      <c r="N122" s="657"/>
      <c r="O122" s="330"/>
      <c r="P122" s="335"/>
      <c r="Q122" s="650"/>
      <c r="R122" s="327"/>
      <c r="S122" s="432"/>
      <c r="T122" s="657"/>
      <c r="U122" s="330"/>
      <c r="V122" s="335"/>
      <c r="W122" s="650"/>
      <c r="X122" s="327"/>
      <c r="Y122" s="432"/>
      <c r="Z122" s="657"/>
      <c r="AA122" s="330"/>
      <c r="AB122" s="335"/>
      <c r="AC122" s="650"/>
      <c r="AD122" s="327"/>
      <c r="AE122" s="432"/>
      <c r="AF122" s="657"/>
      <c r="AG122" s="283"/>
      <c r="AH122" s="335"/>
      <c r="AI122" s="650"/>
      <c r="AJ122" s="327"/>
      <c r="AK122" s="432"/>
      <c r="AL122" s="657"/>
      <c r="AM122" s="283"/>
      <c r="AN122" s="335"/>
      <c r="AO122" s="650"/>
      <c r="AP122" s="327"/>
      <c r="AQ122" s="326"/>
      <c r="AR122" s="325"/>
      <c r="AS122" s="324"/>
      <c r="AT122" s="331"/>
    </row>
    <row r="123" spans="2:46" s="237" customFormat="1" ht="18">
      <c r="B123" s="219"/>
      <c r="C123" s="218"/>
      <c r="D123" s="338"/>
      <c r="E123" s="218"/>
      <c r="F123" s="218"/>
      <c r="G123" s="218"/>
      <c r="H123" s="218"/>
      <c r="I123" s="218"/>
      <c r="J123" s="745"/>
      <c r="K123" s="338"/>
      <c r="L123" s="339"/>
      <c r="M123" s="432"/>
      <c r="N123" s="657"/>
      <c r="O123" s="330"/>
      <c r="P123" s="335"/>
      <c r="Q123" s="650"/>
      <c r="R123" s="327"/>
      <c r="S123" s="432"/>
      <c r="T123" s="657"/>
      <c r="U123" s="330"/>
      <c r="V123" s="335"/>
      <c r="W123" s="650"/>
      <c r="X123" s="327"/>
      <c r="Y123" s="432"/>
      <c r="Z123" s="657"/>
      <c r="AA123" s="330"/>
      <c r="AB123" s="335"/>
      <c r="AC123" s="650"/>
      <c r="AD123" s="327"/>
      <c r="AE123" s="432"/>
      <c r="AF123" s="657"/>
      <c r="AG123" s="283"/>
      <c r="AH123" s="335"/>
      <c r="AI123" s="650"/>
      <c r="AJ123" s="327"/>
      <c r="AK123" s="432"/>
      <c r="AL123" s="657"/>
      <c r="AM123" s="283"/>
      <c r="AN123" s="335"/>
      <c r="AO123" s="650"/>
      <c r="AP123" s="327"/>
      <c r="AQ123" s="326"/>
      <c r="AR123" s="325"/>
      <c r="AS123" s="324"/>
      <c r="AT123" s="331"/>
    </row>
    <row r="124" spans="2:46" s="237" customFormat="1" ht="18">
      <c r="B124" s="322"/>
      <c r="C124" s="321"/>
      <c r="D124" s="586" t="s">
        <v>380</v>
      </c>
      <c r="E124" s="586"/>
      <c r="F124" s="586"/>
      <c r="G124" s="586"/>
      <c r="H124" s="586"/>
      <c r="I124" s="586"/>
      <c r="J124" s="587"/>
      <c r="K124" s="586"/>
      <c r="L124" s="588"/>
      <c r="M124" s="589"/>
      <c r="N124" s="590"/>
      <c r="O124" s="591">
        <f>SUM(O114:O121)</f>
        <v>0</v>
      </c>
      <c r="P124" s="592"/>
      <c r="Q124" s="590"/>
      <c r="R124" s="593">
        <f>SUM(R114:R121)</f>
        <v>20946</v>
      </c>
      <c r="S124" s="589"/>
      <c r="T124" s="590"/>
      <c r="U124" s="591">
        <f>SUM(U114:U121)</f>
        <v>0</v>
      </c>
      <c r="V124" s="592"/>
      <c r="W124" s="590"/>
      <c r="X124" s="593">
        <f>SUM(X114:X121)</f>
        <v>20946</v>
      </c>
      <c r="Y124" s="589"/>
      <c r="Z124" s="590"/>
      <c r="AA124" s="591">
        <f>SUM(AA114:AA121)</f>
        <v>0</v>
      </c>
      <c r="AB124" s="592"/>
      <c r="AC124" s="590"/>
      <c r="AD124" s="593">
        <f>SUM(AD114:AD121)</f>
        <v>0</v>
      </c>
      <c r="AE124" s="589"/>
      <c r="AF124" s="590"/>
      <c r="AG124" s="591">
        <f>SUM(AG114:AG121)</f>
        <v>0</v>
      </c>
      <c r="AH124" s="592"/>
      <c r="AI124" s="590"/>
      <c r="AJ124" s="593">
        <f>SUM(AJ114:AJ121)</f>
        <v>0</v>
      </c>
      <c r="AK124" s="589"/>
      <c r="AL124" s="590"/>
      <c r="AM124" s="591" t="e">
        <f>SUM(AM114:AM121)</f>
        <v>#REF!</v>
      </c>
      <c r="AN124" s="592"/>
      <c r="AO124" s="590"/>
      <c r="AP124" s="593">
        <f>SUM(AP114:AP121)</f>
        <v>0</v>
      </c>
      <c r="AQ124" s="594" t="e">
        <f>SUM(O124,U124,AA124,AG124,AM124,#REF!)</f>
        <v>#REF!</v>
      </c>
      <c r="AR124" s="664">
        <f>SUM(R124,X124,AD124,AJ124,AP124)</f>
        <v>41892</v>
      </c>
      <c r="AS124" s="674" t="e">
        <f>SUM(AQ124:AR124)</f>
        <v>#REF!</v>
      </c>
      <c r="AT124" s="350"/>
    </row>
    <row r="125" spans="2:46" s="237" customFormat="1" ht="18">
      <c r="B125" s="431"/>
      <c r="C125" s="430"/>
      <c r="D125" s="321"/>
      <c r="E125" s="430"/>
      <c r="F125" s="430"/>
      <c r="G125" s="430"/>
      <c r="H125" s="430"/>
      <c r="I125" s="430"/>
      <c r="J125" s="429"/>
      <c r="K125" s="352"/>
      <c r="L125" s="428"/>
      <c r="M125" s="427"/>
      <c r="N125" s="426"/>
      <c r="O125" s="349"/>
      <c r="P125" s="348"/>
      <c r="Q125" s="426"/>
      <c r="R125" s="346"/>
      <c r="S125" s="427"/>
      <c r="T125" s="426"/>
      <c r="U125" s="349"/>
      <c r="V125" s="348"/>
      <c r="W125" s="426"/>
      <c r="X125" s="346"/>
      <c r="Y125" s="427"/>
      <c r="Z125" s="426"/>
      <c r="AA125" s="349"/>
      <c r="AB125" s="348"/>
      <c r="AC125" s="426"/>
      <c r="AD125" s="346"/>
      <c r="AE125" s="427"/>
      <c r="AF125" s="426"/>
      <c r="AG125" s="349"/>
      <c r="AH125" s="348"/>
      <c r="AI125" s="426"/>
      <c r="AJ125" s="346"/>
      <c r="AK125" s="427"/>
      <c r="AL125" s="426"/>
      <c r="AM125" s="349"/>
      <c r="AN125" s="348"/>
      <c r="AO125" s="426"/>
      <c r="AP125" s="346"/>
      <c r="AQ125" s="345"/>
      <c r="AR125" s="344"/>
      <c r="AS125" s="343"/>
      <c r="AT125" s="350"/>
    </row>
    <row r="126" spans="2:46" s="237" customFormat="1" ht="18">
      <c r="B126" s="607"/>
      <c r="C126" s="608" t="s">
        <v>305</v>
      </c>
      <c r="D126" s="610"/>
      <c r="E126" s="610"/>
      <c r="F126" s="610"/>
      <c r="G126" s="610"/>
      <c r="H126" s="610"/>
      <c r="I126" s="610"/>
      <c r="J126" s="622"/>
      <c r="K126" s="610"/>
      <c r="L126" s="612"/>
      <c r="M126" s="607"/>
      <c r="N126" s="613"/>
      <c r="O126" s="614">
        <f>SUM(O124)</f>
        <v>0</v>
      </c>
      <c r="P126" s="615"/>
      <c r="Q126" s="613"/>
      <c r="R126" s="616">
        <f>SUM(R124)</f>
        <v>20946</v>
      </c>
      <c r="S126" s="607"/>
      <c r="T126" s="613"/>
      <c r="U126" s="614">
        <f>SUM(U124)</f>
        <v>0</v>
      </c>
      <c r="V126" s="615"/>
      <c r="W126" s="613"/>
      <c r="X126" s="616">
        <f>SUM(X124)</f>
        <v>20946</v>
      </c>
      <c r="Y126" s="607"/>
      <c r="Z126" s="613"/>
      <c r="AA126" s="614">
        <f>SUM(AA124)</f>
        <v>0</v>
      </c>
      <c r="AB126" s="615"/>
      <c r="AC126" s="613"/>
      <c r="AD126" s="616">
        <f>SUM(AD124)</f>
        <v>0</v>
      </c>
      <c r="AE126" s="607"/>
      <c r="AF126" s="613"/>
      <c r="AG126" s="614">
        <f>SUM(AG124)</f>
        <v>0</v>
      </c>
      <c r="AH126" s="615"/>
      <c r="AI126" s="613"/>
      <c r="AJ126" s="616">
        <f>SUM(AJ124)</f>
        <v>0</v>
      </c>
      <c r="AK126" s="607"/>
      <c r="AL126" s="613"/>
      <c r="AM126" s="614" t="e">
        <f>SUM(AM124)</f>
        <v>#REF!</v>
      </c>
      <c r="AN126" s="615"/>
      <c r="AO126" s="613"/>
      <c r="AP126" s="616">
        <f>SUM(AP124)</f>
        <v>0</v>
      </c>
      <c r="AQ126" s="617" t="e">
        <f>SUM(O126,U126,AA126,AG126,AM126,#REF!)</f>
        <v>#REF!</v>
      </c>
      <c r="AR126" s="663">
        <f>SUM(R126,X126,AD126,AJ126,AP126)</f>
        <v>41892</v>
      </c>
      <c r="AS126" s="673" t="e">
        <f>SUM(AQ126:AR126)</f>
        <v>#REF!</v>
      </c>
      <c r="AT126" s="402"/>
    </row>
    <row r="127" spans="2:46" s="237" customFormat="1" ht="18">
      <c r="B127" s="276"/>
      <c r="C127" s="403"/>
      <c r="D127" s="278"/>
      <c r="E127" s="278"/>
      <c r="F127" s="278"/>
      <c r="G127" s="278"/>
      <c r="H127" s="278"/>
      <c r="I127" s="278"/>
      <c r="J127" s="342"/>
      <c r="K127" s="278"/>
      <c r="L127" s="277"/>
      <c r="M127" s="276"/>
      <c r="N127" s="274"/>
      <c r="O127" s="400"/>
      <c r="P127" s="399"/>
      <c r="Q127" s="274"/>
      <c r="R127" s="397"/>
      <c r="S127" s="276"/>
      <c r="T127" s="274"/>
      <c r="U127" s="400"/>
      <c r="V127" s="399"/>
      <c r="W127" s="274"/>
      <c r="X127" s="397"/>
      <c r="Y127" s="276"/>
      <c r="Z127" s="274"/>
      <c r="AA127" s="400"/>
      <c r="AB127" s="399"/>
      <c r="AC127" s="274"/>
      <c r="AD127" s="397"/>
      <c r="AE127" s="276"/>
      <c r="AF127" s="274"/>
      <c r="AG127" s="400"/>
      <c r="AH127" s="399"/>
      <c r="AI127" s="274"/>
      <c r="AJ127" s="397"/>
      <c r="AK127" s="276"/>
      <c r="AL127" s="274"/>
      <c r="AM127" s="400"/>
      <c r="AN127" s="399"/>
      <c r="AO127" s="274"/>
      <c r="AP127" s="397"/>
      <c r="AQ127" s="396"/>
      <c r="AR127" s="395"/>
      <c r="AS127" s="394"/>
      <c r="AT127" s="402"/>
    </row>
    <row r="128" spans="2:46" s="237" customFormat="1" ht="18">
      <c r="B128" s="688" t="s">
        <v>287</v>
      </c>
      <c r="C128" s="296" t="s">
        <v>340</v>
      </c>
      <c r="D128" s="294"/>
      <c r="E128" s="294"/>
      <c r="F128" s="294"/>
      <c r="G128" s="294"/>
      <c r="H128" s="294"/>
      <c r="I128" s="294"/>
      <c r="J128" s="295"/>
      <c r="K128" s="294"/>
      <c r="L128" s="293"/>
      <c r="M128" s="292"/>
      <c r="N128" s="289"/>
      <c r="O128" s="393"/>
      <c r="P128" s="392"/>
      <c r="Q128" s="289"/>
      <c r="R128" s="391"/>
      <c r="S128" s="292"/>
      <c r="T128" s="289"/>
      <c r="U128" s="393"/>
      <c r="V128" s="392"/>
      <c r="W128" s="289"/>
      <c r="X128" s="391"/>
      <c r="Y128" s="292"/>
      <c r="Z128" s="289"/>
      <c r="AA128" s="393"/>
      <c r="AB128" s="392"/>
      <c r="AC128" s="289"/>
      <c r="AD128" s="391"/>
      <c r="AE128" s="292"/>
      <c r="AF128" s="289"/>
      <c r="AG128" s="393"/>
      <c r="AH128" s="392"/>
      <c r="AI128" s="289"/>
      <c r="AJ128" s="391"/>
      <c r="AK128" s="292"/>
      <c r="AL128" s="289"/>
      <c r="AM128" s="393"/>
      <c r="AN128" s="392"/>
      <c r="AO128" s="289"/>
      <c r="AP128" s="391"/>
      <c r="AQ128" s="390"/>
      <c r="AR128" s="389"/>
      <c r="AS128" s="388"/>
      <c r="AT128" s="402"/>
    </row>
    <row r="129" spans="2:46" s="237" customFormat="1" ht="18">
      <c r="B129" s="285"/>
      <c r="C129" s="261"/>
      <c r="D129" s="233"/>
      <c r="E129" s="233"/>
      <c r="F129" s="233"/>
      <c r="G129" s="233"/>
      <c r="H129" s="233"/>
      <c r="I129" s="233"/>
      <c r="J129" s="223"/>
      <c r="K129" s="233"/>
      <c r="L129" s="258"/>
      <c r="M129" s="257"/>
      <c r="N129" s="222"/>
      <c r="O129" s="256"/>
      <c r="P129" s="255"/>
      <c r="Q129" s="222"/>
      <c r="R129" s="254"/>
      <c r="S129" s="257"/>
      <c r="T129" s="222"/>
      <c r="U129" s="256"/>
      <c r="V129" s="255"/>
      <c r="W129" s="222"/>
      <c r="X129" s="254"/>
      <c r="Y129" s="257"/>
      <c r="Z129" s="222"/>
      <c r="AA129" s="256"/>
      <c r="AB129" s="255"/>
      <c r="AC129" s="222"/>
      <c r="AD129" s="254"/>
      <c r="AE129" s="257"/>
      <c r="AF129" s="222"/>
      <c r="AG129" s="256"/>
      <c r="AH129" s="255"/>
      <c r="AI129" s="222"/>
      <c r="AJ129" s="254"/>
      <c r="AK129" s="257"/>
      <c r="AL129" s="222"/>
      <c r="AM129" s="256"/>
      <c r="AN129" s="255"/>
      <c r="AO129" s="222"/>
      <c r="AP129" s="254"/>
      <c r="AQ129" s="253"/>
      <c r="AR129" s="252"/>
      <c r="AS129" s="251"/>
      <c r="AT129" s="226"/>
    </row>
    <row r="130" spans="2:46" s="237" customFormat="1" ht="18">
      <c r="B130" s="607"/>
      <c r="C130" s="608" t="s">
        <v>341</v>
      </c>
      <c r="D130" s="610"/>
      <c r="E130" s="610"/>
      <c r="F130" s="610"/>
      <c r="G130" s="610"/>
      <c r="H130" s="610"/>
      <c r="I130" s="610"/>
      <c r="J130" s="622"/>
      <c r="K130" s="610"/>
      <c r="L130" s="612"/>
      <c r="M130" s="607"/>
      <c r="N130" s="613"/>
      <c r="O130" s="614">
        <f>SUM(O129)</f>
        <v>0</v>
      </c>
      <c r="P130" s="615"/>
      <c r="Q130" s="613"/>
      <c r="R130" s="616">
        <f>SUM(R129)</f>
        <v>0</v>
      </c>
      <c r="S130" s="607"/>
      <c r="T130" s="613"/>
      <c r="U130" s="614">
        <f>SUM(U129)</f>
        <v>0</v>
      </c>
      <c r="V130" s="615"/>
      <c r="W130" s="613"/>
      <c r="X130" s="616">
        <f>SUM(X129)</f>
        <v>0</v>
      </c>
      <c r="Y130" s="607"/>
      <c r="Z130" s="613"/>
      <c r="AA130" s="614">
        <f>SUM(AA129)</f>
        <v>0</v>
      </c>
      <c r="AB130" s="615"/>
      <c r="AC130" s="613"/>
      <c r="AD130" s="616">
        <f>SUM(AD129)</f>
        <v>0</v>
      </c>
      <c r="AE130" s="607"/>
      <c r="AF130" s="613"/>
      <c r="AG130" s="614">
        <f>SUM(AG129)</f>
        <v>0</v>
      </c>
      <c r="AH130" s="615"/>
      <c r="AI130" s="613"/>
      <c r="AJ130" s="616">
        <f>SUM(AJ129)</f>
        <v>0</v>
      </c>
      <c r="AK130" s="607"/>
      <c r="AL130" s="613"/>
      <c r="AM130" s="614">
        <f>SUM(AM129)</f>
        <v>0</v>
      </c>
      <c r="AN130" s="615"/>
      <c r="AO130" s="613"/>
      <c r="AP130" s="616">
        <f>SUM(AP129)</f>
        <v>0</v>
      </c>
      <c r="AQ130" s="617" t="e">
        <f>SUM(O130,U130,AA130,AG130,AM130,#REF!)</f>
        <v>#REF!</v>
      </c>
      <c r="AR130" s="663">
        <f>SUM(R130,X130,AD130,AJ130,AP130)</f>
        <v>0</v>
      </c>
      <c r="AS130" s="673" t="e">
        <f t="shared" ref="AS130" si="51">SUM(AQ130:AR130)</f>
        <v>#REF!</v>
      </c>
      <c r="AT130" s="402"/>
    </row>
    <row r="131" spans="2:46" ht="17.100000000000001" customHeight="1">
      <c r="B131" s="257"/>
      <c r="D131" s="260"/>
      <c r="E131" s="233"/>
      <c r="F131" s="233"/>
      <c r="G131" s="233"/>
      <c r="H131" s="233"/>
      <c r="I131" s="233"/>
      <c r="K131" s="382"/>
      <c r="L131" s="383"/>
      <c r="M131" s="381"/>
      <c r="O131" s="283"/>
      <c r="P131" s="224"/>
      <c r="Q131" s="222"/>
      <c r="R131" s="319"/>
      <c r="S131" s="381"/>
      <c r="U131" s="283"/>
      <c r="V131" s="224"/>
      <c r="X131" s="319"/>
      <c r="Y131" s="381"/>
      <c r="AA131" s="283"/>
      <c r="AB131" s="224"/>
      <c r="AD131" s="319"/>
      <c r="AE131" s="381"/>
      <c r="AF131" s="222"/>
      <c r="AG131" s="283"/>
      <c r="AH131" s="224"/>
      <c r="AI131" s="222"/>
      <c r="AJ131" s="319"/>
      <c r="AK131" s="381"/>
      <c r="AL131" s="222"/>
      <c r="AM131" s="283"/>
      <c r="AN131" s="224"/>
      <c r="AO131" s="222"/>
      <c r="AP131" s="319"/>
      <c r="AQ131" s="318"/>
      <c r="AR131" s="317"/>
      <c r="AS131" s="262"/>
      <c r="AT131" s="225"/>
    </row>
    <row r="132" spans="2:46" s="237" customFormat="1" ht="18">
      <c r="B132" s="688" t="s">
        <v>286</v>
      </c>
      <c r="C132" s="296" t="s">
        <v>293</v>
      </c>
      <c r="D132" s="294"/>
      <c r="E132" s="294"/>
      <c r="F132" s="294"/>
      <c r="G132" s="294"/>
      <c r="H132" s="294"/>
      <c r="I132" s="294"/>
      <c r="J132" s="295"/>
      <c r="K132" s="294"/>
      <c r="L132" s="293"/>
      <c r="M132" s="292"/>
      <c r="N132" s="387" t="s">
        <v>281</v>
      </c>
      <c r="O132" s="291" t="s">
        <v>277</v>
      </c>
      <c r="P132" s="294"/>
      <c r="Q132" s="387" t="s">
        <v>281</v>
      </c>
      <c r="R132" s="288" t="s">
        <v>277</v>
      </c>
      <c r="S132" s="292"/>
      <c r="T132" s="387" t="s">
        <v>281</v>
      </c>
      <c r="U132" s="291" t="s">
        <v>277</v>
      </c>
      <c r="V132" s="294"/>
      <c r="W132" s="387" t="s">
        <v>281</v>
      </c>
      <c r="X132" s="288" t="s">
        <v>277</v>
      </c>
      <c r="Y132" s="292"/>
      <c r="Z132" s="387" t="s">
        <v>281</v>
      </c>
      <c r="AA132" s="291" t="s">
        <v>277</v>
      </c>
      <c r="AB132" s="294"/>
      <c r="AC132" s="387" t="s">
        <v>281</v>
      </c>
      <c r="AD132" s="288" t="s">
        <v>277</v>
      </c>
      <c r="AE132" s="292"/>
      <c r="AF132" s="387" t="s">
        <v>281</v>
      </c>
      <c r="AG132" s="291" t="s">
        <v>277</v>
      </c>
      <c r="AH132" s="294"/>
      <c r="AI132" s="387" t="s">
        <v>281</v>
      </c>
      <c r="AJ132" s="288" t="s">
        <v>277</v>
      </c>
      <c r="AK132" s="292"/>
      <c r="AL132" s="387" t="s">
        <v>281</v>
      </c>
      <c r="AM132" s="291" t="s">
        <v>277</v>
      </c>
      <c r="AN132" s="294"/>
      <c r="AO132" s="387" t="s">
        <v>281</v>
      </c>
      <c r="AP132" s="288" t="s">
        <v>277</v>
      </c>
      <c r="AQ132" s="287"/>
      <c r="AR132" s="286">
        <f>SUM(R132,X132,AD132,AJ132,AP132)</f>
        <v>0</v>
      </c>
      <c r="AS132" s="386"/>
      <c r="AT132" s="341"/>
    </row>
    <row r="133" spans="2:46" s="237" customFormat="1" ht="18">
      <c r="B133" s="689"/>
      <c r="C133" s="403"/>
      <c r="D133" s="278"/>
      <c r="E133" s="278"/>
      <c r="F133" s="278"/>
      <c r="G133" s="278"/>
      <c r="H133" s="278"/>
      <c r="I133" s="278"/>
      <c r="J133" s="342"/>
      <c r="K133" s="278"/>
      <c r="L133" s="277"/>
      <c r="M133" s="276"/>
      <c r="N133" s="690"/>
      <c r="O133" s="273"/>
      <c r="P133" s="278"/>
      <c r="Q133" s="690"/>
      <c r="R133" s="340"/>
      <c r="S133" s="276"/>
      <c r="T133" s="690"/>
      <c r="U133" s="273"/>
      <c r="V133" s="278"/>
      <c r="W133" s="690"/>
      <c r="X133" s="340"/>
      <c r="Y133" s="276"/>
      <c r="Z133" s="690"/>
      <c r="AA133" s="273"/>
      <c r="AB133" s="278"/>
      <c r="AC133" s="690"/>
      <c r="AD133" s="340"/>
      <c r="AE133" s="276"/>
      <c r="AF133" s="690"/>
      <c r="AG133" s="273"/>
      <c r="AH133" s="278"/>
      <c r="AI133" s="690"/>
      <c r="AJ133" s="340"/>
      <c r="AK133" s="276"/>
      <c r="AL133" s="690"/>
      <c r="AM133" s="273"/>
      <c r="AN133" s="278"/>
      <c r="AO133" s="690"/>
      <c r="AP133" s="340"/>
      <c r="AQ133" s="272"/>
      <c r="AR133" s="271"/>
      <c r="AS133" s="270"/>
      <c r="AT133" s="341"/>
    </row>
    <row r="134" spans="2:46" s="237" customFormat="1" ht="18">
      <c r="B134" s="276"/>
      <c r="C134" s="385" t="s">
        <v>280</v>
      </c>
      <c r="D134" s="278" t="s">
        <v>386</v>
      </c>
      <c r="E134" s="278"/>
      <c r="F134" s="278"/>
      <c r="G134" s="278"/>
      <c r="H134" s="278"/>
      <c r="I134" s="278"/>
      <c r="J134" s="342"/>
      <c r="K134" s="278"/>
      <c r="L134" s="277"/>
      <c r="M134" s="276"/>
      <c r="N134" s="274"/>
      <c r="O134" s="273"/>
      <c r="P134" s="239"/>
      <c r="Q134" s="274"/>
      <c r="R134" s="340"/>
      <c r="S134" s="276"/>
      <c r="T134" s="274"/>
      <c r="U134" s="273"/>
      <c r="V134" s="239"/>
      <c r="W134" s="274"/>
      <c r="X134" s="340"/>
      <c r="Y134" s="276"/>
      <c r="Z134" s="274"/>
      <c r="AA134" s="273"/>
      <c r="AB134" s="239"/>
      <c r="AC134" s="274"/>
      <c r="AD134" s="340"/>
      <c r="AE134" s="276"/>
      <c r="AF134" s="274"/>
      <c r="AG134" s="273"/>
      <c r="AH134" s="239"/>
      <c r="AI134" s="274"/>
      <c r="AJ134" s="340"/>
      <c r="AK134" s="276"/>
      <c r="AL134" s="274"/>
      <c r="AM134" s="273"/>
      <c r="AN134" s="239"/>
      <c r="AO134" s="274"/>
      <c r="AP134" s="340"/>
      <c r="AQ134" s="272"/>
      <c r="AR134" s="271"/>
      <c r="AS134" s="270"/>
      <c r="AT134" s="341"/>
    </row>
    <row r="135" spans="2:46" s="237" customFormat="1" ht="18">
      <c r="B135" s="219"/>
      <c r="C135" s="218"/>
      <c r="D135" s="338" t="s">
        <v>280</v>
      </c>
      <c r="E135" s="218" t="s">
        <v>156</v>
      </c>
      <c r="F135" s="218"/>
      <c r="G135" s="218"/>
      <c r="H135" s="218"/>
      <c r="I135" s="218"/>
      <c r="J135" s="745"/>
      <c r="K135" s="338" t="s">
        <v>157</v>
      </c>
      <c r="L135" s="339"/>
      <c r="M135" s="336"/>
      <c r="N135" s="650"/>
      <c r="O135" s="330">
        <f t="shared" ref="O135:O145" si="52">J135*N135</f>
        <v>0</v>
      </c>
      <c r="P135" s="335"/>
      <c r="Q135" s="650">
        <v>0</v>
      </c>
      <c r="R135" s="327">
        <f t="shared" ref="R135:R145" si="53">J135*Q135</f>
        <v>0</v>
      </c>
      <c r="S135" s="336"/>
      <c r="T135" s="650"/>
      <c r="U135" s="330" t="e">
        <f t="shared" ref="U135:U145" si="54">J135*T135*Inf_Y2</f>
        <v>#REF!</v>
      </c>
      <c r="V135" s="335"/>
      <c r="W135" s="650">
        <v>0</v>
      </c>
      <c r="X135" s="327" t="e">
        <f t="shared" ref="X135:X145" si="55">J135*W135*Inf_Y2</f>
        <v>#REF!</v>
      </c>
      <c r="Y135" s="336"/>
      <c r="Z135" s="650"/>
      <c r="AA135" s="330" t="e">
        <f t="shared" ref="AA135:AA142" si="56">J135*Z135*Inf_Y3</f>
        <v>#REF!</v>
      </c>
      <c r="AB135" s="335"/>
      <c r="AC135" s="650">
        <v>0</v>
      </c>
      <c r="AD135" s="327" t="e">
        <f t="shared" ref="AD135:AD142" si="57">J135*Inf_Y3*AC135</f>
        <v>#REF!</v>
      </c>
      <c r="AE135" s="336"/>
      <c r="AF135" s="650"/>
      <c r="AG135" s="330" t="e">
        <f t="shared" ref="AG135:AG142" si="58">J135*AF135*Inf_Y3</f>
        <v>#REF!</v>
      </c>
      <c r="AH135" s="335"/>
      <c r="AI135" s="650">
        <v>0</v>
      </c>
      <c r="AJ135" s="327" t="e">
        <f t="shared" ref="AJ135:AJ145" si="59">J135*AI135*Inf_Y4</f>
        <v>#REF!</v>
      </c>
      <c r="AK135" s="336"/>
      <c r="AL135" s="650"/>
      <c r="AM135" s="330" t="e">
        <f t="shared" ref="AM135:AM142" si="60">J135*AL135*Inf_Y3</f>
        <v>#REF!</v>
      </c>
      <c r="AN135" s="335"/>
      <c r="AO135" s="650">
        <v>0</v>
      </c>
      <c r="AP135" s="327" t="e">
        <f t="shared" ref="AP135:AP145" si="61">J135*AO135*Inf_Y5</f>
        <v>#REF!</v>
      </c>
      <c r="AQ135" s="326" t="e">
        <f>SUM(O135,U135,AA135,AG135,AM135,#REF!)</f>
        <v>#REF!</v>
      </c>
      <c r="AR135" s="325" t="e">
        <f t="shared" ref="AR135:AR145" si="62">SUM(R135,X135,AD135,AJ135,AP135)</f>
        <v>#REF!</v>
      </c>
      <c r="AS135" s="324" t="e">
        <f t="shared" ref="AS135:AS142" si="63">SUM(AQ135:AR135)</f>
        <v>#REF!</v>
      </c>
      <c r="AT135" s="331"/>
    </row>
    <row r="136" spans="2:46" s="237" customFormat="1" ht="18">
      <c r="B136" s="219"/>
      <c r="C136" s="218"/>
      <c r="D136" s="338" t="s">
        <v>292</v>
      </c>
      <c r="E136" s="218" t="s">
        <v>158</v>
      </c>
      <c r="F136" s="218"/>
      <c r="G136" s="218"/>
      <c r="H136" s="218"/>
      <c r="I136" s="218"/>
      <c r="J136" s="745"/>
      <c r="K136" s="338" t="s">
        <v>157</v>
      </c>
      <c r="L136" s="339"/>
      <c r="M136" s="336"/>
      <c r="N136" s="650"/>
      <c r="O136" s="330">
        <f t="shared" si="52"/>
        <v>0</v>
      </c>
      <c r="P136" s="335"/>
      <c r="Q136" s="650">
        <v>0</v>
      </c>
      <c r="R136" s="327">
        <f t="shared" si="53"/>
        <v>0</v>
      </c>
      <c r="S136" s="336"/>
      <c r="T136" s="650"/>
      <c r="U136" s="330" t="e">
        <f t="shared" si="54"/>
        <v>#REF!</v>
      </c>
      <c r="V136" s="335"/>
      <c r="W136" s="650">
        <v>0</v>
      </c>
      <c r="X136" s="327" t="e">
        <f t="shared" si="55"/>
        <v>#REF!</v>
      </c>
      <c r="Y136" s="336"/>
      <c r="Z136" s="650"/>
      <c r="AA136" s="330" t="e">
        <f t="shared" si="56"/>
        <v>#REF!</v>
      </c>
      <c r="AB136" s="335"/>
      <c r="AC136" s="650">
        <v>0</v>
      </c>
      <c r="AD136" s="327" t="e">
        <f t="shared" si="57"/>
        <v>#REF!</v>
      </c>
      <c r="AE136" s="336"/>
      <c r="AF136" s="650"/>
      <c r="AG136" s="330" t="e">
        <f t="shared" si="58"/>
        <v>#REF!</v>
      </c>
      <c r="AH136" s="335"/>
      <c r="AI136" s="650">
        <v>0</v>
      </c>
      <c r="AJ136" s="327" t="e">
        <f t="shared" si="59"/>
        <v>#REF!</v>
      </c>
      <c r="AK136" s="336"/>
      <c r="AL136" s="650"/>
      <c r="AM136" s="330" t="e">
        <f t="shared" si="60"/>
        <v>#REF!</v>
      </c>
      <c r="AN136" s="335"/>
      <c r="AO136" s="650">
        <v>0</v>
      </c>
      <c r="AP136" s="327" t="e">
        <f t="shared" si="61"/>
        <v>#REF!</v>
      </c>
      <c r="AQ136" s="326" t="e">
        <f>SUM(O136,U136,AA136,AG136,AM136,#REF!)</f>
        <v>#REF!</v>
      </c>
      <c r="AR136" s="325" t="e">
        <f t="shared" si="62"/>
        <v>#REF!</v>
      </c>
      <c r="AS136" s="324" t="e">
        <f t="shared" si="63"/>
        <v>#REF!</v>
      </c>
      <c r="AT136" s="331"/>
    </row>
    <row r="137" spans="2:46" s="237" customFormat="1" ht="18">
      <c r="B137" s="219"/>
      <c r="C137" s="218"/>
      <c r="D137" s="758" t="s">
        <v>291</v>
      </c>
      <c r="E137" s="218" t="s">
        <v>159</v>
      </c>
      <c r="F137" s="218"/>
      <c r="G137" s="218"/>
      <c r="H137" s="218"/>
      <c r="I137" s="218"/>
      <c r="J137" s="745"/>
      <c r="K137" s="338" t="s">
        <v>157</v>
      </c>
      <c r="L137" s="339"/>
      <c r="M137" s="336"/>
      <c r="N137" s="650"/>
      <c r="O137" s="330">
        <f t="shared" si="52"/>
        <v>0</v>
      </c>
      <c r="P137" s="335"/>
      <c r="Q137" s="650">
        <v>0</v>
      </c>
      <c r="R137" s="327">
        <f t="shared" si="53"/>
        <v>0</v>
      </c>
      <c r="S137" s="336"/>
      <c r="T137" s="650"/>
      <c r="U137" s="330" t="e">
        <f t="shared" si="54"/>
        <v>#REF!</v>
      </c>
      <c r="V137" s="335"/>
      <c r="W137" s="650">
        <v>0</v>
      </c>
      <c r="X137" s="327" t="e">
        <f t="shared" si="55"/>
        <v>#REF!</v>
      </c>
      <c r="Y137" s="336"/>
      <c r="Z137" s="650"/>
      <c r="AA137" s="330" t="e">
        <f t="shared" si="56"/>
        <v>#REF!</v>
      </c>
      <c r="AB137" s="335"/>
      <c r="AC137" s="650">
        <v>0</v>
      </c>
      <c r="AD137" s="327" t="e">
        <f t="shared" si="57"/>
        <v>#REF!</v>
      </c>
      <c r="AE137" s="336"/>
      <c r="AF137" s="650"/>
      <c r="AG137" s="330" t="e">
        <f t="shared" si="58"/>
        <v>#REF!</v>
      </c>
      <c r="AH137" s="335"/>
      <c r="AI137" s="650">
        <v>0</v>
      </c>
      <c r="AJ137" s="327" t="e">
        <f t="shared" si="59"/>
        <v>#REF!</v>
      </c>
      <c r="AK137" s="336"/>
      <c r="AL137" s="650"/>
      <c r="AM137" s="330" t="e">
        <f t="shared" si="60"/>
        <v>#REF!</v>
      </c>
      <c r="AN137" s="335"/>
      <c r="AO137" s="650">
        <v>0</v>
      </c>
      <c r="AP137" s="327" t="e">
        <f t="shared" si="61"/>
        <v>#REF!</v>
      </c>
      <c r="AQ137" s="326" t="e">
        <f>SUM(O137,U137,AA137,AG137,AM137,#REF!)</f>
        <v>#REF!</v>
      </c>
      <c r="AR137" s="325" t="e">
        <f t="shared" si="62"/>
        <v>#REF!</v>
      </c>
      <c r="AS137" s="324" t="e">
        <f t="shared" si="63"/>
        <v>#REF!</v>
      </c>
      <c r="AT137" s="331"/>
    </row>
    <row r="138" spans="2:46" s="237" customFormat="1" ht="18">
      <c r="B138" s="219"/>
      <c r="C138" s="218"/>
      <c r="D138" s="338" t="s">
        <v>290</v>
      </c>
      <c r="E138" s="218" t="s">
        <v>160</v>
      </c>
      <c r="F138" s="218"/>
      <c r="G138" s="218"/>
      <c r="H138" s="218"/>
      <c r="I138" s="218"/>
      <c r="J138" s="745"/>
      <c r="K138" s="338" t="s">
        <v>157</v>
      </c>
      <c r="L138" s="339"/>
      <c r="M138" s="336"/>
      <c r="N138" s="650"/>
      <c r="O138" s="330">
        <f t="shared" si="52"/>
        <v>0</v>
      </c>
      <c r="P138" s="335"/>
      <c r="Q138" s="650">
        <v>0</v>
      </c>
      <c r="R138" s="327">
        <f t="shared" si="53"/>
        <v>0</v>
      </c>
      <c r="S138" s="336"/>
      <c r="T138" s="650"/>
      <c r="U138" s="330" t="e">
        <f t="shared" si="54"/>
        <v>#REF!</v>
      </c>
      <c r="V138" s="335"/>
      <c r="W138" s="650">
        <v>0</v>
      </c>
      <c r="X138" s="327" t="e">
        <f t="shared" si="55"/>
        <v>#REF!</v>
      </c>
      <c r="Y138" s="336"/>
      <c r="Z138" s="650"/>
      <c r="AA138" s="330" t="e">
        <f t="shared" si="56"/>
        <v>#REF!</v>
      </c>
      <c r="AB138" s="335"/>
      <c r="AC138" s="650">
        <v>0</v>
      </c>
      <c r="AD138" s="327" t="e">
        <f t="shared" si="57"/>
        <v>#REF!</v>
      </c>
      <c r="AE138" s="336"/>
      <c r="AF138" s="650"/>
      <c r="AG138" s="330" t="e">
        <f t="shared" si="58"/>
        <v>#REF!</v>
      </c>
      <c r="AH138" s="335"/>
      <c r="AI138" s="650">
        <v>0</v>
      </c>
      <c r="AJ138" s="327" t="e">
        <f t="shared" si="59"/>
        <v>#REF!</v>
      </c>
      <c r="AK138" s="336"/>
      <c r="AL138" s="650"/>
      <c r="AM138" s="330" t="e">
        <f t="shared" si="60"/>
        <v>#REF!</v>
      </c>
      <c r="AN138" s="335"/>
      <c r="AO138" s="650">
        <v>0</v>
      </c>
      <c r="AP138" s="327" t="e">
        <f t="shared" si="61"/>
        <v>#REF!</v>
      </c>
      <c r="AQ138" s="326" t="e">
        <f>SUM(O138,U138,AA138,AG138,AM138,#REF!)</f>
        <v>#REF!</v>
      </c>
      <c r="AR138" s="325" t="e">
        <f t="shared" si="62"/>
        <v>#REF!</v>
      </c>
      <c r="AS138" s="324" t="e">
        <f t="shared" si="63"/>
        <v>#REF!</v>
      </c>
      <c r="AT138" s="331"/>
    </row>
    <row r="139" spans="2:46" s="237" customFormat="1" ht="18">
      <c r="B139" s="219"/>
      <c r="C139" s="218"/>
      <c r="D139" s="338" t="s">
        <v>289</v>
      </c>
      <c r="E139" s="218" t="s">
        <v>161</v>
      </c>
      <c r="F139" s="218"/>
      <c r="G139" s="218"/>
      <c r="H139" s="218"/>
      <c r="I139" s="218"/>
      <c r="J139" s="745"/>
      <c r="K139" s="338" t="s">
        <v>157</v>
      </c>
      <c r="L139" s="339"/>
      <c r="M139" s="336"/>
      <c r="N139" s="650"/>
      <c r="O139" s="330">
        <f t="shared" si="52"/>
        <v>0</v>
      </c>
      <c r="P139" s="335"/>
      <c r="Q139" s="650">
        <v>0</v>
      </c>
      <c r="R139" s="327">
        <f t="shared" si="53"/>
        <v>0</v>
      </c>
      <c r="S139" s="336"/>
      <c r="T139" s="650"/>
      <c r="U139" s="330" t="e">
        <f t="shared" si="54"/>
        <v>#REF!</v>
      </c>
      <c r="V139" s="335"/>
      <c r="W139" s="650">
        <v>0</v>
      </c>
      <c r="X139" s="327" t="e">
        <f t="shared" si="55"/>
        <v>#REF!</v>
      </c>
      <c r="Y139" s="336"/>
      <c r="Z139" s="650"/>
      <c r="AA139" s="330" t="e">
        <f t="shared" si="56"/>
        <v>#REF!</v>
      </c>
      <c r="AB139" s="335"/>
      <c r="AC139" s="650">
        <v>0</v>
      </c>
      <c r="AD139" s="327" t="e">
        <f t="shared" si="57"/>
        <v>#REF!</v>
      </c>
      <c r="AE139" s="336"/>
      <c r="AF139" s="650"/>
      <c r="AG139" s="330" t="e">
        <f t="shared" si="58"/>
        <v>#REF!</v>
      </c>
      <c r="AH139" s="335"/>
      <c r="AI139" s="650">
        <v>0</v>
      </c>
      <c r="AJ139" s="327" t="e">
        <f t="shared" si="59"/>
        <v>#REF!</v>
      </c>
      <c r="AK139" s="336"/>
      <c r="AL139" s="650"/>
      <c r="AM139" s="330" t="e">
        <f t="shared" si="60"/>
        <v>#REF!</v>
      </c>
      <c r="AN139" s="335"/>
      <c r="AO139" s="650">
        <v>0</v>
      </c>
      <c r="AP139" s="327" t="e">
        <f t="shared" si="61"/>
        <v>#REF!</v>
      </c>
      <c r="AQ139" s="326" t="e">
        <f>SUM(O139,U139,AA139,AG139,AM139,#REF!)</f>
        <v>#REF!</v>
      </c>
      <c r="AR139" s="325" t="e">
        <f t="shared" si="62"/>
        <v>#REF!</v>
      </c>
      <c r="AS139" s="324" t="e">
        <f t="shared" si="63"/>
        <v>#REF!</v>
      </c>
      <c r="AT139" s="331"/>
    </row>
    <row r="140" spans="2:46" s="237" customFormat="1" ht="18">
      <c r="B140" s="219"/>
      <c r="C140" s="218"/>
      <c r="D140" s="338" t="s">
        <v>288</v>
      </c>
      <c r="E140" s="218" t="s">
        <v>162</v>
      </c>
      <c r="F140" s="218"/>
      <c r="G140" s="218"/>
      <c r="H140" s="218"/>
      <c r="I140" s="218"/>
      <c r="J140" s="745"/>
      <c r="K140" s="338" t="s">
        <v>157</v>
      </c>
      <c r="L140" s="339"/>
      <c r="M140" s="336"/>
      <c r="N140" s="650"/>
      <c r="O140" s="330">
        <f t="shared" si="52"/>
        <v>0</v>
      </c>
      <c r="P140" s="335"/>
      <c r="Q140" s="650">
        <v>0</v>
      </c>
      <c r="R140" s="327">
        <f t="shared" si="53"/>
        <v>0</v>
      </c>
      <c r="S140" s="336"/>
      <c r="T140" s="650"/>
      <c r="U140" s="330" t="e">
        <f t="shared" si="54"/>
        <v>#REF!</v>
      </c>
      <c r="V140" s="335"/>
      <c r="W140" s="650">
        <v>0</v>
      </c>
      <c r="X140" s="327" t="e">
        <f t="shared" si="55"/>
        <v>#REF!</v>
      </c>
      <c r="Y140" s="336"/>
      <c r="Z140" s="650"/>
      <c r="AA140" s="330" t="e">
        <f t="shared" si="56"/>
        <v>#REF!</v>
      </c>
      <c r="AB140" s="335"/>
      <c r="AC140" s="650">
        <v>0</v>
      </c>
      <c r="AD140" s="327" t="e">
        <f t="shared" si="57"/>
        <v>#REF!</v>
      </c>
      <c r="AE140" s="336"/>
      <c r="AF140" s="650"/>
      <c r="AG140" s="330" t="e">
        <f t="shared" si="58"/>
        <v>#REF!</v>
      </c>
      <c r="AH140" s="335"/>
      <c r="AI140" s="650">
        <v>0</v>
      </c>
      <c r="AJ140" s="327" t="e">
        <f t="shared" si="59"/>
        <v>#REF!</v>
      </c>
      <c r="AK140" s="336"/>
      <c r="AL140" s="650"/>
      <c r="AM140" s="330" t="e">
        <f t="shared" si="60"/>
        <v>#REF!</v>
      </c>
      <c r="AN140" s="335"/>
      <c r="AO140" s="650">
        <v>0</v>
      </c>
      <c r="AP140" s="327" t="e">
        <f t="shared" si="61"/>
        <v>#REF!</v>
      </c>
      <c r="AQ140" s="326" t="e">
        <f>SUM(O140,U140,AA140,AG140,AM140,#REF!)</f>
        <v>#REF!</v>
      </c>
      <c r="AR140" s="325" t="e">
        <f t="shared" si="62"/>
        <v>#REF!</v>
      </c>
      <c r="AS140" s="324" t="e">
        <f t="shared" si="63"/>
        <v>#REF!</v>
      </c>
      <c r="AT140" s="331"/>
    </row>
    <row r="141" spans="2:46" s="237" customFormat="1" ht="18">
      <c r="B141" s="219"/>
      <c r="C141" s="218"/>
      <c r="D141" s="338" t="s">
        <v>287</v>
      </c>
      <c r="E141" s="218" t="s">
        <v>163</v>
      </c>
      <c r="F141" s="218"/>
      <c r="G141" s="218"/>
      <c r="H141" s="218"/>
      <c r="I141" s="218"/>
      <c r="J141" s="745"/>
      <c r="K141" s="338" t="s">
        <v>157</v>
      </c>
      <c r="L141" s="339"/>
      <c r="M141" s="336"/>
      <c r="N141" s="650"/>
      <c r="O141" s="330">
        <f t="shared" si="52"/>
        <v>0</v>
      </c>
      <c r="P141" s="335"/>
      <c r="Q141" s="650">
        <v>0</v>
      </c>
      <c r="R141" s="327">
        <f t="shared" si="53"/>
        <v>0</v>
      </c>
      <c r="S141" s="336"/>
      <c r="T141" s="650"/>
      <c r="U141" s="330" t="e">
        <f t="shared" si="54"/>
        <v>#REF!</v>
      </c>
      <c r="V141" s="335"/>
      <c r="W141" s="650">
        <v>0</v>
      </c>
      <c r="X141" s="327" t="e">
        <f t="shared" si="55"/>
        <v>#REF!</v>
      </c>
      <c r="Y141" s="336"/>
      <c r="Z141" s="650"/>
      <c r="AA141" s="330" t="e">
        <f t="shared" si="56"/>
        <v>#REF!</v>
      </c>
      <c r="AB141" s="335"/>
      <c r="AC141" s="650">
        <v>0</v>
      </c>
      <c r="AD141" s="327" t="e">
        <f t="shared" si="57"/>
        <v>#REF!</v>
      </c>
      <c r="AE141" s="336"/>
      <c r="AF141" s="650"/>
      <c r="AG141" s="330" t="e">
        <f t="shared" si="58"/>
        <v>#REF!</v>
      </c>
      <c r="AH141" s="335"/>
      <c r="AI141" s="650">
        <v>0</v>
      </c>
      <c r="AJ141" s="327" t="e">
        <f t="shared" si="59"/>
        <v>#REF!</v>
      </c>
      <c r="AK141" s="336"/>
      <c r="AL141" s="650"/>
      <c r="AM141" s="330" t="e">
        <f t="shared" si="60"/>
        <v>#REF!</v>
      </c>
      <c r="AN141" s="335"/>
      <c r="AO141" s="650">
        <v>0</v>
      </c>
      <c r="AP141" s="327" t="e">
        <f t="shared" si="61"/>
        <v>#REF!</v>
      </c>
      <c r="AQ141" s="326" t="e">
        <f>SUM(O141,U141,AA141,AG141,AM141,#REF!)</f>
        <v>#REF!</v>
      </c>
      <c r="AR141" s="325" t="e">
        <f t="shared" si="62"/>
        <v>#REF!</v>
      </c>
      <c r="AS141" s="324" t="e">
        <f t="shared" si="63"/>
        <v>#REF!</v>
      </c>
      <c r="AT141" s="331"/>
    </row>
    <row r="142" spans="2:46" s="237" customFormat="1" ht="18">
      <c r="B142" s="219"/>
      <c r="C142" s="218"/>
      <c r="D142" s="338" t="s">
        <v>286</v>
      </c>
      <c r="E142" s="218" t="s">
        <v>164</v>
      </c>
      <c r="F142" s="218"/>
      <c r="G142" s="218"/>
      <c r="H142" s="218"/>
      <c r="I142" s="218"/>
      <c r="J142" s="745"/>
      <c r="K142" s="338" t="s">
        <v>157</v>
      </c>
      <c r="L142" s="339"/>
      <c r="M142" s="336"/>
      <c r="N142" s="650"/>
      <c r="O142" s="330">
        <f t="shared" si="52"/>
        <v>0</v>
      </c>
      <c r="P142" s="335"/>
      <c r="Q142" s="650">
        <v>0</v>
      </c>
      <c r="R142" s="327">
        <f t="shared" si="53"/>
        <v>0</v>
      </c>
      <c r="S142" s="336"/>
      <c r="T142" s="650"/>
      <c r="U142" s="330" t="e">
        <f t="shared" si="54"/>
        <v>#REF!</v>
      </c>
      <c r="V142" s="335"/>
      <c r="W142" s="650">
        <v>0</v>
      </c>
      <c r="X142" s="327" t="e">
        <f t="shared" si="55"/>
        <v>#REF!</v>
      </c>
      <c r="Y142" s="336"/>
      <c r="Z142" s="650"/>
      <c r="AA142" s="330" t="e">
        <f t="shared" si="56"/>
        <v>#REF!</v>
      </c>
      <c r="AB142" s="335"/>
      <c r="AC142" s="650">
        <v>0</v>
      </c>
      <c r="AD142" s="327" t="e">
        <f t="shared" si="57"/>
        <v>#REF!</v>
      </c>
      <c r="AE142" s="336"/>
      <c r="AF142" s="650"/>
      <c r="AG142" s="330" t="e">
        <f t="shared" si="58"/>
        <v>#REF!</v>
      </c>
      <c r="AH142" s="335"/>
      <c r="AI142" s="650">
        <v>0</v>
      </c>
      <c r="AJ142" s="327" t="e">
        <f t="shared" si="59"/>
        <v>#REF!</v>
      </c>
      <c r="AK142" s="336"/>
      <c r="AL142" s="650"/>
      <c r="AM142" s="330" t="e">
        <f t="shared" si="60"/>
        <v>#REF!</v>
      </c>
      <c r="AN142" s="335"/>
      <c r="AO142" s="650">
        <v>0</v>
      </c>
      <c r="AP142" s="327" t="e">
        <f t="shared" si="61"/>
        <v>#REF!</v>
      </c>
      <c r="AQ142" s="326" t="e">
        <f>SUM(O142,U142,AA142,AG142,AM142,#REF!)</f>
        <v>#REF!</v>
      </c>
      <c r="AR142" s="325" t="e">
        <f t="shared" si="62"/>
        <v>#REF!</v>
      </c>
      <c r="AS142" s="324" t="e">
        <f t="shared" si="63"/>
        <v>#REF!</v>
      </c>
      <c r="AT142" s="331"/>
    </row>
    <row r="143" spans="2:46" s="237" customFormat="1" ht="18">
      <c r="B143" s="219"/>
      <c r="C143" s="218"/>
      <c r="D143" s="338" t="s">
        <v>285</v>
      </c>
      <c r="E143" s="218" t="s">
        <v>384</v>
      </c>
      <c r="F143" s="218"/>
      <c r="G143" s="218"/>
      <c r="H143" s="218"/>
      <c r="I143" s="218"/>
      <c r="J143" s="745"/>
      <c r="K143" s="338" t="s">
        <v>142</v>
      </c>
      <c r="L143" s="339"/>
      <c r="M143" s="336"/>
      <c r="N143" s="650"/>
      <c r="O143" s="330">
        <f t="shared" si="52"/>
        <v>0</v>
      </c>
      <c r="P143" s="335"/>
      <c r="Q143" s="650">
        <v>0</v>
      </c>
      <c r="R143" s="327">
        <f t="shared" si="53"/>
        <v>0</v>
      </c>
      <c r="S143" s="336"/>
      <c r="T143" s="650"/>
      <c r="U143" s="330">
        <f>J143*T143</f>
        <v>0</v>
      </c>
      <c r="V143" s="335"/>
      <c r="W143" s="650">
        <v>0</v>
      </c>
      <c r="X143" s="327" t="e">
        <f t="shared" si="55"/>
        <v>#REF!</v>
      </c>
      <c r="Y143" s="336"/>
      <c r="Z143" s="650"/>
      <c r="AA143" s="330">
        <f>J143*Z143</f>
        <v>0</v>
      </c>
      <c r="AB143" s="335"/>
      <c r="AC143" s="650">
        <v>0</v>
      </c>
      <c r="AD143" s="327" t="e">
        <f t="shared" ref="AD143:AD145" si="64">J143*Inf_Y3*AC143</f>
        <v>#REF!</v>
      </c>
      <c r="AE143" s="336"/>
      <c r="AF143" s="650"/>
      <c r="AG143" s="330">
        <f>J143*AF143</f>
        <v>0</v>
      </c>
      <c r="AH143" s="335"/>
      <c r="AI143" s="650">
        <v>0</v>
      </c>
      <c r="AJ143" s="327" t="e">
        <f t="shared" si="59"/>
        <v>#REF!</v>
      </c>
      <c r="AK143" s="336"/>
      <c r="AL143" s="650"/>
      <c r="AM143" s="330">
        <f>J143*AL143</f>
        <v>0</v>
      </c>
      <c r="AN143" s="335"/>
      <c r="AO143" s="650">
        <v>0</v>
      </c>
      <c r="AP143" s="327" t="e">
        <f t="shared" si="61"/>
        <v>#REF!</v>
      </c>
      <c r="AQ143" s="326" t="e">
        <f>SUM(O143,U143,AA143,AG143,AM143,#REF!)</f>
        <v>#REF!</v>
      </c>
      <c r="AR143" s="325" t="e">
        <f t="shared" si="62"/>
        <v>#REF!</v>
      </c>
      <c r="AS143" s="324" t="e">
        <f t="shared" ref="AS143:AS145" si="65">SUM(AQ143:AR143)</f>
        <v>#REF!</v>
      </c>
      <c r="AT143" s="331"/>
    </row>
    <row r="144" spans="2:46" s="237" customFormat="1" ht="18">
      <c r="B144" s="219"/>
      <c r="C144" s="218"/>
      <c r="D144" s="338" t="s">
        <v>342</v>
      </c>
      <c r="E144" s="218" t="s">
        <v>175</v>
      </c>
      <c r="F144" s="218"/>
      <c r="G144" s="218"/>
      <c r="H144" s="218"/>
      <c r="I144" s="218"/>
      <c r="J144" s="745"/>
      <c r="K144" s="338" t="s">
        <v>142</v>
      </c>
      <c r="L144" s="339"/>
      <c r="M144" s="336"/>
      <c r="N144" s="650"/>
      <c r="O144" s="330">
        <f t="shared" si="52"/>
        <v>0</v>
      </c>
      <c r="P144" s="335"/>
      <c r="Q144" s="650">
        <v>0</v>
      </c>
      <c r="R144" s="327">
        <f t="shared" si="53"/>
        <v>0</v>
      </c>
      <c r="S144" s="336"/>
      <c r="T144" s="650"/>
      <c r="U144" s="330" t="e">
        <f t="shared" si="54"/>
        <v>#REF!</v>
      </c>
      <c r="V144" s="335"/>
      <c r="W144" s="650">
        <v>0</v>
      </c>
      <c r="X144" s="327" t="e">
        <f t="shared" si="55"/>
        <v>#REF!</v>
      </c>
      <c r="Y144" s="336"/>
      <c r="Z144" s="650"/>
      <c r="AA144" s="330" t="e">
        <f t="shared" ref="AA144:AA145" si="66">J144*Z144*Inf_Y3</f>
        <v>#REF!</v>
      </c>
      <c r="AB144" s="335"/>
      <c r="AC144" s="650">
        <v>0</v>
      </c>
      <c r="AD144" s="327" t="e">
        <f t="shared" si="64"/>
        <v>#REF!</v>
      </c>
      <c r="AE144" s="336"/>
      <c r="AF144" s="650"/>
      <c r="AG144" s="330" t="e">
        <f>J144*AF144*Inf_Y3</f>
        <v>#REF!</v>
      </c>
      <c r="AH144" s="335"/>
      <c r="AI144" s="650">
        <v>0</v>
      </c>
      <c r="AJ144" s="327" t="e">
        <f t="shared" si="59"/>
        <v>#REF!</v>
      </c>
      <c r="AK144" s="336"/>
      <c r="AL144" s="650"/>
      <c r="AM144" s="330" t="e">
        <f>J144*AL144*Inf_Y3</f>
        <v>#REF!</v>
      </c>
      <c r="AN144" s="335"/>
      <c r="AO144" s="650">
        <v>0</v>
      </c>
      <c r="AP144" s="327" t="e">
        <f t="shared" si="61"/>
        <v>#REF!</v>
      </c>
      <c r="AQ144" s="326" t="e">
        <f>SUM(O144,U144,AA144,AG144,AM144,#REF!)</f>
        <v>#REF!</v>
      </c>
      <c r="AR144" s="325" t="e">
        <f t="shared" si="62"/>
        <v>#REF!</v>
      </c>
      <c r="AS144" s="324" t="e">
        <f t="shared" si="65"/>
        <v>#REF!</v>
      </c>
      <c r="AT144" s="331"/>
    </row>
    <row r="145" spans="2:46" s="237" customFormat="1" ht="18">
      <c r="B145" s="219"/>
      <c r="C145" s="218"/>
      <c r="D145" s="338" t="s">
        <v>343</v>
      </c>
      <c r="E145" s="218" t="s">
        <v>165</v>
      </c>
      <c r="F145" s="218"/>
      <c r="G145" s="218"/>
      <c r="H145" s="218"/>
      <c r="I145" s="218"/>
      <c r="J145" s="745"/>
      <c r="K145" s="338" t="s">
        <v>157</v>
      </c>
      <c r="L145" s="339"/>
      <c r="M145" s="336"/>
      <c r="N145" s="650"/>
      <c r="O145" s="330">
        <f t="shared" si="52"/>
        <v>0</v>
      </c>
      <c r="P145" s="335"/>
      <c r="Q145" s="650">
        <v>0</v>
      </c>
      <c r="R145" s="327">
        <f t="shared" si="53"/>
        <v>0</v>
      </c>
      <c r="S145" s="336"/>
      <c r="T145" s="650"/>
      <c r="U145" s="330" t="e">
        <f t="shared" si="54"/>
        <v>#REF!</v>
      </c>
      <c r="V145" s="335"/>
      <c r="W145" s="650">
        <v>0</v>
      </c>
      <c r="X145" s="327" t="e">
        <f t="shared" si="55"/>
        <v>#REF!</v>
      </c>
      <c r="Y145" s="336"/>
      <c r="Z145" s="650"/>
      <c r="AA145" s="330" t="e">
        <f t="shared" si="66"/>
        <v>#REF!</v>
      </c>
      <c r="AB145" s="335"/>
      <c r="AC145" s="650">
        <v>0</v>
      </c>
      <c r="AD145" s="327" t="e">
        <f t="shared" si="64"/>
        <v>#REF!</v>
      </c>
      <c r="AE145" s="336"/>
      <c r="AF145" s="650"/>
      <c r="AG145" s="330" t="e">
        <f>J145*AF145*Inf_Y3</f>
        <v>#REF!</v>
      </c>
      <c r="AH145" s="335"/>
      <c r="AI145" s="650">
        <v>0</v>
      </c>
      <c r="AJ145" s="327" t="e">
        <f t="shared" si="59"/>
        <v>#REF!</v>
      </c>
      <c r="AK145" s="336"/>
      <c r="AL145" s="650"/>
      <c r="AM145" s="330" t="e">
        <f>J145*AL145*Inf_Y3</f>
        <v>#REF!</v>
      </c>
      <c r="AN145" s="335"/>
      <c r="AO145" s="650">
        <v>0</v>
      </c>
      <c r="AP145" s="327" t="e">
        <f t="shared" si="61"/>
        <v>#REF!</v>
      </c>
      <c r="AQ145" s="326" t="e">
        <f>SUM(O145,U145,AA145,AG145,AM145,#REF!)</f>
        <v>#REF!</v>
      </c>
      <c r="AR145" s="325" t="e">
        <f t="shared" si="62"/>
        <v>#REF!</v>
      </c>
      <c r="AS145" s="324" t="e">
        <f t="shared" si="65"/>
        <v>#REF!</v>
      </c>
      <c r="AT145" s="331"/>
    </row>
    <row r="146" spans="2:46" s="237" customFormat="1" ht="18">
      <c r="B146" s="219"/>
      <c r="C146" s="218"/>
      <c r="D146" s="218"/>
      <c r="E146" s="218"/>
      <c r="F146" s="218"/>
      <c r="G146" s="218"/>
      <c r="H146" s="218"/>
      <c r="I146" s="218"/>
      <c r="J146" s="333"/>
      <c r="K146" s="218"/>
      <c r="L146" s="332"/>
      <c r="M146" s="219"/>
      <c r="N146" s="328"/>
      <c r="O146" s="330"/>
      <c r="P146" s="329"/>
      <c r="Q146" s="328"/>
      <c r="R146" s="327"/>
      <c r="S146" s="219"/>
      <c r="T146" s="328"/>
      <c r="U146" s="330"/>
      <c r="V146" s="329"/>
      <c r="W146" s="328"/>
      <c r="X146" s="327"/>
      <c r="Y146" s="219"/>
      <c r="Z146" s="328"/>
      <c r="AA146" s="330"/>
      <c r="AB146" s="329"/>
      <c r="AC146" s="328"/>
      <c r="AD146" s="327"/>
      <c r="AE146" s="219"/>
      <c r="AF146" s="328"/>
      <c r="AG146" s="330"/>
      <c r="AH146" s="329"/>
      <c r="AI146" s="328"/>
      <c r="AJ146" s="327"/>
      <c r="AK146" s="219"/>
      <c r="AL146" s="328"/>
      <c r="AM146" s="330"/>
      <c r="AN146" s="329"/>
      <c r="AO146" s="328"/>
      <c r="AP146" s="327"/>
      <c r="AQ146" s="326"/>
      <c r="AR146" s="325"/>
      <c r="AS146" s="324"/>
      <c r="AT146" s="331"/>
    </row>
    <row r="147" spans="2:46" s="237" customFormat="1" ht="18">
      <c r="B147" s="322"/>
      <c r="C147" s="321"/>
      <c r="D147" s="586" t="str">
        <f>"Subtotal "&amp;D134</f>
        <v>Subtotal Non-U.S. Office Costs</v>
      </c>
      <c r="E147" s="586"/>
      <c r="F147" s="586"/>
      <c r="G147" s="586"/>
      <c r="H147" s="586"/>
      <c r="I147" s="586"/>
      <c r="J147" s="587"/>
      <c r="K147" s="586"/>
      <c r="L147" s="588"/>
      <c r="M147" s="589"/>
      <c r="N147" s="590"/>
      <c r="O147" s="591">
        <f>SUM(O134:O146)</f>
        <v>0</v>
      </c>
      <c r="P147" s="592"/>
      <c r="Q147" s="590"/>
      <c r="R147" s="593">
        <f>SUM(R134:R146)</f>
        <v>0</v>
      </c>
      <c r="S147" s="589"/>
      <c r="T147" s="590"/>
      <c r="U147" s="591" t="e">
        <f>SUM(U134:U146)</f>
        <v>#REF!</v>
      </c>
      <c r="V147" s="592"/>
      <c r="W147" s="590"/>
      <c r="X147" s="593" t="e">
        <f>SUM(X134:X146)</f>
        <v>#REF!</v>
      </c>
      <c r="Y147" s="589"/>
      <c r="Z147" s="590"/>
      <c r="AA147" s="591" t="e">
        <f>SUM(AA134:AA146)</f>
        <v>#REF!</v>
      </c>
      <c r="AB147" s="592"/>
      <c r="AC147" s="590"/>
      <c r="AD147" s="593" t="e">
        <f>SUM(AD134:AD146)</f>
        <v>#REF!</v>
      </c>
      <c r="AE147" s="589"/>
      <c r="AF147" s="590"/>
      <c r="AG147" s="591" t="e">
        <f>SUM(AG134:AG146)</f>
        <v>#REF!</v>
      </c>
      <c r="AH147" s="592"/>
      <c r="AI147" s="590"/>
      <c r="AJ147" s="593" t="e">
        <f>SUM(AJ134:AJ146)</f>
        <v>#REF!</v>
      </c>
      <c r="AK147" s="589"/>
      <c r="AL147" s="590"/>
      <c r="AM147" s="591" t="e">
        <f>SUM(AM134:AM146)</f>
        <v>#REF!</v>
      </c>
      <c r="AN147" s="592"/>
      <c r="AO147" s="590"/>
      <c r="AP147" s="593" t="e">
        <f>SUM(AP134:AP146)</f>
        <v>#REF!</v>
      </c>
      <c r="AQ147" s="594" t="e">
        <f>SUM(O147,U147,AA147,AG147,AM147,#REF!)</f>
        <v>#REF!</v>
      </c>
      <c r="AR147" s="664" t="e">
        <f>SUM(R147,X147,AD147,AJ147,AP147)</f>
        <v>#REF!</v>
      </c>
      <c r="AS147" s="674" t="e">
        <f>SUM(AQ147:AR147)</f>
        <v>#REF!</v>
      </c>
      <c r="AT147" s="350"/>
    </row>
    <row r="148" spans="2:46" s="237" customFormat="1" ht="18">
      <c r="B148" s="322"/>
      <c r="C148" s="321"/>
      <c r="D148" s="321"/>
      <c r="E148" s="321"/>
      <c r="F148" s="321"/>
      <c r="G148" s="321"/>
      <c r="H148" s="321"/>
      <c r="I148" s="321"/>
      <c r="J148" s="352"/>
      <c r="K148" s="321"/>
      <c r="L148" s="351"/>
      <c r="M148" s="322"/>
      <c r="N148" s="347"/>
      <c r="O148" s="349"/>
      <c r="P148" s="348"/>
      <c r="Q148" s="347"/>
      <c r="R148" s="346"/>
      <c r="S148" s="322"/>
      <c r="T148" s="347"/>
      <c r="U148" s="349"/>
      <c r="V148" s="348"/>
      <c r="W148" s="347"/>
      <c r="X148" s="346"/>
      <c r="Y148" s="322"/>
      <c r="Z148" s="347"/>
      <c r="AA148" s="349"/>
      <c r="AB148" s="348"/>
      <c r="AC148" s="347"/>
      <c r="AD148" s="346"/>
      <c r="AE148" s="322"/>
      <c r="AF148" s="347"/>
      <c r="AG148" s="349"/>
      <c r="AH148" s="348"/>
      <c r="AI148" s="347"/>
      <c r="AJ148" s="346"/>
      <c r="AK148" s="322"/>
      <c r="AL148" s="347"/>
      <c r="AM148" s="349"/>
      <c r="AN148" s="348"/>
      <c r="AO148" s="347"/>
      <c r="AP148" s="346"/>
      <c r="AQ148" s="345"/>
      <c r="AR148" s="344"/>
      <c r="AS148" s="343"/>
      <c r="AT148" s="350"/>
    </row>
    <row r="149" spans="2:46" s="237" customFormat="1" ht="18">
      <c r="B149" s="276"/>
      <c r="C149" s="385" t="s">
        <v>292</v>
      </c>
      <c r="D149" s="278" t="s">
        <v>387</v>
      </c>
      <c r="E149" s="278"/>
      <c r="F149" s="278"/>
      <c r="G149" s="278"/>
      <c r="H149" s="278"/>
      <c r="I149" s="278"/>
      <c r="J149" s="342"/>
      <c r="K149" s="278"/>
      <c r="L149" s="277"/>
      <c r="M149" s="276"/>
      <c r="N149" s="274"/>
      <c r="O149" s="273"/>
      <c r="P149" s="239"/>
      <c r="Q149" s="274"/>
      <c r="R149" s="340"/>
      <c r="S149" s="276"/>
      <c r="T149" s="274"/>
      <c r="U149" s="273"/>
      <c r="V149" s="239"/>
      <c r="W149" s="274"/>
      <c r="X149" s="340"/>
      <c r="Y149" s="276"/>
      <c r="Z149" s="274"/>
      <c r="AA149" s="273"/>
      <c r="AB149" s="239"/>
      <c r="AC149" s="274"/>
      <c r="AD149" s="340"/>
      <c r="AE149" s="276"/>
      <c r="AF149" s="274"/>
      <c r="AG149" s="273"/>
      <c r="AH149" s="239"/>
      <c r="AI149" s="274"/>
      <c r="AJ149" s="340"/>
      <c r="AK149" s="276"/>
      <c r="AL149" s="274"/>
      <c r="AM149" s="273"/>
      <c r="AN149" s="239"/>
      <c r="AO149" s="274"/>
      <c r="AP149" s="340"/>
      <c r="AQ149" s="272"/>
      <c r="AR149" s="271"/>
      <c r="AS149" s="270"/>
      <c r="AT149" s="341"/>
    </row>
    <row r="150" spans="2:46" s="237" customFormat="1" ht="18">
      <c r="B150" s="219"/>
      <c r="C150" s="218"/>
      <c r="D150" s="338" t="s">
        <v>280</v>
      </c>
      <c r="E150" s="218" t="s">
        <v>167</v>
      </c>
      <c r="F150" s="218"/>
      <c r="G150" s="218"/>
      <c r="H150" s="218"/>
      <c r="I150" s="218"/>
      <c r="J150" s="745"/>
      <c r="K150" s="338" t="s">
        <v>168</v>
      </c>
      <c r="L150" s="339"/>
      <c r="M150" s="336"/>
      <c r="N150" s="654"/>
      <c r="O150" s="330">
        <f>J150*N150</f>
        <v>0</v>
      </c>
      <c r="P150" s="335"/>
      <c r="Q150" s="650">
        <v>0</v>
      </c>
      <c r="R150" s="327">
        <f t="shared" ref="R150:R156" si="67">J150*Q150</f>
        <v>0</v>
      </c>
      <c r="S150" s="336"/>
      <c r="T150" s="650"/>
      <c r="U150" s="330" t="e">
        <f t="shared" ref="U150:U156" si="68">J150*T150*Inf_Y2</f>
        <v>#REF!</v>
      </c>
      <c r="V150" s="335"/>
      <c r="W150" s="650">
        <v>0</v>
      </c>
      <c r="X150" s="327" t="e">
        <f t="shared" ref="X150:X156" si="69">J150*W150*Inf_Y2</f>
        <v>#REF!</v>
      </c>
      <c r="Y150" s="336"/>
      <c r="Z150" s="650"/>
      <c r="AA150" s="330" t="e">
        <f t="shared" ref="AA150:AA156" si="70">J150*Z150*Inf_Y3</f>
        <v>#REF!</v>
      </c>
      <c r="AB150" s="335"/>
      <c r="AC150" s="650">
        <v>0</v>
      </c>
      <c r="AD150" s="327" t="e">
        <f t="shared" ref="AD150:AD156" si="71">J150*Inf_Y3*AC150</f>
        <v>#REF!</v>
      </c>
      <c r="AE150" s="336"/>
      <c r="AF150" s="650"/>
      <c r="AG150" s="330" t="e">
        <f t="shared" ref="AG150:AG156" si="72">J150*AF150*Inf_Y3</f>
        <v>#REF!</v>
      </c>
      <c r="AH150" s="335"/>
      <c r="AI150" s="650">
        <v>0</v>
      </c>
      <c r="AJ150" s="327" t="e">
        <f t="shared" ref="AJ150:AJ156" si="73">J150*AI150*Inf_Y4</f>
        <v>#REF!</v>
      </c>
      <c r="AK150" s="336"/>
      <c r="AL150" s="650"/>
      <c r="AM150" s="330" t="e">
        <f t="shared" ref="AM150:AM156" si="74">J150*AL150*Inf_Y3</f>
        <v>#REF!</v>
      </c>
      <c r="AN150" s="335"/>
      <c r="AO150" s="650">
        <v>0</v>
      </c>
      <c r="AP150" s="327" t="e">
        <f t="shared" ref="AP150:AP156" si="75">J150*AO150*Inf_Y5</f>
        <v>#REF!</v>
      </c>
      <c r="AQ150" s="326" t="e">
        <f>SUM(O150,U150,AA150,AG150,AM150,#REF!)</f>
        <v>#REF!</v>
      </c>
      <c r="AR150" s="325" t="e">
        <f t="shared" ref="AR150:AR156" si="76">SUM(R150,X150,AD150,AJ150,AP150)</f>
        <v>#REF!</v>
      </c>
      <c r="AS150" s="324" t="e">
        <f t="shared" ref="AS150:AS156" si="77">SUM(AQ150:AR150)</f>
        <v>#REF!</v>
      </c>
      <c r="AT150" s="331"/>
    </row>
    <row r="151" spans="2:46" s="237" customFormat="1" ht="18">
      <c r="B151" s="219"/>
      <c r="C151" s="218"/>
      <c r="D151" s="338" t="s">
        <v>292</v>
      </c>
      <c r="E151" s="218" t="s">
        <v>169</v>
      </c>
      <c r="F151" s="218"/>
      <c r="G151" s="218"/>
      <c r="H151" s="218"/>
      <c r="I151" s="218"/>
      <c r="J151" s="745"/>
      <c r="K151" s="338" t="s">
        <v>168</v>
      </c>
      <c r="L151" s="339"/>
      <c r="M151" s="336"/>
      <c r="N151" s="654"/>
      <c r="O151" s="330">
        <f t="shared" ref="O151:O156" si="78">J151*N151</f>
        <v>0</v>
      </c>
      <c r="P151" s="335"/>
      <c r="Q151" s="650">
        <v>0</v>
      </c>
      <c r="R151" s="327">
        <f t="shared" si="67"/>
        <v>0</v>
      </c>
      <c r="S151" s="336"/>
      <c r="T151" s="650"/>
      <c r="U151" s="330" t="e">
        <f t="shared" si="68"/>
        <v>#REF!</v>
      </c>
      <c r="V151" s="335"/>
      <c r="W151" s="650">
        <v>0</v>
      </c>
      <c r="X151" s="327" t="e">
        <f t="shared" si="69"/>
        <v>#REF!</v>
      </c>
      <c r="Y151" s="336"/>
      <c r="Z151" s="650"/>
      <c r="AA151" s="330" t="e">
        <f t="shared" si="70"/>
        <v>#REF!</v>
      </c>
      <c r="AB151" s="335"/>
      <c r="AC151" s="650">
        <v>0</v>
      </c>
      <c r="AD151" s="327" t="e">
        <f t="shared" si="71"/>
        <v>#REF!</v>
      </c>
      <c r="AE151" s="336"/>
      <c r="AF151" s="650"/>
      <c r="AG151" s="330" t="e">
        <f t="shared" si="72"/>
        <v>#REF!</v>
      </c>
      <c r="AH151" s="335"/>
      <c r="AI151" s="650">
        <v>0</v>
      </c>
      <c r="AJ151" s="327" t="e">
        <f t="shared" si="73"/>
        <v>#REF!</v>
      </c>
      <c r="AK151" s="336"/>
      <c r="AL151" s="650"/>
      <c r="AM151" s="330" t="e">
        <f t="shared" si="74"/>
        <v>#REF!</v>
      </c>
      <c r="AN151" s="335"/>
      <c r="AO151" s="650">
        <v>0</v>
      </c>
      <c r="AP151" s="327" t="e">
        <f t="shared" si="75"/>
        <v>#REF!</v>
      </c>
      <c r="AQ151" s="326" t="e">
        <f>SUM(O151,U151,AA151,AG151,AM151,#REF!)</f>
        <v>#REF!</v>
      </c>
      <c r="AR151" s="325" t="e">
        <f t="shared" si="76"/>
        <v>#REF!</v>
      </c>
      <c r="AS151" s="324" t="e">
        <f t="shared" si="77"/>
        <v>#REF!</v>
      </c>
      <c r="AT151" s="331"/>
    </row>
    <row r="152" spans="2:46" s="237" customFormat="1" ht="18">
      <c r="B152" s="219"/>
      <c r="C152" s="218"/>
      <c r="D152" s="338" t="s">
        <v>291</v>
      </c>
      <c r="E152" s="218" t="s">
        <v>170</v>
      </c>
      <c r="F152" s="218"/>
      <c r="G152" s="218"/>
      <c r="H152" s="218"/>
      <c r="I152" s="218"/>
      <c r="J152" s="745"/>
      <c r="K152" s="338" t="s">
        <v>168</v>
      </c>
      <c r="L152" s="339"/>
      <c r="M152" s="336"/>
      <c r="N152" s="654"/>
      <c r="O152" s="330">
        <f t="shared" si="78"/>
        <v>0</v>
      </c>
      <c r="P152" s="335"/>
      <c r="Q152" s="650">
        <v>0</v>
      </c>
      <c r="R152" s="327">
        <f t="shared" si="67"/>
        <v>0</v>
      </c>
      <c r="S152" s="336"/>
      <c r="T152" s="650"/>
      <c r="U152" s="330" t="e">
        <f t="shared" si="68"/>
        <v>#REF!</v>
      </c>
      <c r="V152" s="335"/>
      <c r="W152" s="650">
        <v>0</v>
      </c>
      <c r="X152" s="327" t="e">
        <f t="shared" si="69"/>
        <v>#REF!</v>
      </c>
      <c r="Y152" s="336"/>
      <c r="Z152" s="650"/>
      <c r="AA152" s="330" t="e">
        <f t="shared" si="70"/>
        <v>#REF!</v>
      </c>
      <c r="AB152" s="335"/>
      <c r="AC152" s="650">
        <v>0</v>
      </c>
      <c r="AD152" s="327" t="e">
        <f t="shared" si="71"/>
        <v>#REF!</v>
      </c>
      <c r="AE152" s="336"/>
      <c r="AF152" s="650"/>
      <c r="AG152" s="330" t="e">
        <f t="shared" si="72"/>
        <v>#REF!</v>
      </c>
      <c r="AH152" s="335"/>
      <c r="AI152" s="650">
        <v>0</v>
      </c>
      <c r="AJ152" s="327" t="e">
        <f t="shared" si="73"/>
        <v>#REF!</v>
      </c>
      <c r="AK152" s="336"/>
      <c r="AL152" s="650"/>
      <c r="AM152" s="330" t="e">
        <f t="shared" si="74"/>
        <v>#REF!</v>
      </c>
      <c r="AN152" s="335"/>
      <c r="AO152" s="650">
        <v>0</v>
      </c>
      <c r="AP152" s="327" t="e">
        <f t="shared" si="75"/>
        <v>#REF!</v>
      </c>
      <c r="AQ152" s="326" t="e">
        <f>SUM(O152,U152,AA152,AG152,AM152,#REF!)</f>
        <v>#REF!</v>
      </c>
      <c r="AR152" s="325" t="e">
        <f t="shared" si="76"/>
        <v>#REF!</v>
      </c>
      <c r="AS152" s="324" t="e">
        <f t="shared" si="77"/>
        <v>#REF!</v>
      </c>
      <c r="AT152" s="331"/>
    </row>
    <row r="153" spans="2:46" s="237" customFormat="1" ht="18">
      <c r="B153" s="219"/>
      <c r="C153" s="218"/>
      <c r="D153" s="338" t="s">
        <v>290</v>
      </c>
      <c r="E153" s="218" t="s">
        <v>171</v>
      </c>
      <c r="F153" s="218"/>
      <c r="G153" s="218"/>
      <c r="H153" s="218"/>
      <c r="I153" s="218"/>
      <c r="J153" s="745"/>
      <c r="K153" s="338" t="s">
        <v>168</v>
      </c>
      <c r="L153" s="339"/>
      <c r="M153" s="336"/>
      <c r="N153" s="654"/>
      <c r="O153" s="330">
        <f t="shared" si="78"/>
        <v>0</v>
      </c>
      <c r="P153" s="335"/>
      <c r="Q153" s="650">
        <v>0</v>
      </c>
      <c r="R153" s="327">
        <f t="shared" si="67"/>
        <v>0</v>
      </c>
      <c r="S153" s="336"/>
      <c r="T153" s="650"/>
      <c r="U153" s="330" t="e">
        <f t="shared" si="68"/>
        <v>#REF!</v>
      </c>
      <c r="V153" s="335"/>
      <c r="W153" s="650">
        <v>0</v>
      </c>
      <c r="X153" s="327" t="e">
        <f t="shared" si="69"/>
        <v>#REF!</v>
      </c>
      <c r="Y153" s="336"/>
      <c r="Z153" s="650"/>
      <c r="AA153" s="330" t="e">
        <f t="shared" si="70"/>
        <v>#REF!</v>
      </c>
      <c r="AB153" s="335"/>
      <c r="AC153" s="650">
        <v>0</v>
      </c>
      <c r="AD153" s="327" t="e">
        <f t="shared" si="71"/>
        <v>#REF!</v>
      </c>
      <c r="AE153" s="336"/>
      <c r="AF153" s="650"/>
      <c r="AG153" s="330" t="e">
        <f t="shared" si="72"/>
        <v>#REF!</v>
      </c>
      <c r="AH153" s="335"/>
      <c r="AI153" s="650">
        <v>0</v>
      </c>
      <c r="AJ153" s="327" t="e">
        <f t="shared" si="73"/>
        <v>#REF!</v>
      </c>
      <c r="AK153" s="336"/>
      <c r="AL153" s="650"/>
      <c r="AM153" s="330" t="e">
        <f t="shared" si="74"/>
        <v>#REF!</v>
      </c>
      <c r="AN153" s="335"/>
      <c r="AO153" s="650">
        <v>0</v>
      </c>
      <c r="AP153" s="327" t="e">
        <f t="shared" si="75"/>
        <v>#REF!</v>
      </c>
      <c r="AQ153" s="326" t="e">
        <f>SUM(O153,U153,AA153,AG153,AM153,#REF!)</f>
        <v>#REF!</v>
      </c>
      <c r="AR153" s="325" t="e">
        <f t="shared" si="76"/>
        <v>#REF!</v>
      </c>
      <c r="AS153" s="324" t="e">
        <f t="shared" si="77"/>
        <v>#REF!</v>
      </c>
      <c r="AT153" s="331"/>
    </row>
    <row r="154" spans="2:46" s="237" customFormat="1" ht="18">
      <c r="B154" s="219"/>
      <c r="C154" s="218"/>
      <c r="D154" s="338" t="s">
        <v>289</v>
      </c>
      <c r="E154" s="218" t="s">
        <v>363</v>
      </c>
      <c r="F154" s="218"/>
      <c r="G154" s="218"/>
      <c r="H154" s="218"/>
      <c r="I154" s="218"/>
      <c r="J154" s="745"/>
      <c r="K154" s="338" t="s">
        <v>168</v>
      </c>
      <c r="L154" s="339"/>
      <c r="M154" s="336"/>
      <c r="N154" s="654"/>
      <c r="O154" s="330">
        <f t="shared" si="78"/>
        <v>0</v>
      </c>
      <c r="P154" s="335"/>
      <c r="Q154" s="650">
        <v>0</v>
      </c>
      <c r="R154" s="327">
        <f t="shared" si="67"/>
        <v>0</v>
      </c>
      <c r="S154" s="336"/>
      <c r="T154" s="650"/>
      <c r="U154" s="330" t="e">
        <f t="shared" si="68"/>
        <v>#REF!</v>
      </c>
      <c r="V154" s="335"/>
      <c r="W154" s="650">
        <v>0</v>
      </c>
      <c r="X154" s="327" t="e">
        <f t="shared" si="69"/>
        <v>#REF!</v>
      </c>
      <c r="Y154" s="336"/>
      <c r="Z154" s="650"/>
      <c r="AA154" s="330" t="e">
        <f t="shared" si="70"/>
        <v>#REF!</v>
      </c>
      <c r="AB154" s="335"/>
      <c r="AC154" s="650">
        <v>0</v>
      </c>
      <c r="AD154" s="327" t="e">
        <f t="shared" si="71"/>
        <v>#REF!</v>
      </c>
      <c r="AE154" s="336"/>
      <c r="AF154" s="650"/>
      <c r="AG154" s="330" t="e">
        <f t="shared" si="72"/>
        <v>#REF!</v>
      </c>
      <c r="AH154" s="335"/>
      <c r="AI154" s="650">
        <v>0</v>
      </c>
      <c r="AJ154" s="327" t="e">
        <f t="shared" si="73"/>
        <v>#REF!</v>
      </c>
      <c r="AK154" s="336"/>
      <c r="AL154" s="650"/>
      <c r="AM154" s="330" t="e">
        <f t="shared" si="74"/>
        <v>#REF!</v>
      </c>
      <c r="AN154" s="335"/>
      <c r="AO154" s="650">
        <v>0</v>
      </c>
      <c r="AP154" s="327" t="e">
        <f t="shared" si="75"/>
        <v>#REF!</v>
      </c>
      <c r="AQ154" s="326" t="e">
        <f>SUM(O154,U154,AA154,AG154,AM154,#REF!)</f>
        <v>#REF!</v>
      </c>
      <c r="AR154" s="325" t="e">
        <f t="shared" si="76"/>
        <v>#REF!</v>
      </c>
      <c r="AS154" s="324" t="e">
        <f t="shared" si="77"/>
        <v>#REF!</v>
      </c>
      <c r="AT154" s="331"/>
    </row>
    <row r="155" spans="2:46" s="237" customFormat="1" ht="18">
      <c r="B155" s="219"/>
      <c r="C155" s="218"/>
      <c r="D155" s="338" t="s">
        <v>288</v>
      </c>
      <c r="E155" s="218" t="s">
        <v>173</v>
      </c>
      <c r="F155" s="218"/>
      <c r="G155" s="218"/>
      <c r="H155" s="218"/>
      <c r="I155" s="218"/>
      <c r="J155" s="745"/>
      <c r="K155" s="338" t="s">
        <v>157</v>
      </c>
      <c r="L155" s="339"/>
      <c r="M155" s="336"/>
      <c r="N155" s="650"/>
      <c r="O155" s="330">
        <f t="shared" si="78"/>
        <v>0</v>
      </c>
      <c r="P155" s="335"/>
      <c r="Q155" s="650">
        <v>0</v>
      </c>
      <c r="R155" s="327">
        <f t="shared" si="67"/>
        <v>0</v>
      </c>
      <c r="S155" s="336"/>
      <c r="T155" s="650"/>
      <c r="U155" s="330" t="e">
        <f t="shared" si="68"/>
        <v>#REF!</v>
      </c>
      <c r="V155" s="335"/>
      <c r="W155" s="650">
        <v>0</v>
      </c>
      <c r="X155" s="327" t="e">
        <f t="shared" si="69"/>
        <v>#REF!</v>
      </c>
      <c r="Y155" s="336"/>
      <c r="Z155" s="650"/>
      <c r="AA155" s="330" t="e">
        <f t="shared" si="70"/>
        <v>#REF!</v>
      </c>
      <c r="AB155" s="335"/>
      <c r="AC155" s="650">
        <v>0</v>
      </c>
      <c r="AD155" s="327" t="e">
        <f t="shared" si="71"/>
        <v>#REF!</v>
      </c>
      <c r="AE155" s="336"/>
      <c r="AF155" s="650"/>
      <c r="AG155" s="330" t="e">
        <f t="shared" si="72"/>
        <v>#REF!</v>
      </c>
      <c r="AH155" s="335"/>
      <c r="AI155" s="650">
        <v>0</v>
      </c>
      <c r="AJ155" s="327" t="e">
        <f t="shared" si="73"/>
        <v>#REF!</v>
      </c>
      <c r="AK155" s="336"/>
      <c r="AL155" s="650"/>
      <c r="AM155" s="330" t="e">
        <f t="shared" si="74"/>
        <v>#REF!</v>
      </c>
      <c r="AN155" s="335"/>
      <c r="AO155" s="650">
        <v>0</v>
      </c>
      <c r="AP155" s="327" t="e">
        <f t="shared" si="75"/>
        <v>#REF!</v>
      </c>
      <c r="AQ155" s="326" t="e">
        <f>SUM(O155,U155,AA155,AG155,AM155,#REF!)</f>
        <v>#REF!</v>
      </c>
      <c r="AR155" s="325" t="e">
        <f t="shared" si="76"/>
        <v>#REF!</v>
      </c>
      <c r="AS155" s="324" t="e">
        <f t="shared" si="77"/>
        <v>#REF!</v>
      </c>
      <c r="AT155" s="331"/>
    </row>
    <row r="156" spans="2:46" s="237" customFormat="1" ht="18">
      <c r="B156" s="219"/>
      <c r="C156" s="218"/>
      <c r="D156" s="338" t="s">
        <v>287</v>
      </c>
      <c r="E156" s="218" t="s">
        <v>174</v>
      </c>
      <c r="F156" s="218"/>
      <c r="G156" s="218"/>
      <c r="H156" s="218"/>
      <c r="I156" s="218"/>
      <c r="J156" s="745"/>
      <c r="K156" s="338" t="s">
        <v>157</v>
      </c>
      <c r="L156" s="339"/>
      <c r="M156" s="336"/>
      <c r="N156" s="650"/>
      <c r="O156" s="330">
        <f t="shared" si="78"/>
        <v>0</v>
      </c>
      <c r="P156" s="335"/>
      <c r="Q156" s="650">
        <v>0</v>
      </c>
      <c r="R156" s="327">
        <f t="shared" si="67"/>
        <v>0</v>
      </c>
      <c r="S156" s="336"/>
      <c r="T156" s="650"/>
      <c r="U156" s="330" t="e">
        <f t="shared" si="68"/>
        <v>#REF!</v>
      </c>
      <c r="V156" s="335"/>
      <c r="W156" s="650">
        <v>0</v>
      </c>
      <c r="X156" s="327" t="e">
        <f t="shared" si="69"/>
        <v>#REF!</v>
      </c>
      <c r="Y156" s="336"/>
      <c r="Z156" s="650"/>
      <c r="AA156" s="330" t="e">
        <f t="shared" si="70"/>
        <v>#REF!</v>
      </c>
      <c r="AB156" s="335"/>
      <c r="AC156" s="650">
        <v>0</v>
      </c>
      <c r="AD156" s="327" t="e">
        <f t="shared" si="71"/>
        <v>#REF!</v>
      </c>
      <c r="AE156" s="336"/>
      <c r="AF156" s="650"/>
      <c r="AG156" s="330" t="e">
        <f t="shared" si="72"/>
        <v>#REF!</v>
      </c>
      <c r="AH156" s="335"/>
      <c r="AI156" s="650">
        <v>0</v>
      </c>
      <c r="AJ156" s="327" t="e">
        <f t="shared" si="73"/>
        <v>#REF!</v>
      </c>
      <c r="AK156" s="336"/>
      <c r="AL156" s="650"/>
      <c r="AM156" s="330" t="e">
        <f t="shared" si="74"/>
        <v>#REF!</v>
      </c>
      <c r="AN156" s="335"/>
      <c r="AO156" s="650">
        <v>0</v>
      </c>
      <c r="AP156" s="327" t="e">
        <f t="shared" si="75"/>
        <v>#REF!</v>
      </c>
      <c r="AQ156" s="326" t="e">
        <f>SUM(O156,U156,AA156,AG156,AM156,#REF!)</f>
        <v>#REF!</v>
      </c>
      <c r="AR156" s="325" t="e">
        <f t="shared" si="76"/>
        <v>#REF!</v>
      </c>
      <c r="AS156" s="324" t="e">
        <f t="shared" si="77"/>
        <v>#REF!</v>
      </c>
      <c r="AT156" s="331"/>
    </row>
    <row r="157" spans="2:46" s="237" customFormat="1" ht="18">
      <c r="B157" s="219"/>
      <c r="C157" s="218"/>
      <c r="D157" s="218"/>
      <c r="E157" s="218"/>
      <c r="F157" s="218"/>
      <c r="G157" s="218"/>
      <c r="H157" s="218"/>
      <c r="I157" s="218"/>
      <c r="J157" s="333"/>
      <c r="K157" s="218"/>
      <c r="L157" s="332"/>
      <c r="M157" s="219"/>
      <c r="N157" s="328"/>
      <c r="O157" s="330"/>
      <c r="P157" s="329"/>
      <c r="Q157" s="328"/>
      <c r="R157" s="327"/>
      <c r="S157" s="219"/>
      <c r="T157" s="328"/>
      <c r="U157" s="330"/>
      <c r="V157" s="329"/>
      <c r="W157" s="328"/>
      <c r="X157" s="327"/>
      <c r="Y157" s="219"/>
      <c r="Z157" s="328"/>
      <c r="AA157" s="330"/>
      <c r="AB157" s="329"/>
      <c r="AC157" s="328"/>
      <c r="AD157" s="327"/>
      <c r="AE157" s="219"/>
      <c r="AF157" s="328"/>
      <c r="AG157" s="330"/>
      <c r="AH157" s="329"/>
      <c r="AI157" s="328"/>
      <c r="AJ157" s="327"/>
      <c r="AK157" s="219"/>
      <c r="AL157" s="328"/>
      <c r="AM157" s="330"/>
      <c r="AN157" s="329"/>
      <c r="AO157" s="328"/>
      <c r="AP157" s="327"/>
      <c r="AQ157" s="326"/>
      <c r="AR157" s="325"/>
      <c r="AS157" s="324"/>
      <c r="AT157" s="331"/>
    </row>
    <row r="158" spans="2:46" s="237" customFormat="1" ht="18">
      <c r="B158" s="322"/>
      <c r="C158" s="321"/>
      <c r="D158" s="586" t="str">
        <f>"Subtotal "&amp;D149</f>
        <v>Subtotal U.S. Office Costs</v>
      </c>
      <c r="E158" s="586"/>
      <c r="F158" s="586"/>
      <c r="G158" s="586"/>
      <c r="H158" s="586"/>
      <c r="I158" s="586"/>
      <c r="J158" s="587"/>
      <c r="K158" s="586"/>
      <c r="L158" s="588"/>
      <c r="M158" s="589"/>
      <c r="N158" s="590"/>
      <c r="O158" s="591">
        <f>SUM(O149:O157)</f>
        <v>0</v>
      </c>
      <c r="P158" s="592"/>
      <c r="Q158" s="590"/>
      <c r="R158" s="593">
        <f>SUM(R149:R157)</f>
        <v>0</v>
      </c>
      <c r="S158" s="589"/>
      <c r="T158" s="590"/>
      <c r="U158" s="591" t="e">
        <f>SUM(U149:U157)</f>
        <v>#REF!</v>
      </c>
      <c r="V158" s="592"/>
      <c r="W158" s="590"/>
      <c r="X158" s="593" t="e">
        <f>SUM(X149:X157)</f>
        <v>#REF!</v>
      </c>
      <c r="Y158" s="589"/>
      <c r="Z158" s="590"/>
      <c r="AA158" s="591" t="e">
        <f>SUM(AA149:AA157)</f>
        <v>#REF!</v>
      </c>
      <c r="AB158" s="592"/>
      <c r="AC158" s="590"/>
      <c r="AD158" s="593" t="e">
        <f>SUM(AD149:AD157)</f>
        <v>#REF!</v>
      </c>
      <c r="AE158" s="589"/>
      <c r="AF158" s="590"/>
      <c r="AG158" s="591" t="e">
        <f>SUM(AG149:AG157)</f>
        <v>#REF!</v>
      </c>
      <c r="AH158" s="592"/>
      <c r="AI158" s="590"/>
      <c r="AJ158" s="593" t="e">
        <f>SUM(AJ149:AJ157)</f>
        <v>#REF!</v>
      </c>
      <c r="AK158" s="589"/>
      <c r="AL158" s="590"/>
      <c r="AM158" s="591" t="e">
        <f>SUM(AM149:AM157)</f>
        <v>#REF!</v>
      </c>
      <c r="AN158" s="592"/>
      <c r="AO158" s="590"/>
      <c r="AP158" s="593" t="e">
        <f>SUM(AP149:AP157)</f>
        <v>#REF!</v>
      </c>
      <c r="AQ158" s="594" t="e">
        <f>SUM(O158,U158,AA158,AG158,AM158,#REF!)</f>
        <v>#REF!</v>
      </c>
      <c r="AR158" s="664" t="e">
        <f>SUM(R158,X158,AD158,AJ158,AP158)</f>
        <v>#REF!</v>
      </c>
      <c r="AS158" s="674" t="e">
        <f>SUM(AQ158:AR158)</f>
        <v>#REF!</v>
      </c>
      <c r="AT158" s="350"/>
    </row>
    <row r="159" spans="2:46" ht="17.100000000000001" customHeight="1">
      <c r="B159" s="257"/>
      <c r="C159" s="260"/>
      <c r="D159" s="260"/>
      <c r="E159" s="233"/>
      <c r="F159" s="233"/>
      <c r="G159" s="233"/>
      <c r="H159" s="233"/>
      <c r="I159" s="233"/>
      <c r="K159" s="233"/>
      <c r="L159" s="258"/>
      <c r="M159" s="257"/>
      <c r="O159" s="283"/>
      <c r="P159" s="224"/>
      <c r="Q159" s="222"/>
      <c r="R159" s="319"/>
      <c r="S159" s="257"/>
      <c r="U159" s="283"/>
      <c r="V159" s="224"/>
      <c r="X159" s="319"/>
      <c r="Y159" s="257"/>
      <c r="AA159" s="283"/>
      <c r="AB159" s="224"/>
      <c r="AD159" s="319"/>
      <c r="AE159" s="257"/>
      <c r="AF159" s="222"/>
      <c r="AG159" s="283"/>
      <c r="AH159" s="224"/>
      <c r="AI159" s="222"/>
      <c r="AJ159" s="319"/>
      <c r="AK159" s="257"/>
      <c r="AL159" s="222"/>
      <c r="AM159" s="283"/>
      <c r="AN159" s="224"/>
      <c r="AO159" s="222"/>
      <c r="AP159" s="319"/>
      <c r="AQ159" s="318"/>
      <c r="AR159" s="317"/>
      <c r="AS159" s="262"/>
      <c r="AT159" s="225"/>
    </row>
    <row r="160" spans="2:46" s="237" customFormat="1" ht="18">
      <c r="B160" s="276"/>
      <c r="C160" s="385" t="s">
        <v>290</v>
      </c>
      <c r="D160" s="278" t="s">
        <v>389</v>
      </c>
      <c r="E160" s="278"/>
      <c r="F160" s="278"/>
      <c r="G160" s="278"/>
      <c r="H160" s="278"/>
      <c r="I160" s="278"/>
      <c r="J160" s="342"/>
      <c r="K160" s="278"/>
      <c r="L160" s="277"/>
      <c r="M160" s="276"/>
      <c r="N160" s="274"/>
      <c r="O160" s="273"/>
      <c r="P160" s="239"/>
      <c r="Q160" s="274"/>
      <c r="R160" s="340"/>
      <c r="S160" s="276"/>
      <c r="T160" s="274"/>
      <c r="U160" s="273"/>
      <c r="V160" s="239"/>
      <c r="W160" s="274"/>
      <c r="X160" s="340"/>
      <c r="Y160" s="276"/>
      <c r="Z160" s="274"/>
      <c r="AA160" s="273"/>
      <c r="AB160" s="239"/>
      <c r="AC160" s="274"/>
      <c r="AD160" s="340"/>
      <c r="AE160" s="276"/>
      <c r="AF160" s="274"/>
      <c r="AG160" s="273"/>
      <c r="AH160" s="239"/>
      <c r="AI160" s="274"/>
      <c r="AJ160" s="340"/>
      <c r="AK160" s="276"/>
      <c r="AL160" s="274"/>
      <c r="AM160" s="273"/>
      <c r="AN160" s="239"/>
      <c r="AO160" s="274"/>
      <c r="AP160" s="340"/>
      <c r="AQ160" s="272"/>
      <c r="AR160" s="271"/>
      <c r="AS160" s="270"/>
      <c r="AT160" s="341"/>
    </row>
    <row r="161" spans="2:46" s="323" customFormat="1" ht="17.100000000000001" customHeight="1">
      <c r="B161" s="219"/>
      <c r="C161" s="218"/>
      <c r="D161" s="338" t="s">
        <v>280</v>
      </c>
      <c r="E161" s="218" t="s">
        <v>138</v>
      </c>
      <c r="F161" s="218"/>
      <c r="G161" s="218"/>
      <c r="H161" s="218"/>
      <c r="I161" s="218"/>
      <c r="J161" s="745"/>
      <c r="K161" s="338" t="s">
        <v>131</v>
      </c>
      <c r="L161" s="339"/>
      <c r="M161" s="336"/>
      <c r="N161" s="650"/>
      <c r="O161" s="330">
        <f>J161*N161</f>
        <v>0</v>
      </c>
      <c r="P161" s="335"/>
      <c r="Q161" s="650">
        <v>0</v>
      </c>
      <c r="R161" s="327">
        <f>J161*Q161</f>
        <v>0</v>
      </c>
      <c r="S161" s="336"/>
      <c r="T161" s="650"/>
      <c r="U161" s="330">
        <f>J161*T161</f>
        <v>0</v>
      </c>
      <c r="V161" s="335"/>
      <c r="W161" s="650">
        <v>0</v>
      </c>
      <c r="X161" s="327" t="e">
        <f>J161*W161*Inf_Y2</f>
        <v>#REF!</v>
      </c>
      <c r="Y161" s="336"/>
      <c r="Z161" s="650"/>
      <c r="AA161" s="330">
        <f>J161*Z161</f>
        <v>0</v>
      </c>
      <c r="AB161" s="335"/>
      <c r="AC161" s="650">
        <v>0</v>
      </c>
      <c r="AD161" s="327" t="e">
        <f>J161*Inf_Y3*AC161</f>
        <v>#REF!</v>
      </c>
      <c r="AE161" s="336"/>
      <c r="AF161" s="650"/>
      <c r="AG161" s="330">
        <f>J161*AF161</f>
        <v>0</v>
      </c>
      <c r="AH161" s="335"/>
      <c r="AI161" s="650">
        <v>0</v>
      </c>
      <c r="AJ161" s="327" t="e">
        <f>J161*AI161*Inf_Y4</f>
        <v>#REF!</v>
      </c>
      <c r="AK161" s="336"/>
      <c r="AL161" s="650"/>
      <c r="AM161" s="330">
        <f>J161*AL161</f>
        <v>0</v>
      </c>
      <c r="AN161" s="335"/>
      <c r="AO161" s="650">
        <v>0</v>
      </c>
      <c r="AP161" s="327" t="e">
        <f>J161*AO161*Inf_Y5</f>
        <v>#REF!</v>
      </c>
      <c r="AQ161" s="326" t="e">
        <f>SUM(O161,U161,AA161,AG161,AM161,#REF!)</f>
        <v>#REF!</v>
      </c>
      <c r="AR161" s="325" t="e">
        <f>SUM(R161,X161,AD161,AJ161,AP161)</f>
        <v>#REF!</v>
      </c>
      <c r="AS161" s="324" t="e">
        <f t="shared" ref="AS161:AS164" si="79">SUM(AQ161:AR161)</f>
        <v>#REF!</v>
      </c>
      <c r="AT161" s="331"/>
    </row>
    <row r="162" spans="2:46" s="323" customFormat="1" ht="17.100000000000001" customHeight="1">
      <c r="B162" s="219"/>
      <c r="C162" s="218"/>
      <c r="D162" s="338" t="s">
        <v>292</v>
      </c>
      <c r="E162" s="218" t="s">
        <v>139</v>
      </c>
      <c r="F162" s="218"/>
      <c r="G162" s="218"/>
      <c r="H162" s="218"/>
      <c r="I162" s="218"/>
      <c r="J162" s="652"/>
      <c r="K162" s="338" t="s">
        <v>122</v>
      </c>
      <c r="L162" s="339"/>
      <c r="M162" s="336"/>
      <c r="N162" s="650"/>
      <c r="O162" s="330">
        <f>J162*N162</f>
        <v>0</v>
      </c>
      <c r="P162" s="335"/>
      <c r="Q162" s="650">
        <v>0</v>
      </c>
      <c r="R162" s="327">
        <f>J162*Q162</f>
        <v>0</v>
      </c>
      <c r="S162" s="336"/>
      <c r="T162" s="650"/>
      <c r="U162" s="330">
        <f>J162*T162</f>
        <v>0</v>
      </c>
      <c r="V162" s="335"/>
      <c r="W162" s="650">
        <v>0</v>
      </c>
      <c r="X162" s="327" t="e">
        <f>J162*W162*Inf_Y2</f>
        <v>#REF!</v>
      </c>
      <c r="Y162" s="336"/>
      <c r="Z162" s="650"/>
      <c r="AA162" s="330">
        <f>J162*Z162</f>
        <v>0</v>
      </c>
      <c r="AB162" s="335"/>
      <c r="AC162" s="650">
        <v>0</v>
      </c>
      <c r="AD162" s="327" t="e">
        <f>J162*Inf_Y3*AC162</f>
        <v>#REF!</v>
      </c>
      <c r="AE162" s="336"/>
      <c r="AF162" s="650"/>
      <c r="AG162" s="330">
        <f>J162*AF162</f>
        <v>0</v>
      </c>
      <c r="AH162" s="335"/>
      <c r="AI162" s="650">
        <v>0</v>
      </c>
      <c r="AJ162" s="327" t="e">
        <f>J162*AI162*Inf_Y4</f>
        <v>#REF!</v>
      </c>
      <c r="AK162" s="336"/>
      <c r="AL162" s="650"/>
      <c r="AM162" s="330">
        <f>J162*AL162</f>
        <v>0</v>
      </c>
      <c r="AN162" s="335"/>
      <c r="AO162" s="650">
        <v>0</v>
      </c>
      <c r="AP162" s="327" t="e">
        <f>J162*AO162*Inf_Y5</f>
        <v>#REF!</v>
      </c>
      <c r="AQ162" s="326" t="e">
        <f>SUM(O162,U162,AA162,AG162,AM162,#REF!)</f>
        <v>#REF!</v>
      </c>
      <c r="AR162" s="325" t="e">
        <f>SUM(R162,X162,AD162,AJ162,AP162)</f>
        <v>#REF!</v>
      </c>
      <c r="AS162" s="324" t="e">
        <f t="shared" si="79"/>
        <v>#REF!</v>
      </c>
      <c r="AT162" s="331"/>
    </row>
    <row r="163" spans="2:46" s="323" customFormat="1" ht="17.100000000000001" customHeight="1">
      <c r="B163" s="219"/>
      <c r="C163" s="218"/>
      <c r="D163" s="338" t="s">
        <v>291</v>
      </c>
      <c r="E163" s="218" t="s">
        <v>140</v>
      </c>
      <c r="F163" s="218"/>
      <c r="J163" s="652"/>
      <c r="K163" s="355" t="s">
        <v>122</v>
      </c>
      <c r="L163" s="356"/>
      <c r="M163" s="354"/>
      <c r="N163" s="651"/>
      <c r="O163" s="330">
        <f>J163*N163</f>
        <v>0</v>
      </c>
      <c r="P163" s="335"/>
      <c r="Q163" s="650">
        <v>0</v>
      </c>
      <c r="R163" s="327">
        <f>J163*Q163</f>
        <v>0</v>
      </c>
      <c r="S163" s="354"/>
      <c r="T163" s="651"/>
      <c r="U163" s="330">
        <f>J163*T163</f>
        <v>0</v>
      </c>
      <c r="V163" s="335"/>
      <c r="W163" s="650">
        <v>0</v>
      </c>
      <c r="X163" s="327" t="e">
        <f>J163*W163*Inf_Y2</f>
        <v>#REF!</v>
      </c>
      <c r="Y163" s="354"/>
      <c r="Z163" s="651"/>
      <c r="AA163" s="330">
        <f>J163*Z163</f>
        <v>0</v>
      </c>
      <c r="AB163" s="335"/>
      <c r="AC163" s="650">
        <v>0</v>
      </c>
      <c r="AD163" s="327" t="e">
        <f>J163*Inf_Y3*AC163</f>
        <v>#REF!</v>
      </c>
      <c r="AE163" s="354"/>
      <c r="AF163" s="651"/>
      <c r="AG163" s="330">
        <f>J163*AF163</f>
        <v>0</v>
      </c>
      <c r="AH163" s="335"/>
      <c r="AI163" s="650">
        <v>0</v>
      </c>
      <c r="AJ163" s="327" t="e">
        <f>J163*AI163*Inf_Y4</f>
        <v>#REF!</v>
      </c>
      <c r="AK163" s="354"/>
      <c r="AL163" s="651"/>
      <c r="AM163" s="330">
        <f>J163*AL163</f>
        <v>0</v>
      </c>
      <c r="AN163" s="335"/>
      <c r="AO163" s="650">
        <v>0</v>
      </c>
      <c r="AP163" s="327" t="e">
        <f>J163*AO163*Inf_Y5</f>
        <v>#REF!</v>
      </c>
      <c r="AQ163" s="326" t="e">
        <f>SUM(O163,U163,AA163,AG163,AM163,#REF!)</f>
        <v>#REF!</v>
      </c>
      <c r="AR163" s="325" t="e">
        <f>SUM(R163,X163,AD163,AJ163,AP163)</f>
        <v>#REF!</v>
      </c>
      <c r="AS163" s="324" t="e">
        <f t="shared" si="79"/>
        <v>#REF!</v>
      </c>
      <c r="AT163" s="331"/>
    </row>
    <row r="164" spans="2:46" s="323" customFormat="1" ht="17.100000000000001" customHeight="1">
      <c r="B164" s="219"/>
      <c r="C164" s="218"/>
      <c r="D164" s="338" t="s">
        <v>290</v>
      </c>
      <c r="E164" s="218" t="s">
        <v>141</v>
      </c>
      <c r="F164" s="218"/>
      <c r="J164" s="652"/>
      <c r="K164" s="355" t="s">
        <v>142</v>
      </c>
      <c r="L164" s="356"/>
      <c r="M164" s="354"/>
      <c r="N164" s="651"/>
      <c r="O164" s="330">
        <f>J164*N164</f>
        <v>0</v>
      </c>
      <c r="P164" s="335"/>
      <c r="Q164" s="650">
        <v>0</v>
      </c>
      <c r="R164" s="327">
        <f>J164*Q164</f>
        <v>0</v>
      </c>
      <c r="S164" s="354"/>
      <c r="T164" s="651"/>
      <c r="U164" s="330">
        <f>J164*T164</f>
        <v>0</v>
      </c>
      <c r="V164" s="335"/>
      <c r="W164" s="650">
        <v>0</v>
      </c>
      <c r="X164" s="327" t="e">
        <f>J164*W164*Inf_Y2</f>
        <v>#REF!</v>
      </c>
      <c r="Y164" s="354"/>
      <c r="Z164" s="651"/>
      <c r="AA164" s="330">
        <f>J164*Z164</f>
        <v>0</v>
      </c>
      <c r="AB164" s="335"/>
      <c r="AC164" s="650">
        <v>0</v>
      </c>
      <c r="AD164" s="327" t="e">
        <f>J164*Inf_Y3*AC164</f>
        <v>#REF!</v>
      </c>
      <c r="AE164" s="354"/>
      <c r="AF164" s="651"/>
      <c r="AG164" s="330">
        <f>J164*AF164</f>
        <v>0</v>
      </c>
      <c r="AH164" s="335"/>
      <c r="AI164" s="650">
        <v>0</v>
      </c>
      <c r="AJ164" s="327" t="e">
        <f>J164*AI164*Inf_Y4</f>
        <v>#REF!</v>
      </c>
      <c r="AK164" s="354"/>
      <c r="AL164" s="651"/>
      <c r="AM164" s="330">
        <f>J164*AL164</f>
        <v>0</v>
      </c>
      <c r="AN164" s="335"/>
      <c r="AO164" s="650">
        <v>0</v>
      </c>
      <c r="AP164" s="327" t="e">
        <f>J164*AO164*Inf_Y5</f>
        <v>#REF!</v>
      </c>
      <c r="AQ164" s="326" t="e">
        <f>SUM(O164,U164,AA164,AG164,AM164,#REF!)</f>
        <v>#REF!</v>
      </c>
      <c r="AR164" s="325" t="e">
        <f>SUM(R164,X164,AD164,AJ164,AP164)</f>
        <v>#REF!</v>
      </c>
      <c r="AS164" s="324" t="e">
        <f t="shared" si="79"/>
        <v>#REF!</v>
      </c>
      <c r="AT164" s="331"/>
    </row>
    <row r="165" spans="2:46" s="323" customFormat="1" ht="17.100000000000001" customHeight="1">
      <c r="B165" s="219"/>
      <c r="C165" s="218"/>
      <c r="D165" s="338">
        <v>5</v>
      </c>
      <c r="E165" s="218" t="s">
        <v>388</v>
      </c>
      <c r="F165" s="218"/>
      <c r="J165" s="652"/>
      <c r="K165" s="355" t="s">
        <v>394</v>
      </c>
      <c r="L165" s="356"/>
      <c r="M165" s="354"/>
      <c r="N165" s="651"/>
      <c r="O165" s="330"/>
      <c r="P165" s="335"/>
      <c r="Q165" s="650"/>
      <c r="R165" s="327"/>
      <c r="S165" s="354"/>
      <c r="T165" s="651"/>
      <c r="U165" s="330"/>
      <c r="V165" s="335"/>
      <c r="W165" s="650"/>
      <c r="X165" s="327"/>
      <c r="Y165" s="354"/>
      <c r="Z165" s="651"/>
      <c r="AA165" s="330"/>
      <c r="AB165" s="335"/>
      <c r="AC165" s="650"/>
      <c r="AD165" s="327"/>
      <c r="AE165" s="354"/>
      <c r="AF165" s="651"/>
      <c r="AG165" s="330"/>
      <c r="AH165" s="335"/>
      <c r="AI165" s="650"/>
      <c r="AJ165" s="327"/>
      <c r="AK165" s="354"/>
      <c r="AL165" s="651"/>
      <c r="AM165" s="330"/>
      <c r="AN165" s="335"/>
      <c r="AO165" s="650"/>
      <c r="AP165" s="327"/>
      <c r="AQ165" s="326"/>
      <c r="AR165" s="325"/>
      <c r="AS165" s="324"/>
      <c r="AT165" s="331"/>
    </row>
    <row r="166" spans="2:46" s="323" customFormat="1" ht="17.100000000000001" customHeight="1">
      <c r="B166" s="219"/>
      <c r="C166" s="218"/>
      <c r="D166" s="338">
        <v>6</v>
      </c>
      <c r="E166" s="218" t="s">
        <v>391</v>
      </c>
      <c r="F166" s="218"/>
      <c r="J166" s="652"/>
      <c r="K166" s="355" t="s">
        <v>394</v>
      </c>
      <c r="L166" s="356"/>
      <c r="M166" s="354"/>
      <c r="N166" s="651"/>
      <c r="O166" s="330"/>
      <c r="P166" s="335"/>
      <c r="Q166" s="650"/>
      <c r="R166" s="327"/>
      <c r="S166" s="354"/>
      <c r="T166" s="651"/>
      <c r="U166" s="330"/>
      <c r="V166" s="335"/>
      <c r="W166" s="650"/>
      <c r="X166" s="327"/>
      <c r="Y166" s="354"/>
      <c r="Z166" s="651"/>
      <c r="AA166" s="330"/>
      <c r="AB166" s="335"/>
      <c r="AC166" s="650"/>
      <c r="AD166" s="327"/>
      <c r="AE166" s="354"/>
      <c r="AF166" s="651"/>
      <c r="AG166" s="330"/>
      <c r="AH166" s="335"/>
      <c r="AI166" s="650"/>
      <c r="AJ166" s="327"/>
      <c r="AK166" s="354"/>
      <c r="AL166" s="651"/>
      <c r="AM166" s="330"/>
      <c r="AN166" s="335"/>
      <c r="AO166" s="650"/>
      <c r="AP166" s="327"/>
      <c r="AQ166" s="326"/>
      <c r="AR166" s="325"/>
      <c r="AS166" s="324"/>
      <c r="AT166" s="331"/>
    </row>
    <row r="167" spans="2:46" s="323" customFormat="1" ht="17.100000000000001" customHeight="1">
      <c r="B167" s="219"/>
      <c r="C167" s="218"/>
      <c r="D167" s="218" t="s">
        <v>392</v>
      </c>
      <c r="F167" s="218"/>
      <c r="G167" s="218"/>
      <c r="H167" s="218"/>
      <c r="I167" s="218"/>
      <c r="J167" s="333"/>
      <c r="K167" s="355" t="s">
        <v>394</v>
      </c>
      <c r="L167" s="332"/>
      <c r="M167" s="219"/>
      <c r="N167" s="328"/>
      <c r="O167" s="330"/>
      <c r="P167" s="335"/>
      <c r="Q167" s="328"/>
      <c r="R167" s="327"/>
      <c r="S167" s="219"/>
      <c r="T167" s="328"/>
      <c r="U167" s="330"/>
      <c r="V167" s="335"/>
      <c r="W167" s="328"/>
      <c r="X167" s="327"/>
      <c r="Y167" s="219"/>
      <c r="Z167" s="328"/>
      <c r="AA167" s="330"/>
      <c r="AB167" s="335"/>
      <c r="AC167" s="328"/>
      <c r="AD167" s="327"/>
      <c r="AE167" s="219"/>
      <c r="AF167" s="328"/>
      <c r="AG167" s="330"/>
      <c r="AH167" s="335"/>
      <c r="AI167" s="328"/>
      <c r="AJ167" s="327"/>
      <c r="AK167" s="219"/>
      <c r="AL167" s="328"/>
      <c r="AM167" s="330"/>
      <c r="AN167" s="335"/>
      <c r="AO167" s="328"/>
      <c r="AP167" s="327"/>
      <c r="AQ167" s="326"/>
      <c r="AR167" s="325"/>
      <c r="AS167" s="324"/>
      <c r="AT167" s="331"/>
    </row>
    <row r="168" spans="2:46" s="323" customFormat="1" ht="17.100000000000001" customHeight="1">
      <c r="B168" s="219"/>
      <c r="C168" s="218"/>
      <c r="D168" s="218"/>
      <c r="F168" s="218"/>
      <c r="G168" s="218"/>
      <c r="H168" s="218"/>
      <c r="I168" s="218"/>
      <c r="J168" s="333"/>
      <c r="K168" s="218"/>
      <c r="L168" s="332"/>
      <c r="M168" s="219"/>
      <c r="N168" s="328"/>
      <c r="O168" s="330"/>
      <c r="P168" s="335"/>
      <c r="Q168" s="328"/>
      <c r="R168" s="327"/>
      <c r="S168" s="219"/>
      <c r="T168" s="328"/>
      <c r="U168" s="330"/>
      <c r="V168" s="335"/>
      <c r="W168" s="328"/>
      <c r="X168" s="327"/>
      <c r="Y168" s="219"/>
      <c r="Z168" s="328"/>
      <c r="AA168" s="330"/>
      <c r="AB168" s="335"/>
      <c r="AC168" s="328"/>
      <c r="AD168" s="327"/>
      <c r="AE168" s="219"/>
      <c r="AF168" s="328"/>
      <c r="AG168" s="330"/>
      <c r="AH168" s="335"/>
      <c r="AI168" s="328"/>
      <c r="AJ168" s="327"/>
      <c r="AK168" s="219"/>
      <c r="AL168" s="328"/>
      <c r="AM168" s="330"/>
      <c r="AN168" s="335"/>
      <c r="AO168" s="328"/>
      <c r="AP168" s="327"/>
      <c r="AQ168" s="326"/>
      <c r="AR168" s="325"/>
      <c r="AS168" s="324"/>
      <c r="AT168" s="331"/>
    </row>
    <row r="169" spans="2:46" s="323" customFormat="1" ht="17.100000000000001" customHeight="1">
      <c r="B169" s="219"/>
      <c r="C169" s="218"/>
      <c r="D169" s="379"/>
      <c r="F169" s="218"/>
      <c r="G169" s="218"/>
      <c r="H169" s="218"/>
      <c r="I169" s="218"/>
      <c r="J169" s="333"/>
      <c r="K169" s="218"/>
      <c r="L169" s="332"/>
      <c r="M169" s="219"/>
      <c r="N169" s="328"/>
      <c r="O169" s="330"/>
      <c r="P169" s="335"/>
      <c r="Q169" s="328"/>
      <c r="R169" s="327"/>
      <c r="S169" s="219"/>
      <c r="T169" s="328"/>
      <c r="U169" s="330"/>
      <c r="V169" s="335"/>
      <c r="W169" s="328"/>
      <c r="X169" s="327"/>
      <c r="Y169" s="219"/>
      <c r="Z169" s="328"/>
      <c r="AA169" s="330"/>
      <c r="AB169" s="335"/>
      <c r="AC169" s="328"/>
      <c r="AD169" s="327"/>
      <c r="AE169" s="219"/>
      <c r="AF169" s="328"/>
      <c r="AG169" s="330"/>
      <c r="AH169" s="335"/>
      <c r="AI169" s="328"/>
      <c r="AJ169" s="327"/>
      <c r="AK169" s="219"/>
      <c r="AL169" s="328"/>
      <c r="AM169" s="330"/>
      <c r="AN169" s="335"/>
      <c r="AO169" s="328"/>
      <c r="AP169" s="327"/>
      <c r="AQ169" s="326"/>
      <c r="AR169" s="325"/>
      <c r="AS169" s="324"/>
      <c r="AT169" s="331"/>
    </row>
    <row r="170" spans="2:46" s="320" customFormat="1" ht="18">
      <c r="B170" s="322"/>
      <c r="C170" s="321"/>
      <c r="D170" s="586" t="str">
        <f>"Subtotal "&amp;D160</f>
        <v>Subtotal Main Academic Program</v>
      </c>
      <c r="E170" s="586"/>
      <c r="F170" s="586"/>
      <c r="G170" s="586"/>
      <c r="H170" s="586"/>
      <c r="I170" s="586"/>
      <c r="J170" s="587"/>
      <c r="K170" s="586"/>
      <c r="L170" s="588"/>
      <c r="M170" s="589"/>
      <c r="N170" s="590"/>
      <c r="O170" s="591">
        <f>SUM(O160:O167)</f>
        <v>0</v>
      </c>
      <c r="P170" s="592"/>
      <c r="Q170" s="590"/>
      <c r="R170" s="593">
        <f>SUM(R160:R167)</f>
        <v>0</v>
      </c>
      <c r="S170" s="589"/>
      <c r="T170" s="590"/>
      <c r="U170" s="591">
        <f>SUM(U160:U167)</f>
        <v>0</v>
      </c>
      <c r="V170" s="592"/>
      <c r="W170" s="590"/>
      <c r="X170" s="593" t="e">
        <f>SUM(X160:X167)</f>
        <v>#REF!</v>
      </c>
      <c r="Y170" s="589"/>
      <c r="Z170" s="590"/>
      <c r="AA170" s="591">
        <f>SUM(AA160:AA167)</f>
        <v>0</v>
      </c>
      <c r="AB170" s="592"/>
      <c r="AC170" s="590"/>
      <c r="AD170" s="593" t="e">
        <f>SUM(AD160:AD167)</f>
        <v>#REF!</v>
      </c>
      <c r="AE170" s="589"/>
      <c r="AF170" s="590"/>
      <c r="AG170" s="591">
        <f>SUM(AG160:AG167)</f>
        <v>0</v>
      </c>
      <c r="AH170" s="592"/>
      <c r="AI170" s="590"/>
      <c r="AJ170" s="593" t="e">
        <f>SUM(AJ160:AJ167)</f>
        <v>#REF!</v>
      </c>
      <c r="AK170" s="589"/>
      <c r="AL170" s="590"/>
      <c r="AM170" s="591">
        <f>SUM(AM160:AM167)</f>
        <v>0</v>
      </c>
      <c r="AN170" s="592"/>
      <c r="AO170" s="590"/>
      <c r="AP170" s="593" t="e">
        <f>SUM(AP160:AP167)</f>
        <v>#REF!</v>
      </c>
      <c r="AQ170" s="594" t="e">
        <f>SUM(O170,U170,AA170,AG170,AM170,#REF!)</f>
        <v>#REF!</v>
      </c>
      <c r="AR170" s="664" t="e">
        <f>SUM(R170,X170,AD170,AJ170,AP170)</f>
        <v>#REF!</v>
      </c>
      <c r="AS170" s="674" t="e">
        <f t="shared" ref="AS170:AS174" si="80">SUM(AQ170:AR170)</f>
        <v>#REF!</v>
      </c>
      <c r="AT170" s="350"/>
    </row>
    <row r="171" spans="2:46" s="358" customFormat="1" ht="17.100000000000001" customHeight="1">
      <c r="B171" s="366"/>
      <c r="C171" s="260"/>
      <c r="D171" s="260"/>
      <c r="E171" s="260"/>
      <c r="F171" s="260"/>
      <c r="G171" s="260"/>
      <c r="H171" s="260"/>
      <c r="I171" s="260"/>
      <c r="J171" s="369"/>
      <c r="K171" s="260"/>
      <c r="L171" s="368"/>
      <c r="M171" s="366"/>
      <c r="N171" s="363"/>
      <c r="O171" s="365"/>
      <c r="P171" s="364"/>
      <c r="Q171" s="363"/>
      <c r="R171" s="362"/>
      <c r="S171" s="366"/>
      <c r="T171" s="363"/>
      <c r="U171" s="365"/>
      <c r="V171" s="364"/>
      <c r="W171" s="363"/>
      <c r="X171" s="362"/>
      <c r="Y171" s="366"/>
      <c r="Z171" s="363"/>
      <c r="AA171" s="365"/>
      <c r="AB171" s="364"/>
      <c r="AC171" s="363"/>
      <c r="AD171" s="362"/>
      <c r="AE171" s="366"/>
      <c r="AF171" s="363"/>
      <c r="AG171" s="365"/>
      <c r="AH171" s="364"/>
      <c r="AI171" s="363"/>
      <c r="AJ171" s="362"/>
      <c r="AK171" s="366"/>
      <c r="AL171" s="363"/>
      <c r="AM171" s="365"/>
      <c r="AN171" s="364"/>
      <c r="AO171" s="363"/>
      <c r="AP171" s="362"/>
      <c r="AQ171" s="361"/>
      <c r="AR171" s="360"/>
      <c r="AS171" s="359"/>
      <c r="AT171" s="367"/>
    </row>
    <row r="172" spans="2:46" s="237" customFormat="1" ht="18">
      <c r="B172" s="276"/>
      <c r="C172" s="385" t="s">
        <v>289</v>
      </c>
      <c r="D172" s="278" t="s">
        <v>390</v>
      </c>
      <c r="E172" s="278"/>
      <c r="F172" s="278"/>
      <c r="G172" s="278"/>
      <c r="H172" s="278"/>
      <c r="I172" s="278"/>
      <c r="J172" s="342"/>
      <c r="K172" s="278"/>
      <c r="L172" s="277"/>
      <c r="M172" s="276"/>
      <c r="N172" s="274"/>
      <c r="O172" s="273"/>
      <c r="P172" s="239"/>
      <c r="Q172" s="274"/>
      <c r="R172" s="340"/>
      <c r="S172" s="276"/>
      <c r="T172" s="274"/>
      <c r="U172" s="273"/>
      <c r="V172" s="239"/>
      <c r="W172" s="274"/>
      <c r="X172" s="340"/>
      <c r="Y172" s="276"/>
      <c r="Z172" s="274"/>
      <c r="AA172" s="273"/>
      <c r="AB172" s="239"/>
      <c r="AC172" s="274"/>
      <c r="AD172" s="340"/>
      <c r="AE172" s="276"/>
      <c r="AF172" s="274"/>
      <c r="AG172" s="273"/>
      <c r="AH172" s="239"/>
      <c r="AI172" s="274"/>
      <c r="AJ172" s="340"/>
      <c r="AK172" s="276"/>
      <c r="AL172" s="274"/>
      <c r="AM172" s="273"/>
      <c r="AN172" s="239"/>
      <c r="AO172" s="274"/>
      <c r="AP172" s="340"/>
      <c r="AQ172" s="272"/>
      <c r="AR172" s="271"/>
      <c r="AS172" s="270"/>
      <c r="AT172" s="341"/>
    </row>
    <row r="173" spans="2:46" s="323" customFormat="1" ht="15">
      <c r="B173" s="219"/>
      <c r="C173" s="218"/>
      <c r="D173" s="338" t="s">
        <v>280</v>
      </c>
      <c r="E173" s="218" t="s">
        <v>266</v>
      </c>
      <c r="F173" s="218"/>
      <c r="J173" s="745"/>
      <c r="K173" s="355" t="s">
        <v>273</v>
      </c>
      <c r="L173" s="356"/>
      <c r="M173" s="354"/>
      <c r="N173" s="651"/>
      <c r="O173" s="330">
        <f>J173*N173</f>
        <v>0</v>
      </c>
      <c r="P173" s="335"/>
      <c r="Q173" s="650">
        <v>0</v>
      </c>
      <c r="R173" s="327">
        <f>J173*Q173</f>
        <v>0</v>
      </c>
      <c r="S173" s="354"/>
      <c r="T173" s="651"/>
      <c r="U173" s="330">
        <f>J173*T173</f>
        <v>0</v>
      </c>
      <c r="V173" s="335"/>
      <c r="W173" s="650">
        <v>0</v>
      </c>
      <c r="X173" s="327" t="e">
        <f t="shared" ref="X173:X177" si="81">J173*W173*Inf_Y2</f>
        <v>#REF!</v>
      </c>
      <c r="Y173" s="354"/>
      <c r="Z173" s="651"/>
      <c r="AA173" s="330">
        <f>J173*Z173</f>
        <v>0</v>
      </c>
      <c r="AB173" s="335"/>
      <c r="AC173" s="650">
        <v>0</v>
      </c>
      <c r="AD173" s="327" t="e">
        <f t="shared" ref="AD173:AD177" si="82">J173*Inf_Y3*AC173</f>
        <v>#REF!</v>
      </c>
      <c r="AE173" s="354"/>
      <c r="AF173" s="651"/>
      <c r="AG173" s="330">
        <f t="shared" ref="AG173:AG177" si="83">J173*AF173</f>
        <v>0</v>
      </c>
      <c r="AH173" s="335"/>
      <c r="AI173" s="650">
        <v>0</v>
      </c>
      <c r="AJ173" s="327" t="e">
        <f t="shared" ref="AJ173:AJ177" si="84">J173*AI173*Inf_Y4</f>
        <v>#REF!</v>
      </c>
      <c r="AK173" s="354"/>
      <c r="AL173" s="651"/>
      <c r="AM173" s="330">
        <f t="shared" ref="AM173:AM177" si="85">J173*AL173</f>
        <v>0</v>
      </c>
      <c r="AN173" s="335"/>
      <c r="AO173" s="650">
        <v>0</v>
      </c>
      <c r="AP173" s="327" t="e">
        <f t="shared" ref="AP173:AP177" si="86">J173*AO173*Inf_Y5</f>
        <v>#REF!</v>
      </c>
      <c r="AQ173" s="326" t="e">
        <f>SUM(O173,U173,AA173,AG173,AM173,#REF!)</f>
        <v>#REF!</v>
      </c>
      <c r="AR173" s="325" t="e">
        <f>SUM(R173,X173,AD173,AJ173,AP173)</f>
        <v>#REF!</v>
      </c>
      <c r="AS173" s="324" t="e">
        <f t="shared" si="80"/>
        <v>#REF!</v>
      </c>
      <c r="AT173" s="331"/>
    </row>
    <row r="174" spans="2:46" s="323" customFormat="1" ht="15">
      <c r="B174" s="219"/>
      <c r="C174" s="218"/>
      <c r="D174" s="338" t="s">
        <v>292</v>
      </c>
      <c r="E174" s="218" t="s">
        <v>267</v>
      </c>
      <c r="F174" s="218"/>
      <c r="J174" s="745"/>
      <c r="K174" s="355" t="s">
        <v>273</v>
      </c>
      <c r="L174" s="356"/>
      <c r="M174" s="354"/>
      <c r="N174" s="651"/>
      <c r="O174" s="330">
        <f>J174*N174</f>
        <v>0</v>
      </c>
      <c r="P174" s="335"/>
      <c r="Q174" s="650">
        <v>0</v>
      </c>
      <c r="R174" s="327">
        <f>J174*Q174</f>
        <v>0</v>
      </c>
      <c r="S174" s="354"/>
      <c r="T174" s="651"/>
      <c r="U174" s="330">
        <f t="shared" ref="U174:U177" si="87">J174*T174</f>
        <v>0</v>
      </c>
      <c r="V174" s="335"/>
      <c r="W174" s="650">
        <v>0</v>
      </c>
      <c r="X174" s="327" t="e">
        <f t="shared" si="81"/>
        <v>#REF!</v>
      </c>
      <c r="Y174" s="354"/>
      <c r="Z174" s="651"/>
      <c r="AA174" s="330">
        <f t="shared" ref="AA174:AA177" si="88">J174*Z174</f>
        <v>0</v>
      </c>
      <c r="AB174" s="335"/>
      <c r="AC174" s="650">
        <v>0</v>
      </c>
      <c r="AD174" s="327" t="e">
        <f t="shared" si="82"/>
        <v>#REF!</v>
      </c>
      <c r="AE174" s="354"/>
      <c r="AF174" s="651"/>
      <c r="AG174" s="330">
        <f t="shared" si="83"/>
        <v>0</v>
      </c>
      <c r="AH174" s="335"/>
      <c r="AI174" s="650">
        <v>0</v>
      </c>
      <c r="AJ174" s="327" t="e">
        <f t="shared" si="84"/>
        <v>#REF!</v>
      </c>
      <c r="AK174" s="354"/>
      <c r="AL174" s="651"/>
      <c r="AM174" s="330">
        <f t="shared" si="85"/>
        <v>0</v>
      </c>
      <c r="AN174" s="335"/>
      <c r="AO174" s="650">
        <v>0</v>
      </c>
      <c r="AP174" s="327" t="e">
        <f t="shared" si="86"/>
        <v>#REF!</v>
      </c>
      <c r="AQ174" s="326" t="e">
        <f>SUM(O174,U174,AA174,AG174,AM174,#REF!)</f>
        <v>#REF!</v>
      </c>
      <c r="AR174" s="325" t="e">
        <f>SUM(R174,X174,AD174,AJ174,AP174)</f>
        <v>#REF!</v>
      </c>
      <c r="AS174" s="324" t="e">
        <f t="shared" si="80"/>
        <v>#REF!</v>
      </c>
      <c r="AT174" s="331"/>
    </row>
    <row r="175" spans="2:46" s="323" customFormat="1" ht="15">
      <c r="B175" s="219"/>
      <c r="C175" s="218"/>
      <c r="D175" s="338" t="s">
        <v>291</v>
      </c>
      <c r="E175" s="218" t="s">
        <v>268</v>
      </c>
      <c r="F175" s="218"/>
      <c r="J175" s="745"/>
      <c r="K175" s="338" t="s">
        <v>273</v>
      </c>
      <c r="L175" s="339"/>
      <c r="M175" s="336"/>
      <c r="N175" s="650"/>
      <c r="O175" s="330">
        <f t="shared" ref="O175:O177" si="89">J175*N175</f>
        <v>0</v>
      </c>
      <c r="P175" s="335"/>
      <c r="Q175" s="650">
        <v>0</v>
      </c>
      <c r="R175" s="327">
        <f t="shared" ref="R175:R177" si="90">J175*Q175</f>
        <v>0</v>
      </c>
      <c r="S175" s="336"/>
      <c r="T175" s="650"/>
      <c r="U175" s="330">
        <f t="shared" si="87"/>
        <v>0</v>
      </c>
      <c r="V175" s="335"/>
      <c r="W175" s="650">
        <v>0</v>
      </c>
      <c r="X175" s="327" t="e">
        <f t="shared" si="81"/>
        <v>#REF!</v>
      </c>
      <c r="Y175" s="336"/>
      <c r="Z175" s="650"/>
      <c r="AA175" s="330">
        <f t="shared" si="88"/>
        <v>0</v>
      </c>
      <c r="AB175" s="335"/>
      <c r="AC175" s="650">
        <v>0</v>
      </c>
      <c r="AD175" s="327" t="e">
        <f t="shared" si="82"/>
        <v>#REF!</v>
      </c>
      <c r="AE175" s="336"/>
      <c r="AF175" s="650"/>
      <c r="AG175" s="330">
        <f t="shared" si="83"/>
        <v>0</v>
      </c>
      <c r="AH175" s="335"/>
      <c r="AI175" s="650">
        <v>0</v>
      </c>
      <c r="AJ175" s="327" t="e">
        <f t="shared" si="84"/>
        <v>#REF!</v>
      </c>
      <c r="AK175" s="336"/>
      <c r="AL175" s="650"/>
      <c r="AM175" s="330">
        <f t="shared" si="85"/>
        <v>0</v>
      </c>
      <c r="AN175" s="335"/>
      <c r="AO175" s="650">
        <v>0</v>
      </c>
      <c r="AP175" s="327" t="e">
        <f t="shared" si="86"/>
        <v>#REF!</v>
      </c>
      <c r="AQ175" s="326" t="e">
        <f>SUM(O175,U175,AA175,AG175,AM175,#REF!)</f>
        <v>#REF!</v>
      </c>
      <c r="AR175" s="325" t="e">
        <f>SUM(R175,X175,AD175,AJ175,AP175)</f>
        <v>#REF!</v>
      </c>
      <c r="AS175" s="324" t="e">
        <f t="shared" ref="AS175:AS177" si="91">SUM(AQ175:AR175)</f>
        <v>#REF!</v>
      </c>
      <c r="AT175" s="331"/>
    </row>
    <row r="176" spans="2:46" s="323" customFormat="1" ht="15">
      <c r="B176" s="219"/>
      <c r="C176" s="218"/>
      <c r="D176" s="338" t="s">
        <v>290</v>
      </c>
      <c r="E176" s="218" t="s">
        <v>269</v>
      </c>
      <c r="F176" s="218"/>
      <c r="J176" s="745"/>
      <c r="K176" s="338" t="s">
        <v>273</v>
      </c>
      <c r="L176" s="339"/>
      <c r="M176" s="336"/>
      <c r="N176" s="650"/>
      <c r="O176" s="330">
        <f t="shared" si="89"/>
        <v>0</v>
      </c>
      <c r="P176" s="335"/>
      <c r="Q176" s="650">
        <v>0</v>
      </c>
      <c r="R176" s="327">
        <f t="shared" si="90"/>
        <v>0</v>
      </c>
      <c r="S176" s="336"/>
      <c r="T176" s="650"/>
      <c r="U176" s="330">
        <f t="shared" si="87"/>
        <v>0</v>
      </c>
      <c r="V176" s="335"/>
      <c r="W176" s="650">
        <v>0</v>
      </c>
      <c r="X176" s="327" t="e">
        <f t="shared" si="81"/>
        <v>#REF!</v>
      </c>
      <c r="Y176" s="336"/>
      <c r="Z176" s="650"/>
      <c r="AA176" s="330">
        <f t="shared" si="88"/>
        <v>0</v>
      </c>
      <c r="AB176" s="335"/>
      <c r="AC176" s="650">
        <v>0</v>
      </c>
      <c r="AD176" s="327" t="e">
        <f t="shared" si="82"/>
        <v>#REF!</v>
      </c>
      <c r="AE176" s="336"/>
      <c r="AF176" s="650"/>
      <c r="AG176" s="330">
        <f t="shared" si="83"/>
        <v>0</v>
      </c>
      <c r="AH176" s="335"/>
      <c r="AI176" s="650">
        <v>0</v>
      </c>
      <c r="AJ176" s="327" t="e">
        <f t="shared" si="84"/>
        <v>#REF!</v>
      </c>
      <c r="AK176" s="336"/>
      <c r="AL176" s="650"/>
      <c r="AM176" s="330">
        <f t="shared" si="85"/>
        <v>0</v>
      </c>
      <c r="AN176" s="335"/>
      <c r="AO176" s="650">
        <v>0</v>
      </c>
      <c r="AP176" s="327" t="e">
        <f t="shared" si="86"/>
        <v>#REF!</v>
      </c>
      <c r="AQ176" s="326" t="e">
        <f>SUM(O176,U176,AA176,AG176,AM176,#REF!)</f>
        <v>#REF!</v>
      </c>
      <c r="AR176" s="325" t="e">
        <f>SUM(R176,X176,AD176,AJ176,AP176)</f>
        <v>#REF!</v>
      </c>
      <c r="AS176" s="324" t="e">
        <f t="shared" si="91"/>
        <v>#REF!</v>
      </c>
      <c r="AT176" s="331"/>
    </row>
    <row r="177" spans="2:46" s="323" customFormat="1" ht="15">
      <c r="B177" s="219"/>
      <c r="C177" s="218"/>
      <c r="D177" s="338" t="s">
        <v>289</v>
      </c>
      <c r="E177" s="218" t="s">
        <v>270</v>
      </c>
      <c r="F177" s="218"/>
      <c r="J177" s="745"/>
      <c r="K177" s="355" t="s">
        <v>273</v>
      </c>
      <c r="L177" s="356"/>
      <c r="M177" s="354"/>
      <c r="N177" s="651"/>
      <c r="O177" s="330">
        <f t="shared" si="89"/>
        <v>0</v>
      </c>
      <c r="P177" s="335"/>
      <c r="Q177" s="650">
        <v>0</v>
      </c>
      <c r="R177" s="327">
        <f t="shared" si="90"/>
        <v>0</v>
      </c>
      <c r="S177" s="354"/>
      <c r="T177" s="651"/>
      <c r="U177" s="330">
        <f t="shared" si="87"/>
        <v>0</v>
      </c>
      <c r="V177" s="335"/>
      <c r="W177" s="650">
        <v>0</v>
      </c>
      <c r="X177" s="327" t="e">
        <f t="shared" si="81"/>
        <v>#REF!</v>
      </c>
      <c r="Y177" s="354"/>
      <c r="Z177" s="651"/>
      <c r="AA177" s="330">
        <f t="shared" si="88"/>
        <v>0</v>
      </c>
      <c r="AB177" s="335"/>
      <c r="AC177" s="650">
        <v>0</v>
      </c>
      <c r="AD177" s="327" t="e">
        <f t="shared" si="82"/>
        <v>#REF!</v>
      </c>
      <c r="AE177" s="354"/>
      <c r="AF177" s="651"/>
      <c r="AG177" s="330">
        <f t="shared" si="83"/>
        <v>0</v>
      </c>
      <c r="AH177" s="335"/>
      <c r="AI177" s="650">
        <v>0</v>
      </c>
      <c r="AJ177" s="327" t="e">
        <f t="shared" si="84"/>
        <v>#REF!</v>
      </c>
      <c r="AK177" s="354"/>
      <c r="AL177" s="651"/>
      <c r="AM177" s="330">
        <f t="shared" si="85"/>
        <v>0</v>
      </c>
      <c r="AN177" s="335"/>
      <c r="AO177" s="650">
        <v>0</v>
      </c>
      <c r="AP177" s="327" t="e">
        <f t="shared" si="86"/>
        <v>#REF!</v>
      </c>
      <c r="AQ177" s="326" t="e">
        <f>SUM(O177,U177,AA177,AG177,AM177,#REF!)</f>
        <v>#REF!</v>
      </c>
      <c r="AR177" s="325" t="e">
        <f>SUM(R177,X177,AD177,AJ177,AP177)</f>
        <v>#REF!</v>
      </c>
      <c r="AS177" s="324" t="e">
        <f t="shared" si="91"/>
        <v>#REF!</v>
      </c>
      <c r="AT177" s="331"/>
    </row>
    <row r="178" spans="2:46" s="323" customFormat="1" ht="15">
      <c r="B178" s="219"/>
      <c r="C178" s="218"/>
      <c r="D178" s="338">
        <v>6</v>
      </c>
      <c r="E178" s="218" t="s">
        <v>388</v>
      </c>
      <c r="F178" s="218"/>
      <c r="J178" s="745"/>
      <c r="K178" s="355" t="s">
        <v>394</v>
      </c>
      <c r="L178" s="356"/>
      <c r="M178" s="354"/>
      <c r="N178" s="651"/>
      <c r="O178" s="330"/>
      <c r="P178" s="335"/>
      <c r="Q178" s="650"/>
      <c r="R178" s="327"/>
      <c r="S178" s="354"/>
      <c r="T178" s="651"/>
      <c r="U178" s="330"/>
      <c r="V178" s="335"/>
      <c r="W178" s="650"/>
      <c r="X178" s="327"/>
      <c r="Y178" s="354"/>
      <c r="Z178" s="651"/>
      <c r="AA178" s="330"/>
      <c r="AB178" s="335"/>
      <c r="AC178" s="650"/>
      <c r="AD178" s="327"/>
      <c r="AE178" s="354"/>
      <c r="AF178" s="651"/>
      <c r="AG178" s="330"/>
      <c r="AH178" s="335"/>
      <c r="AI178" s="650"/>
      <c r="AJ178" s="327"/>
      <c r="AK178" s="354"/>
      <c r="AL178" s="651"/>
      <c r="AM178" s="330"/>
      <c r="AN178" s="335"/>
      <c r="AO178" s="650"/>
      <c r="AP178" s="327"/>
      <c r="AQ178" s="326"/>
      <c r="AR178" s="325"/>
      <c r="AS178" s="324"/>
      <c r="AT178" s="331"/>
    </row>
    <row r="179" spans="2:46" s="323" customFormat="1" ht="15">
      <c r="B179" s="219"/>
      <c r="C179" s="218"/>
      <c r="D179" s="338">
        <v>7</v>
      </c>
      <c r="E179" s="218" t="s">
        <v>391</v>
      </c>
      <c r="F179" s="218"/>
      <c r="J179" s="745"/>
      <c r="K179" s="355" t="s">
        <v>394</v>
      </c>
      <c r="L179" s="356"/>
      <c r="M179" s="354"/>
      <c r="N179" s="651"/>
      <c r="O179" s="330"/>
      <c r="P179" s="335"/>
      <c r="Q179" s="650"/>
      <c r="R179" s="327"/>
      <c r="S179" s="354"/>
      <c r="T179" s="651"/>
      <c r="U179" s="330"/>
      <c r="V179" s="335"/>
      <c r="W179" s="650"/>
      <c r="X179" s="327"/>
      <c r="Y179" s="354"/>
      <c r="Z179" s="651"/>
      <c r="AA179" s="330"/>
      <c r="AB179" s="335"/>
      <c r="AC179" s="650"/>
      <c r="AD179" s="327"/>
      <c r="AE179" s="354"/>
      <c r="AF179" s="651"/>
      <c r="AG179" s="330"/>
      <c r="AH179" s="335"/>
      <c r="AI179" s="650"/>
      <c r="AJ179" s="327"/>
      <c r="AK179" s="354"/>
      <c r="AL179" s="651"/>
      <c r="AM179" s="330"/>
      <c r="AN179" s="335"/>
      <c r="AO179" s="650"/>
      <c r="AP179" s="327"/>
      <c r="AQ179" s="326"/>
      <c r="AR179" s="325"/>
      <c r="AS179" s="324"/>
      <c r="AT179" s="331"/>
    </row>
    <row r="180" spans="2:46" s="323" customFormat="1" ht="15">
      <c r="B180" s="219"/>
      <c r="C180" s="218"/>
      <c r="D180" s="218">
        <v>8</v>
      </c>
      <c r="E180" s="323" t="s">
        <v>393</v>
      </c>
      <c r="F180" s="218"/>
      <c r="J180" s="745"/>
      <c r="K180" s="355" t="s">
        <v>394</v>
      </c>
      <c r="L180" s="356"/>
      <c r="M180" s="354"/>
      <c r="N180" s="651"/>
      <c r="O180" s="330"/>
      <c r="P180" s="335"/>
      <c r="Q180" s="650"/>
      <c r="R180" s="327"/>
      <c r="S180" s="354"/>
      <c r="T180" s="651"/>
      <c r="U180" s="330"/>
      <c r="V180" s="335"/>
      <c r="W180" s="650"/>
      <c r="X180" s="327"/>
      <c r="Y180" s="354"/>
      <c r="Z180" s="651"/>
      <c r="AA180" s="330"/>
      <c r="AB180" s="335"/>
      <c r="AC180" s="650"/>
      <c r="AD180" s="327"/>
      <c r="AE180" s="354"/>
      <c r="AF180" s="651"/>
      <c r="AG180" s="330"/>
      <c r="AH180" s="335"/>
      <c r="AI180" s="650"/>
      <c r="AJ180" s="327"/>
      <c r="AK180" s="354"/>
      <c r="AL180" s="651"/>
      <c r="AM180" s="330"/>
      <c r="AN180" s="335"/>
      <c r="AO180" s="650"/>
      <c r="AP180" s="327"/>
      <c r="AQ180" s="326"/>
      <c r="AR180" s="325"/>
      <c r="AS180" s="324"/>
      <c r="AT180" s="331"/>
    </row>
    <row r="181" spans="2:46" s="323" customFormat="1" ht="15">
      <c r="B181" s="219"/>
      <c r="C181" s="218"/>
      <c r="D181" s="218"/>
      <c r="F181" s="218"/>
      <c r="J181" s="357"/>
      <c r="K181" s="355"/>
      <c r="L181" s="356"/>
      <c r="M181" s="354"/>
      <c r="N181" s="353"/>
      <c r="O181" s="330"/>
      <c r="P181" s="335"/>
      <c r="Q181" s="353"/>
      <c r="R181" s="327"/>
      <c r="S181" s="354"/>
      <c r="T181" s="353"/>
      <c r="U181" s="330"/>
      <c r="V181" s="335"/>
      <c r="W181" s="353"/>
      <c r="X181" s="327"/>
      <c r="Y181" s="354"/>
      <c r="Z181" s="353"/>
      <c r="AA181" s="330"/>
      <c r="AB181" s="335"/>
      <c r="AC181" s="353"/>
      <c r="AD181" s="327"/>
      <c r="AE181" s="354"/>
      <c r="AF181" s="353"/>
      <c r="AG181" s="330"/>
      <c r="AH181" s="335"/>
      <c r="AI181" s="353"/>
      <c r="AJ181" s="327"/>
      <c r="AK181" s="354"/>
      <c r="AL181" s="353"/>
      <c r="AM181" s="330"/>
      <c r="AN181" s="335"/>
      <c r="AO181" s="353"/>
      <c r="AP181" s="327"/>
      <c r="AQ181" s="326"/>
      <c r="AR181" s="325"/>
      <c r="AS181" s="324"/>
      <c r="AT181" s="331"/>
    </row>
    <row r="182" spans="2:46" s="323" customFormat="1" ht="15">
      <c r="B182" s="219"/>
      <c r="C182" s="218"/>
      <c r="D182" s="218"/>
      <c r="F182" s="218"/>
      <c r="J182" s="357"/>
      <c r="K182" s="355"/>
      <c r="L182" s="356"/>
      <c r="M182" s="354"/>
      <c r="N182" s="353"/>
      <c r="O182" s="330"/>
      <c r="P182" s="335"/>
      <c r="Q182" s="353"/>
      <c r="R182" s="327"/>
      <c r="S182" s="354"/>
      <c r="T182" s="353"/>
      <c r="U182" s="330"/>
      <c r="V182" s="335"/>
      <c r="W182" s="353"/>
      <c r="X182" s="327"/>
      <c r="Y182" s="354"/>
      <c r="Z182" s="353"/>
      <c r="AA182" s="330"/>
      <c r="AB182" s="335"/>
      <c r="AC182" s="353"/>
      <c r="AD182" s="327"/>
      <c r="AE182" s="354"/>
      <c r="AF182" s="353"/>
      <c r="AG182" s="330"/>
      <c r="AH182" s="335"/>
      <c r="AI182" s="353"/>
      <c r="AJ182" s="327"/>
      <c r="AK182" s="354"/>
      <c r="AL182" s="353"/>
      <c r="AM182" s="330"/>
      <c r="AN182" s="335"/>
      <c r="AO182" s="353"/>
      <c r="AP182" s="327"/>
      <c r="AQ182" s="326"/>
      <c r="AR182" s="325"/>
      <c r="AS182" s="324"/>
      <c r="AT182" s="331"/>
    </row>
    <row r="183" spans="2:46" s="320" customFormat="1" ht="18">
      <c r="B183" s="322"/>
      <c r="C183" s="321"/>
      <c r="D183" s="586" t="str">
        <f>"Subtotal "&amp;D172</f>
        <v>Subtotal U.S. Study Abroad</v>
      </c>
      <c r="E183" s="586"/>
      <c r="F183" s="586"/>
      <c r="G183" s="586"/>
      <c r="H183" s="586"/>
      <c r="I183" s="586"/>
      <c r="J183" s="587"/>
      <c r="K183" s="586"/>
      <c r="L183" s="588"/>
      <c r="M183" s="589"/>
      <c r="N183" s="590"/>
      <c r="O183" s="591">
        <f>SUM(O173:O181)</f>
        <v>0</v>
      </c>
      <c r="P183" s="592"/>
      <c r="Q183" s="590"/>
      <c r="R183" s="593">
        <f>SUM(R172:R181)</f>
        <v>0</v>
      </c>
      <c r="S183" s="589"/>
      <c r="T183" s="590"/>
      <c r="U183" s="591">
        <f>SUM(U173:U181)</f>
        <v>0</v>
      </c>
      <c r="V183" s="592"/>
      <c r="W183" s="590"/>
      <c r="X183" s="593" t="e">
        <f>SUM(X172:X181)</f>
        <v>#REF!</v>
      </c>
      <c r="Y183" s="589"/>
      <c r="Z183" s="590"/>
      <c r="AA183" s="591">
        <f>SUM(AA172:AA181)</f>
        <v>0</v>
      </c>
      <c r="AB183" s="592"/>
      <c r="AC183" s="590"/>
      <c r="AD183" s="593" t="e">
        <f>SUM(AD172:AD181)</f>
        <v>#REF!</v>
      </c>
      <c r="AE183" s="589"/>
      <c r="AF183" s="590"/>
      <c r="AG183" s="591">
        <f>SUM(AG172:AG181)</f>
        <v>0</v>
      </c>
      <c r="AH183" s="592"/>
      <c r="AI183" s="590"/>
      <c r="AJ183" s="593" t="e">
        <f>SUM(AJ172:AJ181)</f>
        <v>#REF!</v>
      </c>
      <c r="AK183" s="589"/>
      <c r="AL183" s="590"/>
      <c r="AM183" s="591">
        <f>SUM(AM172:AM181)</f>
        <v>0</v>
      </c>
      <c r="AN183" s="592"/>
      <c r="AO183" s="590"/>
      <c r="AP183" s="593" t="e">
        <f>SUM(AP172:AP181)</f>
        <v>#REF!</v>
      </c>
      <c r="AQ183" s="594" t="e">
        <f>SUM(O183,U183,AA183,AG183,AM183,#REF!)</f>
        <v>#REF!</v>
      </c>
      <c r="AR183" s="664" t="e">
        <f>SUM(R183,X183,AD183,AJ183,AP183)</f>
        <v>#REF!</v>
      </c>
      <c r="AS183" s="674" t="e">
        <f>SUM(AQ183:AR183)</f>
        <v>#REF!</v>
      </c>
      <c r="AT183" s="350"/>
    </row>
    <row r="184" spans="2:46" s="320" customFormat="1" ht="18">
      <c r="B184" s="322"/>
      <c r="C184" s="321"/>
      <c r="D184" s="321"/>
      <c r="E184" s="321"/>
      <c r="F184" s="321"/>
      <c r="G184" s="321"/>
      <c r="H184" s="321"/>
      <c r="I184" s="321"/>
      <c r="J184" s="352"/>
      <c r="K184" s="321"/>
      <c r="L184" s="351"/>
      <c r="M184" s="322"/>
      <c r="N184" s="347"/>
      <c r="O184" s="349"/>
      <c r="P184" s="348"/>
      <c r="Q184" s="347"/>
      <c r="R184" s="346"/>
      <c r="S184" s="322"/>
      <c r="T184" s="347"/>
      <c r="U184" s="349"/>
      <c r="V184" s="348"/>
      <c r="W184" s="347"/>
      <c r="X184" s="346"/>
      <c r="Y184" s="322"/>
      <c r="Z184" s="347"/>
      <c r="AA184" s="349"/>
      <c r="AB184" s="348"/>
      <c r="AC184" s="347"/>
      <c r="AD184" s="346"/>
      <c r="AE184" s="322"/>
      <c r="AF184" s="347"/>
      <c r="AG184" s="349"/>
      <c r="AH184" s="348"/>
      <c r="AI184" s="347"/>
      <c r="AJ184" s="346"/>
      <c r="AK184" s="322"/>
      <c r="AL184" s="347"/>
      <c r="AM184" s="349"/>
      <c r="AN184" s="348"/>
      <c r="AO184" s="347"/>
      <c r="AP184" s="346"/>
      <c r="AQ184" s="345"/>
      <c r="AR184" s="344"/>
      <c r="AS184" s="343"/>
      <c r="AT184" s="350"/>
    </row>
    <row r="185" spans="2:46" s="237" customFormat="1" ht="18">
      <c r="B185" s="618"/>
      <c r="C185" s="608" t="s">
        <v>284</v>
      </c>
      <c r="D185" s="608"/>
      <c r="E185" s="608"/>
      <c r="F185" s="608"/>
      <c r="G185" s="608"/>
      <c r="H185" s="608"/>
      <c r="I185" s="608"/>
      <c r="J185" s="619"/>
      <c r="K185" s="608"/>
      <c r="L185" s="620"/>
      <c r="M185" s="618"/>
      <c r="N185" s="621"/>
      <c r="O185" s="614">
        <f>+O147+O183+O170+O158</f>
        <v>0</v>
      </c>
      <c r="P185" s="615"/>
      <c r="Q185" s="621"/>
      <c r="R185" s="614">
        <f>+R147+R183+R170+R158</f>
        <v>0</v>
      </c>
      <c r="S185" s="618"/>
      <c r="T185" s="621"/>
      <c r="U185" s="614" t="e">
        <f>+U147+U183+U170+U158</f>
        <v>#REF!</v>
      </c>
      <c r="V185" s="615"/>
      <c r="W185" s="621"/>
      <c r="X185" s="614" t="e">
        <f>+X147+X183+X170+X158</f>
        <v>#REF!</v>
      </c>
      <c r="Y185" s="618"/>
      <c r="Z185" s="621"/>
      <c r="AA185" s="614" t="e">
        <f>+AA147+AA183+AA170+AA158</f>
        <v>#REF!</v>
      </c>
      <c r="AB185" s="615"/>
      <c r="AC185" s="621"/>
      <c r="AD185" s="614" t="e">
        <f>+AD147+AD183+AD170+AD158</f>
        <v>#REF!</v>
      </c>
      <c r="AE185" s="618"/>
      <c r="AF185" s="621"/>
      <c r="AG185" s="614" t="e">
        <f>+AG147+AG183+AG170+AG158</f>
        <v>#REF!</v>
      </c>
      <c r="AH185" s="615"/>
      <c r="AI185" s="621"/>
      <c r="AJ185" s="614" t="e">
        <f>+AJ147+AJ183+AJ170+AJ158</f>
        <v>#REF!</v>
      </c>
      <c r="AK185" s="618"/>
      <c r="AL185" s="621"/>
      <c r="AM185" s="614" t="e">
        <f>+AM147+AM183+AM170+AM158</f>
        <v>#REF!</v>
      </c>
      <c r="AN185" s="615"/>
      <c r="AO185" s="621"/>
      <c r="AP185" s="614" t="e">
        <f>+AP147+AP183+AP170+AP158</f>
        <v>#REF!</v>
      </c>
      <c r="AQ185" s="617" t="e">
        <f>SUM(O185,U185,AA185,AG185,AM185,#REF!)</f>
        <v>#REF!</v>
      </c>
      <c r="AR185" s="663" t="e">
        <f>SUM(R185,X185,AD185,AJ185,AP185)</f>
        <v>#REF!</v>
      </c>
      <c r="AS185" s="673" t="e">
        <f>SUM(AQ185:AR185)</f>
        <v>#REF!</v>
      </c>
      <c r="AT185" s="402"/>
    </row>
    <row r="186" spans="2:46" ht="9" customHeight="1">
      <c r="B186" s="257"/>
      <c r="C186" s="233"/>
      <c r="D186" s="233"/>
      <c r="E186" s="233"/>
      <c r="F186" s="233"/>
      <c r="G186" s="233"/>
      <c r="H186" s="233"/>
      <c r="I186" s="233"/>
      <c r="K186" s="233"/>
      <c r="L186" s="258"/>
      <c r="M186" s="257"/>
      <c r="O186" s="283"/>
      <c r="P186" s="224"/>
      <c r="Q186" s="222"/>
      <c r="R186" s="319"/>
      <c r="S186" s="257"/>
      <c r="U186" s="283"/>
      <c r="V186" s="224"/>
      <c r="X186" s="319"/>
      <c r="Y186" s="257"/>
      <c r="AA186" s="283"/>
      <c r="AB186" s="224"/>
      <c r="AD186" s="319"/>
      <c r="AE186" s="257"/>
      <c r="AF186" s="222"/>
      <c r="AG186" s="283"/>
      <c r="AH186" s="224"/>
      <c r="AI186" s="222"/>
      <c r="AJ186" s="319"/>
      <c r="AK186" s="257"/>
      <c r="AL186" s="222"/>
      <c r="AM186" s="283"/>
      <c r="AN186" s="224"/>
      <c r="AO186" s="222"/>
      <c r="AP186" s="319"/>
      <c r="AQ186" s="318"/>
      <c r="AR186" s="317"/>
      <c r="AS186" s="262"/>
      <c r="AT186" s="225"/>
    </row>
    <row r="187" spans="2:46" s="237" customFormat="1" ht="18">
      <c r="B187" s="313"/>
      <c r="C187" s="315" t="s">
        <v>283</v>
      </c>
      <c r="D187" s="315"/>
      <c r="E187" s="315"/>
      <c r="F187" s="315"/>
      <c r="G187" s="315"/>
      <c r="H187" s="315"/>
      <c r="I187" s="315"/>
      <c r="J187" s="316"/>
      <c r="K187" s="315"/>
      <c r="L187" s="314"/>
      <c r="M187" s="313"/>
      <c r="N187" s="310"/>
      <c r="O187" s="312" t="e">
        <f>+O185+O109+O102+O98+O126+O40+O32</f>
        <v>#VALUE!</v>
      </c>
      <c r="P187" s="311"/>
      <c r="Q187" s="310"/>
      <c r="R187" s="312" t="e">
        <f>+R185+R109+R102+R98+R126+R40+R32</f>
        <v>#VALUE!</v>
      </c>
      <c r="S187" s="313"/>
      <c r="T187" s="310"/>
      <c r="U187" s="312" t="e">
        <f>+U185+U109+U102+U98+U126+U40+U32</f>
        <v>#REF!</v>
      </c>
      <c r="V187" s="311"/>
      <c r="W187" s="310"/>
      <c r="X187" s="312" t="e">
        <f>+X185+X109+X102+X98+X126+X40+X32</f>
        <v>#REF!</v>
      </c>
      <c r="Y187" s="313"/>
      <c r="Z187" s="310"/>
      <c r="AA187" s="312" t="e">
        <f>+AA185+AA109+AA102+AA98+AA126+AA40+AA32</f>
        <v>#REF!</v>
      </c>
      <c r="AB187" s="311"/>
      <c r="AC187" s="310"/>
      <c r="AD187" s="312" t="e">
        <f>+AD185+AD109+AD102+AD98+AD126+AD40+AD32</f>
        <v>#REF!</v>
      </c>
      <c r="AE187" s="313"/>
      <c r="AF187" s="310"/>
      <c r="AG187" s="312" t="e">
        <f>+AG185+AG109+AG102+AG98+AG126+AG40+AG32</f>
        <v>#REF!</v>
      </c>
      <c r="AH187" s="311"/>
      <c r="AI187" s="310"/>
      <c r="AJ187" s="309" t="e">
        <f>+AJ185+AJ109+AJ102+AJ98+AJ126+AJ40+AJ32</f>
        <v>#REF!</v>
      </c>
      <c r="AK187" s="313"/>
      <c r="AL187" s="310"/>
      <c r="AM187" s="312" t="e">
        <f>+AM185+AM109+AM102+AM98+AM126+AM40+AM32</f>
        <v>#REF!</v>
      </c>
      <c r="AN187" s="311"/>
      <c r="AO187" s="310"/>
      <c r="AP187" s="309" t="e">
        <f>+AP185+AP109+AP102+AP98+AP126+AP40+AP32</f>
        <v>#REF!</v>
      </c>
      <c r="AQ187" s="308" t="e">
        <f>SUM(O187,U187,AA187,AG187,AM187,#REF!)</f>
        <v>#REF!</v>
      </c>
      <c r="AR187" s="307" t="e">
        <f>SUM(R187,X187,AD187,AJ187,AP187)</f>
        <v>#VALUE!</v>
      </c>
      <c r="AS187" s="306" t="e">
        <f>SUM(AQ187:AR187)</f>
        <v>#REF!</v>
      </c>
      <c r="AT187" s="402"/>
    </row>
    <row r="188" spans="2:46" ht="8.25" customHeight="1">
      <c r="B188" s="285"/>
      <c r="C188" s="261"/>
      <c r="D188" s="261"/>
      <c r="E188" s="233"/>
      <c r="F188" s="233"/>
      <c r="G188" s="233"/>
      <c r="H188" s="233"/>
      <c r="I188" s="233"/>
      <c r="K188" s="233"/>
      <c r="L188" s="258"/>
      <c r="M188" s="257"/>
      <c r="O188" s="283"/>
      <c r="P188" s="224"/>
      <c r="Q188" s="222"/>
      <c r="R188" s="304"/>
      <c r="S188" s="257"/>
      <c r="U188" s="283"/>
      <c r="V188" s="224"/>
      <c r="X188" s="304"/>
      <c r="Y188" s="257"/>
      <c r="AA188" s="283"/>
      <c r="AB188" s="224"/>
      <c r="AD188" s="304"/>
      <c r="AE188" s="257"/>
      <c r="AF188" s="222"/>
      <c r="AG188" s="283"/>
      <c r="AH188" s="224"/>
      <c r="AI188" s="222"/>
      <c r="AJ188" s="304"/>
      <c r="AK188" s="257"/>
      <c r="AL188" s="222"/>
      <c r="AM188" s="283"/>
      <c r="AN188" s="224"/>
      <c r="AO188" s="222"/>
      <c r="AP188" s="304"/>
      <c r="AQ188" s="303"/>
      <c r="AR188" s="302"/>
      <c r="AS188" s="301"/>
      <c r="AT188" s="305"/>
    </row>
    <row r="189" spans="2:46" ht="6.75" customHeight="1">
      <c r="B189" s="285"/>
      <c r="C189" s="261"/>
      <c r="D189" s="261"/>
      <c r="E189" s="261"/>
      <c r="F189" s="261"/>
      <c r="G189" s="261"/>
      <c r="H189" s="261"/>
      <c r="I189" s="261"/>
      <c r="J189" s="300"/>
      <c r="K189" s="261"/>
      <c r="L189" s="299"/>
      <c r="M189" s="285"/>
      <c r="N189" s="298"/>
      <c r="O189" s="256"/>
      <c r="P189" s="255"/>
      <c r="Q189" s="298"/>
      <c r="R189" s="254"/>
      <c r="S189" s="285"/>
      <c r="T189" s="298"/>
      <c r="U189" s="256"/>
      <c r="V189" s="255"/>
      <c r="W189" s="298"/>
      <c r="X189" s="254"/>
      <c r="Y189" s="285"/>
      <c r="Z189" s="298"/>
      <c r="AA189" s="256"/>
      <c r="AB189" s="255"/>
      <c r="AC189" s="298"/>
      <c r="AD189" s="254"/>
      <c r="AE189" s="285"/>
      <c r="AF189" s="298"/>
      <c r="AG189" s="256"/>
      <c r="AH189" s="255"/>
      <c r="AI189" s="298"/>
      <c r="AJ189" s="254"/>
      <c r="AK189" s="285"/>
      <c r="AL189" s="298"/>
      <c r="AM189" s="256"/>
      <c r="AN189" s="255"/>
      <c r="AO189" s="298"/>
      <c r="AP189" s="254"/>
      <c r="AQ189" s="253"/>
      <c r="AR189" s="252"/>
      <c r="AS189" s="251"/>
      <c r="AT189" s="226"/>
    </row>
    <row r="190" spans="2:46" s="237" customFormat="1" ht="18">
      <c r="B190" s="297" t="s">
        <v>279</v>
      </c>
      <c r="C190" s="296" t="s">
        <v>278</v>
      </c>
      <c r="D190" s="296"/>
      <c r="E190" s="294"/>
      <c r="F190" s="294"/>
      <c r="G190" s="294"/>
      <c r="H190" s="294"/>
      <c r="I190" s="294"/>
      <c r="J190" s="295"/>
      <c r="K190" s="294"/>
      <c r="L190" s="293"/>
      <c r="M190" s="292" t="s">
        <v>329</v>
      </c>
      <c r="N190" s="289"/>
      <c r="O190" s="291" t="s">
        <v>277</v>
      </c>
      <c r="P190" s="290"/>
      <c r="Q190" s="289"/>
      <c r="R190" s="288" t="s">
        <v>277</v>
      </c>
      <c r="S190" s="292" t="s">
        <v>329</v>
      </c>
      <c r="T190" s="289"/>
      <c r="U190" s="291" t="s">
        <v>277</v>
      </c>
      <c r="V190" s="290"/>
      <c r="W190" s="289"/>
      <c r="X190" s="288" t="s">
        <v>277</v>
      </c>
      <c r="Y190" s="292"/>
      <c r="Z190" s="289"/>
      <c r="AA190" s="291" t="s">
        <v>277</v>
      </c>
      <c r="AB190" s="290"/>
      <c r="AC190" s="289"/>
      <c r="AD190" s="288" t="s">
        <v>277</v>
      </c>
      <c r="AE190" s="292"/>
      <c r="AF190" s="289"/>
      <c r="AG190" s="291" t="s">
        <v>277</v>
      </c>
      <c r="AH190" s="290"/>
      <c r="AI190" s="289"/>
      <c r="AJ190" s="288" t="s">
        <v>277</v>
      </c>
      <c r="AK190" s="292"/>
      <c r="AL190" s="289"/>
      <c r="AM190" s="291" t="s">
        <v>277</v>
      </c>
      <c r="AN190" s="290"/>
      <c r="AO190" s="289"/>
      <c r="AP190" s="288" t="s">
        <v>277</v>
      </c>
      <c r="AQ190" s="287"/>
      <c r="AR190" s="286"/>
      <c r="AS190" s="386">
        <f>SUM(AQ190:AR190)</f>
        <v>0</v>
      </c>
      <c r="AT190" s="341"/>
    </row>
    <row r="191" spans="2:46" ht="8.25" customHeight="1">
      <c r="B191" s="285"/>
      <c r="C191" s="261"/>
      <c r="D191" s="261"/>
      <c r="E191" s="233"/>
      <c r="F191" s="233"/>
      <c r="G191" s="233"/>
      <c r="H191" s="233"/>
      <c r="I191" s="233"/>
      <c r="K191" s="233"/>
      <c r="L191" s="258"/>
      <c r="M191" s="257"/>
      <c r="O191" s="283"/>
      <c r="P191" s="224"/>
      <c r="Q191" s="222"/>
      <c r="R191" s="282"/>
      <c r="S191" s="257"/>
      <c r="U191" s="283"/>
      <c r="V191" s="224"/>
      <c r="X191" s="282"/>
      <c r="Y191" s="257"/>
      <c r="AA191" s="283"/>
      <c r="AB191" s="224"/>
      <c r="AD191" s="282"/>
      <c r="AE191" s="257"/>
      <c r="AF191" s="222"/>
      <c r="AG191" s="283"/>
      <c r="AH191" s="224"/>
      <c r="AI191" s="222"/>
      <c r="AJ191" s="282"/>
      <c r="AK191" s="257"/>
      <c r="AL191" s="222"/>
      <c r="AM191" s="283"/>
      <c r="AN191" s="224"/>
      <c r="AO191" s="222"/>
      <c r="AP191" s="282"/>
      <c r="AQ191" s="281"/>
      <c r="AR191" s="280"/>
      <c r="AS191" s="279"/>
      <c r="AT191" s="284"/>
    </row>
    <row r="192" spans="2:46" s="237" customFormat="1" ht="18">
      <c r="B192" s="276"/>
      <c r="C192" s="278" t="s">
        <v>37</v>
      </c>
      <c r="D192" s="278" t="s">
        <v>328</v>
      </c>
      <c r="E192" s="278"/>
      <c r="F192" s="278"/>
      <c r="G192" s="278"/>
      <c r="H192" s="278"/>
      <c r="I192" s="278" t="s">
        <v>385</v>
      </c>
      <c r="J192" s="649" t="s">
        <v>376</v>
      </c>
      <c r="K192" s="278"/>
      <c r="L192" s="277"/>
      <c r="M192" s="276"/>
      <c r="N192" s="274"/>
      <c r="O192" s="273" t="e">
        <f>((+O187)-O61-O102-O151-O135-O114-O115+50000-O75-O88)*$J$192</f>
        <v>#VALUE!</v>
      </c>
      <c r="P192" s="275"/>
      <c r="Q192" s="274"/>
      <c r="R192" s="273">
        <v>0</v>
      </c>
      <c r="S192" s="276"/>
      <c r="T192" s="274"/>
      <c r="U192" s="273" t="e">
        <f>((+U187)-U61-U102-U151-U135-U114-U115-U75-U88)*$J$192</f>
        <v>#REF!</v>
      </c>
      <c r="V192" s="275"/>
      <c r="W192" s="274"/>
      <c r="X192" s="273">
        <v>0</v>
      </c>
      <c r="Y192" s="276"/>
      <c r="Z192" s="274"/>
      <c r="AA192" s="273" t="e">
        <f>((+AA187)-AA61-AA102-AA151-AA135-AA114-AA115-AA75-AA88)*$J$192</f>
        <v>#REF!</v>
      </c>
      <c r="AB192" s="275"/>
      <c r="AC192" s="274"/>
      <c r="AD192" s="273">
        <v>0</v>
      </c>
      <c r="AE192" s="276"/>
      <c r="AF192" s="274"/>
      <c r="AG192" s="273" t="e">
        <f>((+AG187)-AG61-AG102-AG151-AG135-AG114-AG115-AG75-AG88)*$J$192</f>
        <v>#REF!</v>
      </c>
      <c r="AH192" s="275"/>
      <c r="AI192" s="274"/>
      <c r="AJ192" s="273">
        <v>0</v>
      </c>
      <c r="AK192" s="276"/>
      <c r="AL192" s="274"/>
      <c r="AM192" s="273" t="e">
        <f>((+AM187)-AM61-AM102-AM151-AM135-AM114-AM115-AM75-AM88)*$J$192</f>
        <v>#REF!</v>
      </c>
      <c r="AN192" s="275"/>
      <c r="AO192" s="274"/>
      <c r="AP192" s="273">
        <v>0</v>
      </c>
      <c r="AQ192" s="272" t="e">
        <f>SUM(O192,U192,AA192,AG192,AM192,#REF!)</f>
        <v>#REF!</v>
      </c>
      <c r="AR192" s="271">
        <f>SUM(R192,X192,AD192,AJ192,AP192)</f>
        <v>0</v>
      </c>
      <c r="AS192" s="270" t="e">
        <f>SUM(AQ192:AR192)</f>
        <v>#REF!</v>
      </c>
      <c r="AT192" s="341"/>
    </row>
    <row r="193" spans="2:46" ht="17.100000000000001" customHeight="1">
      <c r="B193" s="257"/>
      <c r="C193" s="260"/>
      <c r="D193" s="233"/>
      <c r="E193" s="233"/>
      <c r="F193" s="233"/>
      <c r="G193" s="233"/>
      <c r="H193" s="233"/>
      <c r="I193" s="233"/>
      <c r="J193" s="269"/>
      <c r="K193" s="233"/>
      <c r="L193" s="258"/>
      <c r="M193" s="257"/>
      <c r="O193" s="267"/>
      <c r="P193" s="266"/>
      <c r="Q193" s="222"/>
      <c r="R193" s="265"/>
      <c r="S193" s="257"/>
      <c r="U193" s="267"/>
      <c r="V193" s="266"/>
      <c r="X193" s="265"/>
      <c r="Y193" s="257"/>
      <c r="AA193" s="267"/>
      <c r="AB193" s="266"/>
      <c r="AD193" s="265"/>
      <c r="AE193" s="257"/>
      <c r="AF193" s="222"/>
      <c r="AG193" s="267"/>
      <c r="AH193" s="266"/>
      <c r="AI193" s="222"/>
      <c r="AJ193" s="265"/>
      <c r="AK193" s="257"/>
      <c r="AL193" s="222"/>
      <c r="AM193" s="267"/>
      <c r="AN193" s="266"/>
      <c r="AO193" s="222"/>
      <c r="AP193" s="265"/>
      <c r="AQ193" s="264"/>
      <c r="AR193" s="263"/>
      <c r="AS193" s="676"/>
      <c r="AT193" s="268"/>
    </row>
    <row r="194" spans="2:46" s="237" customFormat="1" ht="18">
      <c r="B194" s="607"/>
      <c r="C194" s="608" t="s">
        <v>276</v>
      </c>
      <c r="D194" s="609"/>
      <c r="E194" s="610"/>
      <c r="F194" s="610"/>
      <c r="G194" s="610"/>
      <c r="H194" s="610"/>
      <c r="I194" s="610"/>
      <c r="J194" s="611"/>
      <c r="K194" s="610"/>
      <c r="L194" s="612"/>
      <c r="M194" s="607"/>
      <c r="N194" s="613"/>
      <c r="O194" s="614" t="e">
        <f>SUM(O192:O193)</f>
        <v>#VALUE!</v>
      </c>
      <c r="P194" s="615"/>
      <c r="Q194" s="613"/>
      <c r="R194" s="616">
        <f>SUM(R192:R193)</f>
        <v>0</v>
      </c>
      <c r="S194" s="607"/>
      <c r="T194" s="613"/>
      <c r="U194" s="614" t="e">
        <f>SUM(U192:U193)</f>
        <v>#REF!</v>
      </c>
      <c r="V194" s="615"/>
      <c r="W194" s="613"/>
      <c r="X194" s="616">
        <f>SUM(X192:X193)</f>
        <v>0</v>
      </c>
      <c r="Y194" s="607"/>
      <c r="Z194" s="613"/>
      <c r="AA194" s="614" t="e">
        <f>SUM(AA192:AA193)</f>
        <v>#REF!</v>
      </c>
      <c r="AB194" s="615"/>
      <c r="AC194" s="613"/>
      <c r="AD194" s="616">
        <f>SUM(AD192:AD193)</f>
        <v>0</v>
      </c>
      <c r="AE194" s="607"/>
      <c r="AF194" s="613"/>
      <c r="AG194" s="614" t="e">
        <f>SUM(AG192:AG193)</f>
        <v>#REF!</v>
      </c>
      <c r="AH194" s="615"/>
      <c r="AI194" s="613"/>
      <c r="AJ194" s="616">
        <f>SUM(AJ192:AJ193)</f>
        <v>0</v>
      </c>
      <c r="AK194" s="607"/>
      <c r="AL194" s="613"/>
      <c r="AM194" s="614" t="e">
        <f>SUM(AM192:AM193)</f>
        <v>#REF!</v>
      </c>
      <c r="AN194" s="615"/>
      <c r="AO194" s="613"/>
      <c r="AP194" s="616">
        <f>SUM(AP192:AP193)</f>
        <v>0</v>
      </c>
      <c r="AQ194" s="617" t="e">
        <f>SUM(O194,U194,AA194,AG194,AM194,#REF!)</f>
        <v>#REF!</v>
      </c>
      <c r="AR194" s="663">
        <f>SUM(R194,X194,AD194,AJ194,AP194)</f>
        <v>0</v>
      </c>
      <c r="AS194" s="673" t="e">
        <f>SUM(AQ194:AR194)</f>
        <v>#REF!</v>
      </c>
      <c r="AT194" s="402"/>
    </row>
    <row r="195" spans="2:46" ht="17.100000000000001" customHeight="1">
      <c r="B195" s="257"/>
      <c r="C195" s="261"/>
      <c r="D195" s="260"/>
      <c r="E195" s="233"/>
      <c r="F195" s="233"/>
      <c r="G195" s="233"/>
      <c r="H195" s="233"/>
      <c r="I195" s="233"/>
      <c r="J195" s="259"/>
      <c r="K195" s="233"/>
      <c r="L195" s="258"/>
      <c r="M195" s="257"/>
      <c r="O195" s="256"/>
      <c r="P195" s="255"/>
      <c r="Q195" s="222"/>
      <c r="R195" s="254"/>
      <c r="S195" s="257"/>
      <c r="U195" s="256"/>
      <c r="V195" s="255"/>
      <c r="X195" s="254"/>
      <c r="Y195" s="257"/>
      <c r="AA195" s="256"/>
      <c r="AB195" s="255"/>
      <c r="AD195" s="254"/>
      <c r="AE195" s="257"/>
      <c r="AF195" s="222"/>
      <c r="AG195" s="256"/>
      <c r="AH195" s="255"/>
      <c r="AI195" s="222"/>
      <c r="AJ195" s="254"/>
      <c r="AK195" s="257"/>
      <c r="AL195" s="222"/>
      <c r="AM195" s="256"/>
      <c r="AN195" s="255"/>
      <c r="AO195" s="222"/>
      <c r="AP195" s="254"/>
      <c r="AQ195" s="253"/>
      <c r="AR195" s="252"/>
      <c r="AS195" s="251"/>
      <c r="AT195" s="226"/>
    </row>
    <row r="196" spans="2:46" s="237" customFormat="1" ht="18.75" thickBot="1">
      <c r="B196" s="247"/>
      <c r="C196" s="248" t="s">
        <v>275</v>
      </c>
      <c r="D196" s="248"/>
      <c r="E196" s="248"/>
      <c r="F196" s="248"/>
      <c r="G196" s="248"/>
      <c r="H196" s="248"/>
      <c r="I196" s="248"/>
      <c r="J196" s="250"/>
      <c r="K196" s="248"/>
      <c r="L196" s="249"/>
      <c r="M196" s="247"/>
      <c r="N196" s="244"/>
      <c r="O196" s="246" t="e">
        <f>O187+O194</f>
        <v>#VALUE!</v>
      </c>
      <c r="P196" s="245"/>
      <c r="Q196" s="244"/>
      <c r="R196" s="243" t="e">
        <f>R187+R194</f>
        <v>#VALUE!</v>
      </c>
      <c r="S196" s="247"/>
      <c r="T196" s="244"/>
      <c r="U196" s="246" t="e">
        <f>U187+U194</f>
        <v>#REF!</v>
      </c>
      <c r="V196" s="245"/>
      <c r="W196" s="244"/>
      <c r="X196" s="243" t="e">
        <f>X187+X194</f>
        <v>#REF!</v>
      </c>
      <c r="Y196" s="247"/>
      <c r="Z196" s="244"/>
      <c r="AA196" s="246" t="e">
        <f>AA187+AA194</f>
        <v>#REF!</v>
      </c>
      <c r="AB196" s="245"/>
      <c r="AC196" s="244"/>
      <c r="AD196" s="243" t="e">
        <f>AD187+AD194</f>
        <v>#REF!</v>
      </c>
      <c r="AE196" s="247"/>
      <c r="AF196" s="244"/>
      <c r="AG196" s="246" t="e">
        <f>AG187+AG194</f>
        <v>#REF!</v>
      </c>
      <c r="AH196" s="245"/>
      <c r="AI196" s="244"/>
      <c r="AJ196" s="243" t="e">
        <f>AJ187+AJ194</f>
        <v>#REF!</v>
      </c>
      <c r="AK196" s="247"/>
      <c r="AL196" s="244"/>
      <c r="AM196" s="246" t="e">
        <f>AM187+AM194</f>
        <v>#REF!</v>
      </c>
      <c r="AN196" s="245"/>
      <c r="AO196" s="244"/>
      <c r="AP196" s="243" t="e">
        <f>AP187+AP194</f>
        <v>#REF!</v>
      </c>
      <c r="AQ196" s="242" t="e">
        <f>SUM(O196,U196,AA196,AG196,AM196,#REF!)</f>
        <v>#REF!</v>
      </c>
      <c r="AR196" s="241" t="e">
        <f>SUM(R196,X196,AD196,AJ196,AP196)</f>
        <v>#VALUE!</v>
      </c>
      <c r="AS196" s="240" t="e">
        <f>SUM(AQ196:AR196)</f>
        <v>#REF!</v>
      </c>
      <c r="AT196" s="402"/>
    </row>
    <row r="197" spans="2:46" ht="17.100000000000001" customHeight="1">
      <c r="O197" s="234"/>
      <c r="P197" s="235"/>
      <c r="Q197" s="235"/>
      <c r="R197" s="234"/>
      <c r="S197" s="235"/>
      <c r="U197" s="234"/>
      <c r="V197" s="235"/>
      <c r="X197" s="236" t="s">
        <v>262</v>
      </c>
      <c r="Y197" s="233"/>
      <c r="AA197" s="234"/>
      <c r="AB197" s="235"/>
      <c r="AD197" s="234"/>
      <c r="AE197" s="234"/>
      <c r="AF197" s="234"/>
      <c r="AG197" s="234"/>
      <c r="AH197" s="234"/>
      <c r="AI197" s="234"/>
      <c r="AJ197" s="234"/>
      <c r="AK197" s="234"/>
      <c r="AL197" s="234"/>
      <c r="AM197" s="234"/>
      <c r="AN197" s="234"/>
      <c r="AO197" s="234"/>
      <c r="AP197" s="234"/>
      <c r="AQ197" s="747"/>
      <c r="AR197" s="747"/>
      <c r="AS197" s="234"/>
      <c r="AT197" s="234"/>
    </row>
    <row r="198" spans="2:46" ht="17.100000000000001" customHeight="1">
      <c r="O198" s="234"/>
      <c r="P198" s="235"/>
      <c r="Q198" s="235"/>
      <c r="R198" s="234"/>
      <c r="S198" s="235"/>
      <c r="U198" s="234"/>
      <c r="V198" s="235"/>
      <c r="X198" s="236"/>
      <c r="Y198" s="233"/>
      <c r="AA198" s="234"/>
      <c r="AB198" s="235"/>
      <c r="AD198" s="234"/>
      <c r="AE198" s="234"/>
      <c r="AF198" s="234"/>
      <c r="AG198" s="234"/>
      <c r="AH198" s="234"/>
      <c r="AI198" s="234"/>
      <c r="AJ198" s="234"/>
      <c r="AK198" s="234"/>
      <c r="AL198" s="234"/>
      <c r="AM198" s="234"/>
      <c r="AN198" s="234"/>
      <c r="AO198" s="234"/>
      <c r="AP198" s="234"/>
      <c r="AQ198" s="234"/>
      <c r="AR198" s="234"/>
      <c r="AS198" s="234"/>
      <c r="AT198" s="234"/>
    </row>
    <row r="199" spans="2:46" ht="17.100000000000001" customHeight="1">
      <c r="Y199" s="233"/>
      <c r="AA199" s="225"/>
      <c r="AM199" s="225"/>
      <c r="AP199" s="232"/>
      <c r="AQ199" s="226"/>
      <c r="AR199" s="232"/>
      <c r="AS199" s="232"/>
      <c r="AT199" s="232"/>
    </row>
    <row r="200" spans="2:46" ht="17.100000000000001" customHeight="1">
      <c r="O200" s="231"/>
      <c r="P200" s="230"/>
      <c r="Q200" s="230"/>
      <c r="R200" s="231"/>
      <c r="S200" s="230"/>
      <c r="U200" s="231"/>
      <c r="V200" s="230"/>
      <c r="AA200" s="231"/>
      <c r="AB200" s="230"/>
      <c r="AK200" s="221" t="s">
        <v>262</v>
      </c>
      <c r="AM200" s="268"/>
      <c r="AP200" s="228"/>
      <c r="AQ200" s="229"/>
      <c r="AR200" s="228"/>
      <c r="AS200" s="228"/>
      <c r="AT200" s="228"/>
    </row>
    <row r="201" spans="2:46" ht="17.100000000000001" customHeight="1">
      <c r="O201" s="225"/>
      <c r="P201" s="224"/>
      <c r="Q201" s="224"/>
      <c r="R201" s="225"/>
      <c r="S201" s="224"/>
      <c r="U201" s="225"/>
      <c r="V201" s="224"/>
      <c r="AA201" s="225"/>
      <c r="AB201" s="224"/>
      <c r="AP201" s="226"/>
      <c r="AQ201" s="227"/>
      <c r="AR201" s="226"/>
      <c r="AS201" s="226"/>
      <c r="AT201" s="226"/>
    </row>
    <row r="204" spans="2:46" ht="17.100000000000001" customHeight="1">
      <c r="X204" s="225"/>
      <c r="Y204" s="224"/>
    </row>
  </sheetData>
  <sheetProtection formatCells="0" formatColumns="0" formatRows="0" insertColumns="0" insertRows="0" insertHyperlinks="0" deleteColumns="0" deleteRows="0" sort="0" autoFilter="0" pivotTables="0"/>
  <mergeCells count="26">
    <mergeCell ref="V12:X12"/>
    <mergeCell ref="P12:R12"/>
    <mergeCell ref="M12:O12"/>
    <mergeCell ref="S12:U12"/>
    <mergeCell ref="Y10:AD10"/>
    <mergeCell ref="Y11:AA11"/>
    <mergeCell ref="AB11:AD11"/>
    <mergeCell ref="Y12:AA12"/>
    <mergeCell ref="AB12:AD12"/>
    <mergeCell ref="M11:O11"/>
    <mergeCell ref="P11:R11"/>
    <mergeCell ref="M10:R10"/>
    <mergeCell ref="S10:X10"/>
    <mergeCell ref="S11:U11"/>
    <mergeCell ref="V11:X11"/>
    <mergeCell ref="AQ10:AR10"/>
    <mergeCell ref="AE10:AJ10"/>
    <mergeCell ref="AE11:AG11"/>
    <mergeCell ref="AH11:AJ11"/>
    <mergeCell ref="AE12:AG12"/>
    <mergeCell ref="AH12:AJ12"/>
    <mergeCell ref="AK10:AP10"/>
    <mergeCell ref="AK11:AM11"/>
    <mergeCell ref="AN11:AP11"/>
    <mergeCell ref="AK12:AM12"/>
    <mergeCell ref="AN12:AP12"/>
  </mergeCells>
  <conditionalFormatting sqref="AQ201">
    <cfRule type="cellIs" dxfId="1" priority="19" operator="lessThan">
      <formula>0</formula>
    </cfRule>
    <cfRule type="cellIs" dxfId="0" priority="20" operator="greaterThan">
      <formula>0</formula>
    </cfRule>
  </conditionalFormatting>
  <printOptions verticalCentered="1"/>
  <pageMargins left="0.25" right="0.25" top="0.75" bottom="0.75" header="0.3" footer="0.3"/>
  <pageSetup scale="35" firstPageNumber="5" fitToHeight="0" pageOrder="overThenDown" orientation="landscape" useFirstPageNumber="1" horizontalDpi="4294967292" r:id="rId1"/>
  <headerFooter alignWithMargins="0">
    <oddFooter>&amp;A&amp;RPage &amp;P</oddFooter>
  </headerFooter>
  <rowBreaks count="3" manualBreakCount="3">
    <brk id="41" min="1" max="44" man="1"/>
    <brk id="98" min="1" max="44" man="1"/>
    <brk id="171" min="1" max="4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1. Budget Guidelines</vt:lpstr>
      <vt:lpstr>1. Guidelines</vt:lpstr>
      <vt:lpstr>2. Summary Budget</vt:lpstr>
      <vt:lpstr>3. Detailed Budget Template</vt:lpstr>
      <vt:lpstr>3. Detailed Budget</vt:lpstr>
      <vt:lpstr>'1. Budget Guidelines'!_Toc217116400</vt:lpstr>
      <vt:lpstr>'1. Budget Guidelines'!_Toc217116403</vt:lpstr>
      <vt:lpstr>'1. Budget Guidelines'!_Toc217116405</vt:lpstr>
      <vt:lpstr>'1. Budget Guidelines'!Print_Area</vt:lpstr>
      <vt:lpstr>'2. Summary Budget'!Print_Area</vt:lpstr>
      <vt:lpstr>'3. Detailed Budget Template'!Print_Area</vt:lpstr>
      <vt:lpstr>'3. Detailed Budget Template'!Print_Titles</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Gazzetta, Nathan C</cp:lastModifiedBy>
  <cp:lastPrinted>2017-07-20T14:23:11Z</cp:lastPrinted>
  <dcterms:created xsi:type="dcterms:W3CDTF">2011-04-25T16:36:39Z</dcterms:created>
  <dcterms:modified xsi:type="dcterms:W3CDTF">2019-07-01T13:09:00Z</dcterms:modified>
</cp:coreProperties>
</file>