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Grants\NAWCA Cycles\2026\Proposal Instructions &amp; Eligibility Criteria\"/>
    </mc:Choice>
  </mc:AlternateContent>
  <xr:revisionPtr revIDLastSave="0" documentId="13_ncr:1_{7C918F94-E2AB-44AB-9DC9-421F6E605B57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Financial Table Example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H45" i="1"/>
  <c r="E44" i="1"/>
  <c r="F44" i="1" s="1"/>
  <c r="E43" i="1"/>
  <c r="F43" i="1" s="1"/>
  <c r="E42" i="1"/>
  <c r="F42" i="1" s="1"/>
  <c r="E41" i="1"/>
  <c r="F41" i="1" s="1"/>
  <c r="E39" i="1"/>
  <c r="F39" i="1" s="1"/>
  <c r="D40" i="1"/>
  <c r="F40" i="1" s="1"/>
  <c r="E38" i="1"/>
  <c r="F38" i="1" s="1"/>
  <c r="E37" i="1"/>
  <c r="F23" i="1"/>
  <c r="F24" i="1"/>
  <c r="F25" i="1"/>
  <c r="F26" i="1"/>
  <c r="F27" i="1"/>
  <c r="F28" i="1"/>
  <c r="F22" i="1"/>
  <c r="F21" i="1"/>
  <c r="D29" i="1"/>
  <c r="E29" i="1"/>
  <c r="E19" i="1"/>
  <c r="D19" i="1"/>
  <c r="B19" i="1"/>
  <c r="B29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4" i="1"/>
  <c r="F3" i="1"/>
  <c r="F29" i="1" l="1"/>
  <c r="E46" i="1"/>
  <c r="F19" i="1"/>
  <c r="D37" i="1"/>
  <c r="F37" i="1" s="1"/>
  <c r="E31" i="1"/>
  <c r="E33" i="1" s="1"/>
  <c r="D31" i="1"/>
  <c r="D33" i="1" s="1"/>
  <c r="B31" i="1"/>
  <c r="B33" i="1" s="1"/>
  <c r="H19" i="1"/>
  <c r="H31" i="1"/>
  <c r="H33" i="1" s="1"/>
  <c r="D46" i="1" l="1"/>
  <c r="F31" i="1"/>
  <c r="F33" i="1" s="1"/>
</calcChain>
</file>

<file path=xl/sharedStrings.xml><?xml version="1.0" encoding="utf-8"?>
<sst xmlns="http://schemas.openxmlformats.org/spreadsheetml/2006/main" count="80" uniqueCount="46">
  <si>
    <t>Land Costs: Fee  Acquired</t>
  </si>
  <si>
    <t>Contracts</t>
  </si>
  <si>
    <t>GRAND TOTAL</t>
  </si>
  <si>
    <t>ACTIVITIES</t>
  </si>
  <si>
    <t xml:space="preserve">GRANT $ </t>
  </si>
  <si>
    <t>TRACT ID</t>
  </si>
  <si>
    <t>ABBREVIATED PARTNER NAME</t>
  </si>
  <si>
    <t xml:space="preserve">OLD        MATCH  $ </t>
  </si>
  <si>
    <t xml:space="preserve">NEW       MATCH  $ </t>
  </si>
  <si>
    <t>MATCHING PARTNERS</t>
  </si>
  <si>
    <t>A. TOTAL FEE ACQUIRED</t>
  </si>
  <si>
    <t>I. TOTAL  ENHANCED</t>
  </si>
  <si>
    <t>N. TOTAL INDIRECT</t>
  </si>
  <si>
    <t>PARTNER INFORMATION</t>
  </si>
  <si>
    <t>TOTAL 
GRANT + MATCH $</t>
  </si>
  <si>
    <t>GRANT $</t>
  </si>
  <si>
    <t xml:space="preserve">Iowa Department of Natural Resources </t>
  </si>
  <si>
    <t>Iowa Natural Heritage Foundation</t>
  </si>
  <si>
    <t>Lee County Conservation Board</t>
  </si>
  <si>
    <t>Hardwood Timberland Unlimited</t>
  </si>
  <si>
    <t>Pheasants Forever, Warren County Chapter</t>
  </si>
  <si>
    <t>Pheasants Forever, Iowa Capital Chapter</t>
  </si>
  <si>
    <t>Pheasants Forever, Lee County Chapter</t>
  </si>
  <si>
    <t>Three Rivers Conservation Foundation</t>
  </si>
  <si>
    <t>U.S. Fish and Wildlife Service</t>
  </si>
  <si>
    <t>IDNR</t>
  </si>
  <si>
    <t>INHF</t>
  </si>
  <si>
    <t>LCCB</t>
  </si>
  <si>
    <t>HTU</t>
  </si>
  <si>
    <t>PF-W</t>
  </si>
  <si>
    <t>PF-IC</t>
  </si>
  <si>
    <t>PF-L</t>
  </si>
  <si>
    <t>TRCF</t>
  </si>
  <si>
    <t>USFWS</t>
  </si>
  <si>
    <t>9,10</t>
  </si>
  <si>
    <t>GRAND TOTAL 
(Sum of M and N)</t>
  </si>
  <si>
    <t>G. TOTAL ACQUIRED 
(Sum of A,B,C,D,E,F)</t>
  </si>
  <si>
    <t>M. GRAND TOTAL DIRECT 
(Sum of G and H,I,J,K,L)</t>
  </si>
  <si>
    <t>Materials &amp; Equipment</t>
  </si>
  <si>
    <t>Appraisals &amp; Other Acquisition Costs</t>
  </si>
  <si>
    <t>Non-Contract Personnel &amp; Travel</t>
  </si>
  <si>
    <t>1,2,4,6,8,9,10</t>
  </si>
  <si>
    <t>1,2</t>
  </si>
  <si>
    <t>NON-
MATCH $</t>
  </si>
  <si>
    <t>L. PREVIOUSLY APPROVED MCP</t>
  </si>
  <si>
    <t>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</si>
</sst>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1" x14ac:knownFonts="1">
    <font>
      <sz val="10"/>
      <name val="Arial"/>
    </font>
    <font>
      <sz val="9"/>
      <name val="Times New Roman"/>
      <family val="1"/>
    </font>
    <font>
      <sz val="9"/>
      <color indexed="8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102">
    <xf numFmtId="0" fontId="0" fillId="0" borderId="0" xfId="0"/>
    <xf numFmtId="0" fontId="0" fillId="0" borderId="0" xfId="0" applyBorder="1"/>
    <xf numFmtId="0" fontId="1" fillId="0" borderId="5" xfId="0" applyFont="1" applyBorder="1"/>
    <xf numFmtId="0" fontId="2" fillId="0" borderId="11" xfId="0" applyFont="1" applyBorder="1" applyAlignment="1">
      <alignment wrapText="1"/>
    </xf>
    <xf numFmtId="0" fontId="1" fillId="0" borderId="11" xfId="0" applyFont="1" applyBorder="1"/>
    <xf numFmtId="0" fontId="1" fillId="0" borderId="24" xfId="0" applyFont="1" applyBorder="1"/>
    <xf numFmtId="0" fontId="1" fillId="0" borderId="19" xfId="0" applyFont="1" applyBorder="1" applyAlignment="1">
      <alignment horizontal="center" wrapText="1"/>
    </xf>
    <xf numFmtId="164" fontId="1" fillId="0" borderId="5" xfId="0" applyNumberFormat="1" applyFont="1" applyBorder="1"/>
    <xf numFmtId="164" fontId="1" fillId="0" borderId="19" xfId="0" applyNumberFormat="1" applyFont="1" applyBorder="1" applyAlignment="1">
      <alignment wrapText="1"/>
    </xf>
    <xf numFmtId="164" fontId="1" fillId="0" borderId="12" xfId="0" applyNumberFormat="1" applyFont="1" applyBorder="1"/>
    <xf numFmtId="164" fontId="4" fillId="0" borderId="12" xfId="0" applyNumberFormat="1" applyFont="1" applyBorder="1"/>
    <xf numFmtId="164" fontId="4" fillId="0" borderId="25" xfId="0" applyNumberFormat="1" applyFont="1" applyBorder="1"/>
    <xf numFmtId="0" fontId="7" fillId="0" borderId="13" xfId="0" applyFont="1" applyBorder="1" applyAlignment="1">
      <alignment horizontal="right"/>
    </xf>
    <xf numFmtId="164" fontId="7" fillId="0" borderId="14" xfId="0" applyNumberFormat="1" applyFont="1" applyBorder="1"/>
    <xf numFmtId="164" fontId="7" fillId="0" borderId="28" xfId="0" applyNumberFormat="1" applyFont="1" applyBorder="1" applyAlignment="1">
      <alignment wrapText="1"/>
    </xf>
    <xf numFmtId="164" fontId="7" fillId="0" borderId="15" xfId="0" applyNumberFormat="1" applyFont="1" applyBorder="1"/>
    <xf numFmtId="164" fontId="1" fillId="0" borderId="6" xfId="0" applyNumberFormat="1" applyFont="1" applyBorder="1"/>
    <xf numFmtId="0" fontId="1" fillId="0" borderId="6" xfId="0" applyFont="1" applyBorder="1"/>
    <xf numFmtId="164" fontId="1" fillId="0" borderId="25" xfId="0" applyNumberFormat="1" applyFont="1" applyBorder="1"/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164" fontId="5" fillId="0" borderId="16" xfId="0" applyNumberFormat="1" applyFont="1" applyBorder="1"/>
    <xf numFmtId="164" fontId="5" fillId="0" borderId="17" xfId="0" applyNumberFormat="1" applyFont="1" applyBorder="1"/>
    <xf numFmtId="164" fontId="5" fillId="0" borderId="18" xfId="0" applyNumberFormat="1" applyFont="1" applyBorder="1"/>
    <xf numFmtId="0" fontId="1" fillId="0" borderId="9" xfId="0" applyFont="1" applyBorder="1" applyAlignment="1">
      <alignment horizontal="right"/>
    </xf>
    <xf numFmtId="164" fontId="1" fillId="0" borderId="9" xfId="0" applyNumberFormat="1" applyFont="1" applyBorder="1"/>
    <xf numFmtId="0" fontId="1" fillId="0" borderId="9" xfId="0" applyFont="1" applyBorder="1"/>
    <xf numFmtId="164" fontId="1" fillId="0" borderId="10" xfId="0" applyNumberFormat="1" applyFont="1" applyBorder="1"/>
    <xf numFmtId="164" fontId="4" fillId="0" borderId="14" xfId="0" applyNumberFormat="1" applyFont="1" applyBorder="1"/>
    <xf numFmtId="164" fontId="4" fillId="0" borderId="15" xfId="0" applyNumberFormat="1" applyFont="1" applyBorder="1"/>
    <xf numFmtId="0" fontId="1" fillId="0" borderId="7" xfId="0" applyFont="1" applyBorder="1" applyAlignment="1">
      <alignment horizontal="right"/>
    </xf>
    <xf numFmtId="164" fontId="1" fillId="0" borderId="7" xfId="0" applyNumberFormat="1" applyFont="1" applyBorder="1"/>
    <xf numFmtId="0" fontId="1" fillId="0" borderId="7" xfId="0" applyFont="1" applyBorder="1"/>
    <xf numFmtId="164" fontId="1" fillId="0" borderId="29" xfId="0" applyNumberFormat="1" applyFont="1" applyBorder="1"/>
    <xf numFmtId="0" fontId="0" fillId="0" borderId="0" xfId="0" applyAlignment="1"/>
    <xf numFmtId="0" fontId="5" fillId="0" borderId="2" xfId="0" applyFont="1" applyBorder="1" applyAlignment="1">
      <alignment horizontal="right"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right" wrapText="1"/>
    </xf>
    <xf numFmtId="164" fontId="7" fillId="0" borderId="16" xfId="0" applyNumberFormat="1" applyFont="1" applyBorder="1" applyAlignment="1">
      <alignment wrapText="1"/>
    </xf>
    <xf numFmtId="164" fontId="7" fillId="0" borderId="17" xfId="0" applyNumberFormat="1" applyFont="1" applyBorder="1" applyAlignment="1">
      <alignment wrapText="1"/>
    </xf>
    <xf numFmtId="164" fontId="7" fillId="0" borderId="18" xfId="0" applyNumberFormat="1" applyFont="1" applyBorder="1" applyAlignment="1">
      <alignment wrapText="1"/>
    </xf>
    <xf numFmtId="0" fontId="8" fillId="0" borderId="0" xfId="0" applyFont="1" applyAlignment="1">
      <alignment wrapText="1"/>
    </xf>
    <xf numFmtId="0" fontId="6" fillId="0" borderId="17" xfId="0" applyFont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4" fillId="0" borderId="14" xfId="0" applyFont="1" applyFill="1" applyBorder="1" applyAlignment="1">
      <alignment horizontal="right"/>
    </xf>
    <xf numFmtId="0" fontId="7" fillId="0" borderId="17" xfId="0" applyFont="1" applyFill="1" applyBorder="1" applyAlignment="1">
      <alignment horizontal="right" wrapText="1"/>
    </xf>
    <xf numFmtId="0" fontId="4" fillId="0" borderId="14" xfId="0" applyFont="1" applyFill="1" applyBorder="1"/>
    <xf numFmtId="0" fontId="1" fillId="0" borderId="5" xfId="0" applyFont="1" applyFill="1" applyBorder="1" applyAlignment="1">
      <alignment horizontal="right"/>
    </xf>
    <xf numFmtId="0" fontId="7" fillId="0" borderId="17" xfId="0" applyFont="1" applyFill="1" applyBorder="1" applyAlignment="1">
      <alignment wrapText="1"/>
    </xf>
    <xf numFmtId="0" fontId="7" fillId="0" borderId="14" xfId="0" applyFont="1" applyFill="1" applyBorder="1"/>
    <xf numFmtId="0" fontId="1" fillId="0" borderId="6" xfId="0" applyFont="1" applyFill="1" applyBorder="1" applyAlignment="1">
      <alignment horizontal="right"/>
    </xf>
    <xf numFmtId="0" fontId="7" fillId="0" borderId="14" xfId="0" applyFont="1" applyBorder="1"/>
    <xf numFmtId="0" fontId="9" fillId="0" borderId="5" xfId="0" applyFont="1" applyBorder="1" applyAlignment="1">
      <alignment horizontal="right"/>
    </xf>
    <xf numFmtId="164" fontId="5" fillId="0" borderId="20" xfId="0" applyNumberFormat="1" applyFont="1" applyBorder="1" applyAlignment="1">
      <alignment wrapText="1"/>
    </xf>
    <xf numFmtId="0" fontId="5" fillId="0" borderId="32" xfId="0" applyFont="1" applyFill="1" applyBorder="1" applyAlignment="1">
      <alignment horizontal="right" wrapText="1"/>
    </xf>
    <xf numFmtId="164" fontId="5" fillId="0" borderId="32" xfId="0" applyNumberFormat="1" applyFont="1" applyBorder="1" applyAlignment="1">
      <alignment wrapText="1"/>
    </xf>
    <xf numFmtId="0" fontId="5" fillId="0" borderId="32" xfId="0" applyFont="1" applyFill="1" applyBorder="1" applyAlignment="1">
      <alignment wrapText="1"/>
    </xf>
    <xf numFmtId="164" fontId="5" fillId="0" borderId="21" xfId="0" applyNumberFormat="1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10" fillId="0" borderId="0" xfId="1"/>
    <xf numFmtId="0" fontId="1" fillId="0" borderId="21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164" fontId="1" fillId="0" borderId="34" xfId="0" applyNumberFormat="1" applyFont="1" applyBorder="1"/>
    <xf numFmtId="164" fontId="1" fillId="0" borderId="35" xfId="0" applyNumberFormat="1" applyFont="1" applyBorder="1"/>
    <xf numFmtId="164" fontId="1" fillId="0" borderId="36" xfId="0" applyNumberFormat="1" applyFont="1" applyBorder="1"/>
    <xf numFmtId="164" fontId="4" fillId="0" borderId="37" xfId="0" applyNumberFormat="1" applyFont="1" applyBorder="1"/>
    <xf numFmtId="0" fontId="1" fillId="0" borderId="8" xfId="0" applyFont="1" applyFill="1" applyBorder="1" applyAlignment="1">
      <alignment horizontal="right" wrapText="1"/>
    </xf>
    <xf numFmtId="0" fontId="1" fillId="0" borderId="11" xfId="0" applyFont="1" applyFill="1" applyBorder="1" applyAlignment="1">
      <alignment horizontal="right" wrapText="1"/>
    </xf>
    <xf numFmtId="0" fontId="4" fillId="0" borderId="13" xfId="0" applyFont="1" applyFill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4" fillId="0" borderId="4" xfId="1" applyFont="1" applyBorder="1" applyAlignment="1">
      <alignment horizontal="right" wrapText="1"/>
    </xf>
    <xf numFmtId="164" fontId="5" fillId="0" borderId="40" xfId="0" applyNumberFormat="1" applyFont="1" applyBorder="1" applyAlignment="1"/>
    <xf numFmtId="0" fontId="5" fillId="0" borderId="41" xfId="0" applyFont="1" applyFill="1" applyBorder="1" applyAlignment="1">
      <alignment horizontal="right"/>
    </xf>
    <xf numFmtId="164" fontId="5" fillId="0" borderId="41" xfId="0" applyNumberFormat="1" applyFont="1" applyBorder="1" applyAlignment="1"/>
    <xf numFmtId="0" fontId="5" fillId="0" borderId="41" xfId="0" applyFont="1" applyFill="1" applyBorder="1" applyAlignment="1"/>
    <xf numFmtId="164" fontId="5" fillId="0" borderId="23" xfId="0" applyNumberFormat="1" applyFont="1" applyBorder="1" applyAlignment="1"/>
    <xf numFmtId="164" fontId="4" fillId="0" borderId="38" xfId="1" applyNumberFormat="1" applyFont="1" applyBorder="1" applyAlignment="1">
      <alignment horizontal="right"/>
    </xf>
    <xf numFmtId="0" fontId="4" fillId="0" borderId="39" xfId="1" applyFont="1" applyBorder="1" applyAlignment="1">
      <alignment horizontal="right"/>
    </xf>
    <xf numFmtId="164" fontId="4" fillId="0" borderId="39" xfId="1" applyNumberFormat="1" applyFont="1" applyBorder="1" applyAlignment="1">
      <alignment horizontal="right"/>
    </xf>
    <xf numFmtId="164" fontId="4" fillId="0" borderId="31" xfId="1" applyNumberFormat="1" applyFont="1" applyBorder="1" applyAlignment="1">
      <alignment horizontal="right"/>
    </xf>
    <xf numFmtId="0" fontId="1" fillId="0" borderId="8" xfId="0" applyFont="1" applyBorder="1" applyAlignment="1">
      <alignment horizontal="right" wrapText="1"/>
    </xf>
    <xf numFmtId="0" fontId="1" fillId="0" borderId="9" xfId="0" applyFont="1" applyFill="1" applyBorder="1" applyAlignment="1">
      <alignment horizontal="right"/>
    </xf>
    <xf numFmtId="0" fontId="1" fillId="0" borderId="11" xfId="0" applyFont="1" applyBorder="1" applyAlignment="1">
      <alignment horizontal="right" wrapText="1"/>
    </xf>
    <xf numFmtId="0" fontId="4" fillId="0" borderId="13" xfId="0" applyFont="1" applyBorder="1" applyAlignment="1">
      <alignment horizontal="right" wrapText="1"/>
    </xf>
  </cellXfs>
  <cellStyles count="2">
    <cellStyle name="Normal" xfId="0" builtinId="0"/>
    <cellStyle name="Normal 2" xfId="1" xr:uid="{34C3E21A-E0DF-4AAA-8586-C07D694245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sqref="A1:A2"/>
    </sheetView>
  </sheetViews>
  <sheetFormatPr defaultRowHeight="12.75" x14ac:dyDescent="0.2"/>
  <cols>
    <col min="1" max="1" width="31.85546875" style="1" bestFit="1" customWidth="1"/>
    <col min="2" max="2" width="11.28515625" bestFit="1" customWidth="1"/>
    <col min="3" max="3" width="15.85546875" customWidth="1"/>
    <col min="4" max="5" width="11.7109375" customWidth="1"/>
    <col min="6" max="6" width="17" bestFit="1" customWidth="1"/>
    <col min="7" max="7" width="10.42578125" bestFit="1" customWidth="1"/>
    <col min="8" max="8" width="8.85546875" bestFit="1" customWidth="1"/>
  </cols>
  <sheetData>
    <row r="1" spans="1:8" ht="12.75" customHeight="1" x14ac:dyDescent="0.2">
      <c r="A1" s="64" t="s">
        <v>3</v>
      </c>
      <c r="B1" s="66" t="s">
        <v>15</v>
      </c>
      <c r="C1" s="68" t="s">
        <v>9</v>
      </c>
      <c r="D1" s="68"/>
      <c r="E1" s="68"/>
      <c r="F1" s="68"/>
      <c r="G1" s="69" t="s">
        <v>5</v>
      </c>
      <c r="H1" s="62" t="s">
        <v>43</v>
      </c>
    </row>
    <row r="2" spans="1:8" ht="24.75" thickBot="1" x14ac:dyDescent="0.25">
      <c r="A2" s="65"/>
      <c r="B2" s="67"/>
      <c r="C2" s="60" t="s">
        <v>6</v>
      </c>
      <c r="D2" s="43" t="s">
        <v>7</v>
      </c>
      <c r="E2" s="43" t="s">
        <v>8</v>
      </c>
      <c r="F2" s="43" t="s">
        <v>14</v>
      </c>
      <c r="G2" s="70"/>
      <c r="H2" s="63"/>
    </row>
    <row r="3" spans="1:8" x14ac:dyDescent="0.2">
      <c r="A3" s="84" t="s">
        <v>0</v>
      </c>
      <c r="B3" s="80">
        <v>180000</v>
      </c>
      <c r="C3" s="24" t="s">
        <v>25</v>
      </c>
      <c r="D3" s="25"/>
      <c r="E3" s="25"/>
      <c r="F3" s="25">
        <f>SUM(B3,D3:E3)</f>
        <v>180000</v>
      </c>
      <c r="G3" s="26">
        <v>1</v>
      </c>
      <c r="H3" s="27"/>
    </row>
    <row r="4" spans="1:8" x14ac:dyDescent="0.2">
      <c r="A4" s="85"/>
      <c r="B4" s="81"/>
      <c r="C4" s="30" t="s">
        <v>27</v>
      </c>
      <c r="D4" s="31"/>
      <c r="E4" s="31">
        <v>580000</v>
      </c>
      <c r="F4" s="31">
        <f>SUM(B4,D4:E4)</f>
        <v>580000</v>
      </c>
      <c r="G4" s="32">
        <v>1</v>
      </c>
      <c r="H4" s="33"/>
    </row>
    <row r="5" spans="1:8" x14ac:dyDescent="0.2">
      <c r="A5" s="85"/>
      <c r="B5" s="81">
        <v>45000</v>
      </c>
      <c r="C5" s="30" t="s">
        <v>25</v>
      </c>
      <c r="D5" s="31"/>
      <c r="E5" s="31"/>
      <c r="F5" s="31">
        <f t="shared" ref="F5:F19" si="0">SUM(B5,D5:E5)</f>
        <v>45000</v>
      </c>
      <c r="G5" s="32">
        <v>2</v>
      </c>
      <c r="H5" s="33"/>
    </row>
    <row r="6" spans="1:8" x14ac:dyDescent="0.2">
      <c r="A6" s="85"/>
      <c r="B6" s="81"/>
      <c r="C6" s="19" t="s">
        <v>26</v>
      </c>
      <c r="D6" s="7"/>
      <c r="E6" s="7">
        <v>620650</v>
      </c>
      <c r="F6" s="31">
        <f t="shared" si="0"/>
        <v>620650</v>
      </c>
      <c r="G6" s="2">
        <v>2</v>
      </c>
      <c r="H6" s="9"/>
    </row>
    <row r="7" spans="1:8" x14ac:dyDescent="0.2">
      <c r="A7" s="85"/>
      <c r="B7" s="82"/>
      <c r="C7" s="19" t="s">
        <v>27</v>
      </c>
      <c r="D7" s="7"/>
      <c r="E7" s="7">
        <v>154350</v>
      </c>
      <c r="F7" s="31">
        <f t="shared" si="0"/>
        <v>154350</v>
      </c>
      <c r="G7" s="2">
        <v>2</v>
      </c>
      <c r="H7" s="9"/>
    </row>
    <row r="8" spans="1:8" x14ac:dyDescent="0.2">
      <c r="A8" s="85"/>
      <c r="B8" s="82"/>
      <c r="C8" s="20" t="s">
        <v>28</v>
      </c>
      <c r="D8" s="16">
        <v>73800</v>
      </c>
      <c r="E8" s="16"/>
      <c r="F8" s="31">
        <f t="shared" si="0"/>
        <v>73800</v>
      </c>
      <c r="G8" s="17">
        <v>3</v>
      </c>
      <c r="H8" s="18"/>
    </row>
    <row r="9" spans="1:8" x14ac:dyDescent="0.2">
      <c r="A9" s="85"/>
      <c r="B9" s="82"/>
      <c r="C9" s="20" t="s">
        <v>25</v>
      </c>
      <c r="D9" s="16">
        <v>475000</v>
      </c>
      <c r="E9" s="16"/>
      <c r="F9" s="31">
        <f t="shared" si="0"/>
        <v>475000</v>
      </c>
      <c r="G9" s="17">
        <v>4</v>
      </c>
      <c r="H9" s="18"/>
    </row>
    <row r="10" spans="1:8" x14ac:dyDescent="0.2">
      <c r="A10" s="85"/>
      <c r="B10" s="82"/>
      <c r="C10" s="20" t="s">
        <v>31</v>
      </c>
      <c r="D10" s="16"/>
      <c r="E10" s="16">
        <v>10000</v>
      </c>
      <c r="F10" s="31">
        <f t="shared" si="0"/>
        <v>10000</v>
      </c>
      <c r="G10" s="17">
        <v>5</v>
      </c>
      <c r="H10" s="18"/>
    </row>
    <row r="11" spans="1:8" x14ac:dyDescent="0.2">
      <c r="A11" s="85"/>
      <c r="B11" s="82"/>
      <c r="C11" s="20" t="s">
        <v>32</v>
      </c>
      <c r="D11" s="16"/>
      <c r="E11" s="16">
        <v>10000</v>
      </c>
      <c r="F11" s="31">
        <f t="shared" si="0"/>
        <v>10000</v>
      </c>
      <c r="G11" s="17">
        <v>5</v>
      </c>
      <c r="H11" s="18"/>
    </row>
    <row r="12" spans="1:8" x14ac:dyDescent="0.2">
      <c r="A12" s="85"/>
      <c r="B12" s="82"/>
      <c r="C12" s="20" t="s">
        <v>25</v>
      </c>
      <c r="D12" s="16"/>
      <c r="E12" s="16">
        <v>63000</v>
      </c>
      <c r="F12" s="31">
        <f t="shared" si="0"/>
        <v>63000</v>
      </c>
      <c r="G12" s="17">
        <v>6</v>
      </c>
      <c r="H12" s="18"/>
    </row>
    <row r="13" spans="1:8" x14ac:dyDescent="0.2">
      <c r="A13" s="85"/>
      <c r="B13" s="82"/>
      <c r="C13" s="20" t="s">
        <v>29</v>
      </c>
      <c r="D13" s="16"/>
      <c r="E13" s="16">
        <v>20000</v>
      </c>
      <c r="F13" s="31">
        <f t="shared" si="0"/>
        <v>20000</v>
      </c>
      <c r="G13" s="17">
        <v>7</v>
      </c>
      <c r="H13" s="18"/>
    </row>
    <row r="14" spans="1:8" x14ac:dyDescent="0.2">
      <c r="A14" s="85"/>
      <c r="B14" s="82"/>
      <c r="C14" s="20" t="s">
        <v>30</v>
      </c>
      <c r="D14" s="16"/>
      <c r="E14" s="16">
        <v>10000</v>
      </c>
      <c r="F14" s="31">
        <f t="shared" si="0"/>
        <v>10000</v>
      </c>
      <c r="G14" s="17">
        <v>7</v>
      </c>
      <c r="H14" s="18"/>
    </row>
    <row r="15" spans="1:8" x14ac:dyDescent="0.2">
      <c r="A15" s="85"/>
      <c r="B15" s="82"/>
      <c r="C15" s="20" t="s">
        <v>25</v>
      </c>
      <c r="D15" s="16">
        <v>1027000</v>
      </c>
      <c r="E15" s="16"/>
      <c r="F15" s="31">
        <f t="shared" si="0"/>
        <v>1027000</v>
      </c>
      <c r="G15" s="17">
        <v>8</v>
      </c>
      <c r="H15" s="18"/>
    </row>
    <row r="16" spans="1:8" x14ac:dyDescent="0.2">
      <c r="A16" s="85"/>
      <c r="B16" s="82">
        <v>475000</v>
      </c>
      <c r="C16" s="19" t="s">
        <v>25</v>
      </c>
      <c r="D16" s="16"/>
      <c r="E16" s="16">
        <v>125000</v>
      </c>
      <c r="F16" s="31">
        <f t="shared" si="0"/>
        <v>600000</v>
      </c>
      <c r="G16" s="17">
        <v>11</v>
      </c>
      <c r="H16" s="18"/>
    </row>
    <row r="17" spans="1:8" x14ac:dyDescent="0.2">
      <c r="A17" s="85" t="s">
        <v>39</v>
      </c>
      <c r="B17" s="82"/>
      <c r="C17" s="19" t="s">
        <v>27</v>
      </c>
      <c r="D17" s="16"/>
      <c r="E17" s="16">
        <v>25000</v>
      </c>
      <c r="F17" s="31">
        <f t="shared" si="0"/>
        <v>25000</v>
      </c>
      <c r="G17" s="17">
        <v>1</v>
      </c>
      <c r="H17" s="18"/>
    </row>
    <row r="18" spans="1:8" x14ac:dyDescent="0.2">
      <c r="A18" s="85"/>
      <c r="B18" s="82"/>
      <c r="C18" s="30" t="s">
        <v>27</v>
      </c>
      <c r="D18" s="16"/>
      <c r="E18" s="16">
        <v>30300</v>
      </c>
      <c r="F18" s="31">
        <f t="shared" si="0"/>
        <v>30300</v>
      </c>
      <c r="G18" s="17">
        <v>2</v>
      </c>
      <c r="H18" s="18"/>
    </row>
    <row r="19" spans="1:8" ht="13.5" thickBot="1" x14ac:dyDescent="0.25">
      <c r="A19" s="86" t="s">
        <v>10</v>
      </c>
      <c r="B19" s="83">
        <f>SUM(B3:B18)</f>
        <v>700000</v>
      </c>
      <c r="C19" s="44"/>
      <c r="D19" s="28">
        <f>SUM(D3:D18)</f>
        <v>1575800</v>
      </c>
      <c r="E19" s="28">
        <f>SUM(E3:E18)</f>
        <v>1648300</v>
      </c>
      <c r="F19" s="28">
        <f t="shared" si="0"/>
        <v>3924100</v>
      </c>
      <c r="G19" s="46"/>
      <c r="H19" s="29">
        <f>SUM(H3:H16)</f>
        <v>0</v>
      </c>
    </row>
    <row r="20" spans="1:8" s="34" customFormat="1" ht="29.25" thickBot="1" x14ac:dyDescent="0.25">
      <c r="A20" s="87" t="s">
        <v>36</v>
      </c>
      <c r="B20" s="89">
        <v>700000</v>
      </c>
      <c r="C20" s="90"/>
      <c r="D20" s="91">
        <v>1575800</v>
      </c>
      <c r="E20" s="91">
        <v>1648300</v>
      </c>
      <c r="F20" s="91">
        <v>3924100</v>
      </c>
      <c r="G20" s="92"/>
      <c r="H20" s="93">
        <v>0</v>
      </c>
    </row>
    <row r="21" spans="1:8" x14ac:dyDescent="0.2">
      <c r="A21" s="98" t="s">
        <v>1</v>
      </c>
      <c r="B21" s="80">
        <v>100000</v>
      </c>
      <c r="C21" s="24" t="s">
        <v>25</v>
      </c>
      <c r="D21" s="25"/>
      <c r="E21" s="25">
        <v>150000</v>
      </c>
      <c r="F21" s="25">
        <f>SUM(B21,D21:E21)</f>
        <v>250000</v>
      </c>
      <c r="G21" s="99">
        <v>9</v>
      </c>
      <c r="H21" s="27"/>
    </row>
    <row r="22" spans="1:8" x14ac:dyDescent="0.2">
      <c r="A22" s="100"/>
      <c r="B22" s="81">
        <v>80000</v>
      </c>
      <c r="C22" s="19" t="s">
        <v>25</v>
      </c>
      <c r="D22" s="7"/>
      <c r="E22" s="7">
        <v>162000</v>
      </c>
      <c r="F22" s="31">
        <f>SUM(B22,D22:E22)</f>
        <v>242000</v>
      </c>
      <c r="G22" s="47">
        <v>10</v>
      </c>
      <c r="H22" s="9"/>
    </row>
    <row r="23" spans="1:8" x14ac:dyDescent="0.2">
      <c r="A23" s="100" t="s">
        <v>38</v>
      </c>
      <c r="B23" s="82">
        <v>55000</v>
      </c>
      <c r="C23" s="19" t="s">
        <v>25</v>
      </c>
      <c r="D23" s="16"/>
      <c r="E23" s="16"/>
      <c r="F23" s="31">
        <f t="shared" ref="F23:F28" si="1">SUM(B23,D23:E23)</f>
        <v>55000</v>
      </c>
      <c r="G23" s="47">
        <v>9</v>
      </c>
      <c r="H23" s="18"/>
    </row>
    <row r="24" spans="1:8" x14ac:dyDescent="0.2">
      <c r="A24" s="100"/>
      <c r="B24" s="82"/>
      <c r="C24" s="20" t="s">
        <v>33</v>
      </c>
      <c r="D24" s="16"/>
      <c r="E24" s="16"/>
      <c r="F24" s="31">
        <f t="shared" si="1"/>
        <v>0</v>
      </c>
      <c r="G24" s="50">
        <v>9</v>
      </c>
      <c r="H24" s="18">
        <v>25000</v>
      </c>
    </row>
    <row r="25" spans="1:8" x14ac:dyDescent="0.2">
      <c r="A25" s="100"/>
      <c r="B25" s="82">
        <v>25000</v>
      </c>
      <c r="C25" s="20" t="s">
        <v>25</v>
      </c>
      <c r="D25" s="16"/>
      <c r="E25" s="16">
        <v>10000</v>
      </c>
      <c r="F25" s="31">
        <f t="shared" si="1"/>
        <v>35000</v>
      </c>
      <c r="G25" s="50">
        <v>10</v>
      </c>
      <c r="H25" s="18"/>
    </row>
    <row r="26" spans="1:8" x14ac:dyDescent="0.2">
      <c r="A26" s="100"/>
      <c r="B26" s="82"/>
      <c r="C26" s="20" t="s">
        <v>33</v>
      </c>
      <c r="D26" s="16"/>
      <c r="E26" s="16"/>
      <c r="F26" s="31">
        <f t="shared" si="1"/>
        <v>0</v>
      </c>
      <c r="G26" s="50">
        <v>10</v>
      </c>
      <c r="H26" s="18">
        <v>25000</v>
      </c>
    </row>
    <row r="27" spans="1:8" x14ac:dyDescent="0.2">
      <c r="A27" s="100" t="s">
        <v>40</v>
      </c>
      <c r="B27" s="82">
        <v>20000</v>
      </c>
      <c r="C27" s="20" t="s">
        <v>25</v>
      </c>
      <c r="D27" s="16"/>
      <c r="E27" s="16"/>
      <c r="F27" s="31">
        <f t="shared" si="1"/>
        <v>20000</v>
      </c>
      <c r="G27" s="50">
        <v>9</v>
      </c>
      <c r="H27" s="18"/>
    </row>
    <row r="28" spans="1:8" x14ac:dyDescent="0.2">
      <c r="A28" s="100"/>
      <c r="B28" s="82">
        <v>20000</v>
      </c>
      <c r="C28" s="20" t="s">
        <v>25</v>
      </c>
      <c r="D28" s="16"/>
      <c r="E28" s="16"/>
      <c r="F28" s="31">
        <f t="shared" si="1"/>
        <v>20000</v>
      </c>
      <c r="G28" s="50">
        <v>10</v>
      </c>
      <c r="H28" s="18"/>
    </row>
    <row r="29" spans="1:8" ht="13.5" thickBot="1" x14ac:dyDescent="0.25">
      <c r="A29" s="101" t="s">
        <v>11</v>
      </c>
      <c r="B29" s="83">
        <f>SUM(B21:B28)</f>
        <v>300000</v>
      </c>
      <c r="C29" s="44"/>
      <c r="D29" s="28">
        <f>SUM(D21:D28)</f>
        <v>0</v>
      </c>
      <c r="E29" s="28">
        <f>SUM(E21:E28)</f>
        <v>322000</v>
      </c>
      <c r="F29" s="28">
        <f>SUM(B29,D29:E29)</f>
        <v>622000</v>
      </c>
      <c r="G29" s="46"/>
      <c r="H29" s="29">
        <f>SUM(H21:H28)</f>
        <v>50000</v>
      </c>
    </row>
    <row r="30" spans="1:8" s="61" customFormat="1" ht="13.5" thickBot="1" x14ac:dyDescent="0.25">
      <c r="A30" s="88" t="s">
        <v>44</v>
      </c>
      <c r="B30" s="94"/>
      <c r="C30" s="95"/>
      <c r="D30" s="96" t="s">
        <v>45</v>
      </c>
      <c r="E30" s="96"/>
      <c r="F30" s="96" t="s">
        <v>45</v>
      </c>
      <c r="G30" s="95"/>
      <c r="H30" s="97"/>
    </row>
    <row r="31" spans="1:8" s="36" customFormat="1" ht="29.25" thickBot="1" x14ac:dyDescent="0.25">
      <c r="A31" s="35" t="s">
        <v>37</v>
      </c>
      <c r="B31" s="53">
        <f>SUM(B20,B29)</f>
        <v>1000000</v>
      </c>
      <c r="C31" s="54"/>
      <c r="D31" s="55">
        <f>SUM(D20,D29)</f>
        <v>1575800</v>
      </c>
      <c r="E31" s="55">
        <f t="shared" ref="E31:F31" si="2">SUM(E20,E29)</f>
        <v>1970300</v>
      </c>
      <c r="F31" s="55">
        <f t="shared" si="2"/>
        <v>4546100</v>
      </c>
      <c r="G31" s="56"/>
      <c r="H31" s="57">
        <f>SUM(H20,H29)</f>
        <v>50000</v>
      </c>
    </row>
    <row r="32" spans="1:8" ht="15.75" thickBot="1" x14ac:dyDescent="0.3">
      <c r="A32" s="58" t="s">
        <v>12</v>
      </c>
      <c r="B32" s="21">
        <v>0</v>
      </c>
      <c r="C32" s="42" t="s">
        <v>25</v>
      </c>
      <c r="D32" s="22">
        <v>0</v>
      </c>
      <c r="E32" s="22">
        <v>3000</v>
      </c>
      <c r="F32" s="22">
        <v>3000</v>
      </c>
      <c r="G32" s="59" t="s">
        <v>34</v>
      </c>
      <c r="H32" s="23">
        <v>0</v>
      </c>
    </row>
    <row r="33" spans="1:8" s="41" customFormat="1" ht="32.25" thickBot="1" x14ac:dyDescent="0.3">
      <c r="A33" s="37" t="s">
        <v>35</v>
      </c>
      <c r="B33" s="38">
        <f>SUM(B31:B32)</f>
        <v>1000000</v>
      </c>
      <c r="C33" s="45"/>
      <c r="D33" s="39">
        <f>SUM(D31,D32)</f>
        <v>1575800</v>
      </c>
      <c r="E33" s="39">
        <f>SUM(E31,E32)</f>
        <v>1973300</v>
      </c>
      <c r="F33" s="39">
        <f>SUM(F31,F32)</f>
        <v>4549100</v>
      </c>
      <c r="G33" s="48"/>
      <c r="H33" s="40">
        <f>SUM(H31:H32)</f>
        <v>50000</v>
      </c>
    </row>
    <row r="34" spans="1:8" s="41" customFormat="1" ht="16.5" thickBot="1" x14ac:dyDescent="0.3">
      <c r="A34" s="77"/>
      <c r="B34" s="78"/>
      <c r="C34" s="78"/>
      <c r="D34" s="78"/>
      <c r="E34" s="78"/>
      <c r="F34" s="78"/>
      <c r="G34" s="78"/>
      <c r="H34" s="79"/>
    </row>
    <row r="35" spans="1:8" x14ac:dyDescent="0.2">
      <c r="A35" s="73" t="s">
        <v>13</v>
      </c>
      <c r="B35" s="66" t="s">
        <v>4</v>
      </c>
      <c r="C35" s="71" t="s">
        <v>9</v>
      </c>
      <c r="D35" s="72"/>
      <c r="E35" s="72"/>
      <c r="F35" s="72"/>
      <c r="G35" s="75" t="s">
        <v>5</v>
      </c>
      <c r="H35" s="62" t="s">
        <v>43</v>
      </c>
    </row>
    <row r="36" spans="1:8" ht="24" x14ac:dyDescent="0.2">
      <c r="A36" s="74"/>
      <c r="B36" s="67"/>
      <c r="C36" s="43" t="s">
        <v>6</v>
      </c>
      <c r="D36" s="43" t="s">
        <v>7</v>
      </c>
      <c r="E36" s="43" t="s">
        <v>8</v>
      </c>
      <c r="F36" s="6" t="s">
        <v>14</v>
      </c>
      <c r="G36" s="76"/>
      <c r="H36" s="63"/>
    </row>
    <row r="37" spans="1:8" x14ac:dyDescent="0.2">
      <c r="A37" s="3" t="s">
        <v>16</v>
      </c>
      <c r="B37" s="7">
        <v>1000000</v>
      </c>
      <c r="C37" s="19" t="s">
        <v>25</v>
      </c>
      <c r="D37" s="7">
        <f>SUM(D15,D9)</f>
        <v>1502000</v>
      </c>
      <c r="E37" s="7">
        <f>SUM(E12,E16,E21,E22,E25,E32)</f>
        <v>513000</v>
      </c>
      <c r="F37" s="8">
        <f>SUM(B37,D37:E37)</f>
        <v>3015000</v>
      </c>
      <c r="G37" s="52" t="s">
        <v>41</v>
      </c>
      <c r="H37" s="9"/>
    </row>
    <row r="38" spans="1:8" x14ac:dyDescent="0.2">
      <c r="A38" s="3" t="s">
        <v>17</v>
      </c>
      <c r="B38" s="7"/>
      <c r="C38" s="19" t="s">
        <v>26</v>
      </c>
      <c r="D38" s="7"/>
      <c r="E38" s="7">
        <f>E6</f>
        <v>620650</v>
      </c>
      <c r="F38" s="8">
        <f t="shared" ref="F38:F44" si="3">SUM(B38,D38:E38)</f>
        <v>620650</v>
      </c>
      <c r="G38" s="52">
        <v>2</v>
      </c>
      <c r="H38" s="9"/>
    </row>
    <row r="39" spans="1:8" x14ac:dyDescent="0.2">
      <c r="A39" s="4" t="s">
        <v>18</v>
      </c>
      <c r="B39" s="7"/>
      <c r="C39" s="19" t="s">
        <v>27</v>
      </c>
      <c r="D39" s="7"/>
      <c r="E39" s="7">
        <f>SUM(E4,E7,E17,E18)</f>
        <v>789650</v>
      </c>
      <c r="F39" s="8">
        <f t="shared" si="3"/>
        <v>789650</v>
      </c>
      <c r="G39" s="52" t="s">
        <v>42</v>
      </c>
      <c r="H39" s="10"/>
    </row>
    <row r="40" spans="1:8" x14ac:dyDescent="0.2">
      <c r="A40" s="5" t="s">
        <v>19</v>
      </c>
      <c r="B40" s="16"/>
      <c r="C40" s="20" t="s">
        <v>28</v>
      </c>
      <c r="D40" s="16">
        <f>D8</f>
        <v>73800</v>
      </c>
      <c r="E40" s="16"/>
      <c r="F40" s="8">
        <f t="shared" si="3"/>
        <v>73800</v>
      </c>
      <c r="G40" s="52">
        <v>3</v>
      </c>
      <c r="H40" s="11"/>
    </row>
    <row r="41" spans="1:8" x14ac:dyDescent="0.2">
      <c r="A41" s="5" t="s">
        <v>20</v>
      </c>
      <c r="B41" s="16"/>
      <c r="C41" s="20" t="s">
        <v>29</v>
      </c>
      <c r="D41" s="16"/>
      <c r="E41" s="16">
        <f>E13</f>
        <v>20000</v>
      </c>
      <c r="F41" s="8">
        <f t="shared" si="3"/>
        <v>20000</v>
      </c>
      <c r="G41" s="52">
        <v>7</v>
      </c>
      <c r="H41" s="11"/>
    </row>
    <row r="42" spans="1:8" x14ac:dyDescent="0.2">
      <c r="A42" s="5" t="s">
        <v>21</v>
      </c>
      <c r="B42" s="16"/>
      <c r="C42" s="20" t="s">
        <v>30</v>
      </c>
      <c r="D42" s="16"/>
      <c r="E42" s="16">
        <f>E14</f>
        <v>10000</v>
      </c>
      <c r="F42" s="8">
        <f t="shared" si="3"/>
        <v>10000</v>
      </c>
      <c r="G42" s="52">
        <v>7</v>
      </c>
      <c r="H42" s="11"/>
    </row>
    <row r="43" spans="1:8" x14ac:dyDescent="0.2">
      <c r="A43" s="5" t="s">
        <v>22</v>
      </c>
      <c r="B43" s="16"/>
      <c r="C43" s="20" t="s">
        <v>31</v>
      </c>
      <c r="D43" s="16"/>
      <c r="E43" s="16">
        <f>E10</f>
        <v>10000</v>
      </c>
      <c r="F43" s="8">
        <f t="shared" si="3"/>
        <v>10000</v>
      </c>
      <c r="G43" s="52">
        <v>5</v>
      </c>
      <c r="H43" s="11"/>
    </row>
    <row r="44" spans="1:8" x14ac:dyDescent="0.2">
      <c r="A44" s="5" t="s">
        <v>23</v>
      </c>
      <c r="B44" s="16"/>
      <c r="C44" s="20" t="s">
        <v>32</v>
      </c>
      <c r="D44" s="16"/>
      <c r="E44" s="16">
        <f>E11</f>
        <v>10000</v>
      </c>
      <c r="F44" s="8">
        <f t="shared" si="3"/>
        <v>10000</v>
      </c>
      <c r="G44" s="52">
        <v>5</v>
      </c>
      <c r="H44" s="11"/>
    </row>
    <row r="45" spans="1:8" x14ac:dyDescent="0.2">
      <c r="A45" s="5" t="s">
        <v>24</v>
      </c>
      <c r="B45" s="16"/>
      <c r="C45" s="20" t="s">
        <v>33</v>
      </c>
      <c r="D45" s="16"/>
      <c r="E45" s="16"/>
      <c r="F45" s="8"/>
      <c r="G45" s="52" t="s">
        <v>34</v>
      </c>
      <c r="H45" s="18">
        <f>SUM(H24,H26)</f>
        <v>50000</v>
      </c>
    </row>
    <row r="46" spans="1:8" ht="16.5" thickBot="1" x14ac:dyDescent="0.3">
      <c r="A46" s="12" t="s">
        <v>2</v>
      </c>
      <c r="B46" s="13">
        <v>1000000</v>
      </c>
      <c r="C46" s="49"/>
      <c r="D46" s="13">
        <f>SUM(D37:D45)</f>
        <v>1575800</v>
      </c>
      <c r="E46" s="13">
        <f>SUM(E37:E45)</f>
        <v>1973300</v>
      </c>
      <c r="F46" s="14">
        <v>4549100</v>
      </c>
      <c r="G46" s="51"/>
      <c r="H46" s="15">
        <v>50000</v>
      </c>
    </row>
  </sheetData>
  <sortState xmlns:xlrd2="http://schemas.microsoft.com/office/spreadsheetml/2017/richdata2" ref="B4:H14">
    <sortCondition ref="G3:G14"/>
  </sortState>
  <mergeCells count="11">
    <mergeCell ref="H35:H36"/>
    <mergeCell ref="H1:H2"/>
    <mergeCell ref="A1:A2"/>
    <mergeCell ref="B1:B2"/>
    <mergeCell ref="C1:F1"/>
    <mergeCell ref="G1:G2"/>
    <mergeCell ref="B35:B36"/>
    <mergeCell ref="C35:F35"/>
    <mergeCell ref="A35:A36"/>
    <mergeCell ref="G35:G36"/>
    <mergeCell ref="A34:H34"/>
  </mergeCells>
  <phoneticPr fontId="3" type="noConversion"/>
  <pageMargins left="0.75" right="0.75" top="1" bottom="1" header="0.5" footer="0.5"/>
  <pageSetup orientation="portrait" horizontalDpi="200" verticalDpi="200" r:id="rId1"/>
  <headerFooter alignWithMargins="0"/>
  <ignoredErrors>
    <ignoredError sqref="B29 D29:E29 H2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Table Example</vt:lpstr>
    </vt:vector>
  </TitlesOfParts>
  <Company>U.S. Fish and Wildlife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FWS DBHC</dc:creator>
  <cp:lastModifiedBy>Sullivan, Rachel</cp:lastModifiedBy>
  <cp:lastPrinted>2014-12-18T13:56:25Z</cp:lastPrinted>
  <dcterms:created xsi:type="dcterms:W3CDTF">2009-11-19T12:19:19Z</dcterms:created>
  <dcterms:modified xsi:type="dcterms:W3CDTF">2025-03-11T14:21:56Z</dcterms:modified>
</cp:coreProperties>
</file>