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AaHameed\Desktop\ERDA NOFO &amp; Attachments\"/>
    </mc:Choice>
  </mc:AlternateContent>
  <xr:revisionPtr revIDLastSave="0" documentId="8_{60E9B8A9-9082-41DF-8E83-046EC27D0B63}" xr6:coauthVersionLast="46" xr6:coauthVersionMax="46" xr10:uidLastSave="{00000000-0000-0000-0000-000000000000}"/>
  <bookViews>
    <workbookView xWindow="-108" yWindow="-108" windowWidth="23256" windowHeight="12576" xr2:uid="{00000000-000D-0000-FFFF-FFFF00000000}"/>
  </bookViews>
  <sheets>
    <sheet name="Instructions" sheetId="1" r:id="rId1"/>
    <sheet name="Narrative" sheetId="2" r:id="rId2"/>
    <sheet name="Detail" sheetId="3" r:id="rId3"/>
    <sheet name="Summary" sheetId="4" r:id="rId4"/>
    <sheet name="Travel Table" sheetId="5" r:id="rId5"/>
    <sheet name="Fee Calculation (2)" sheetId="6" state="hidden" r:id="rId6"/>
    <sheet name="Formula Sheet" sheetId="7" state="hidden" r:id="rId7"/>
    <sheet name="Fee Calculations " sheetId="8" state="hidden" r:id="rId8"/>
  </sheets>
  <definedNames>
    <definedName name="Unit">'Formula Sheet'!$A$4:$A$10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7" i="8" l="1"/>
  <c r="G60" i="8" s="1"/>
  <c r="C32" i="8"/>
  <c r="G29" i="8"/>
  <c r="G24" i="8"/>
  <c r="G21" i="8"/>
  <c r="G16" i="8"/>
  <c r="G11" i="8"/>
  <c r="G32" i="8" s="1"/>
  <c r="F38" i="6"/>
  <c r="F31" i="6"/>
  <c r="C31" i="6"/>
  <c r="D24" i="6"/>
  <c r="C24" i="6"/>
  <c r="C15" i="6"/>
  <c r="M59" i="5"/>
  <c r="M60" i="5" s="1"/>
  <c r="M58" i="5"/>
  <c r="M57" i="5"/>
  <c r="M55" i="5"/>
  <c r="M56" i="5" s="1"/>
  <c r="M54" i="5"/>
  <c r="M53" i="5"/>
  <c r="M51" i="5"/>
  <c r="M52" i="5" s="1"/>
  <c r="M50" i="5"/>
  <c r="M49" i="5"/>
  <c r="M47" i="5"/>
  <c r="M48" i="5" s="1"/>
  <c r="M46" i="5"/>
  <c r="M45" i="5"/>
  <c r="M43" i="5"/>
  <c r="M44" i="5" s="1"/>
  <c r="M42" i="5"/>
  <c r="M41" i="5"/>
  <c r="M36" i="5"/>
  <c r="M35" i="5"/>
  <c r="M34" i="5"/>
  <c r="M33" i="5"/>
  <c r="M32" i="5"/>
  <c r="M31" i="5"/>
  <c r="M30" i="5"/>
  <c r="M29" i="5"/>
  <c r="M28" i="5"/>
  <c r="M27" i="5"/>
  <c r="M26" i="5"/>
  <c r="M25" i="5"/>
  <c r="M24" i="5"/>
  <c r="M23" i="5"/>
  <c r="M22" i="5"/>
  <c r="M21" i="5"/>
  <c r="M20" i="5"/>
  <c r="M37" i="5" s="1"/>
  <c r="M19" i="5"/>
  <c r="M18" i="5"/>
  <c r="M17" i="5"/>
  <c r="F13" i="5"/>
  <c r="F12" i="5"/>
  <c r="F11" i="5"/>
  <c r="F10" i="5"/>
  <c r="F9" i="5"/>
  <c r="G23" i="4"/>
  <c r="F23" i="4"/>
  <c r="E23" i="4"/>
  <c r="D23" i="4"/>
  <c r="C23" i="4"/>
  <c r="H23" i="4" s="1"/>
  <c r="G22" i="4"/>
  <c r="F22" i="4"/>
  <c r="E22" i="4"/>
  <c r="D22" i="4"/>
  <c r="C22" i="4"/>
  <c r="H22" i="4" s="1"/>
  <c r="G20" i="4"/>
  <c r="F20" i="4"/>
  <c r="E20" i="4"/>
  <c r="D20" i="4"/>
  <c r="C20" i="4"/>
  <c r="H20" i="4" s="1"/>
  <c r="G19" i="4"/>
  <c r="F19" i="4"/>
  <c r="F21" i="4" s="1"/>
  <c r="F24" i="4" s="1"/>
  <c r="E19" i="4"/>
  <c r="E21" i="4" s="1"/>
  <c r="E24" i="4" s="1"/>
  <c r="D19" i="4"/>
  <c r="C19" i="4"/>
  <c r="H19" i="4" s="1"/>
  <c r="G18" i="4"/>
  <c r="F18" i="4"/>
  <c r="E18" i="4"/>
  <c r="D18" i="4"/>
  <c r="C18" i="4"/>
  <c r="H18" i="4" s="1"/>
  <c r="G17" i="4"/>
  <c r="G21" i="4" s="1"/>
  <c r="G24" i="4" s="1"/>
  <c r="F17" i="4"/>
  <c r="E17" i="4"/>
  <c r="D17" i="4"/>
  <c r="C17" i="4"/>
  <c r="H17" i="4" s="1"/>
  <c r="B17" i="4"/>
  <c r="G16" i="4"/>
  <c r="F16" i="4"/>
  <c r="E16" i="4"/>
  <c r="D16" i="4"/>
  <c r="H16" i="4" s="1"/>
  <c r="C16" i="4"/>
  <c r="G15" i="4"/>
  <c r="F15" i="4"/>
  <c r="E15" i="4"/>
  <c r="D15" i="4"/>
  <c r="H15" i="4" s="1"/>
  <c r="C15" i="4"/>
  <c r="G14" i="4"/>
  <c r="F14" i="4"/>
  <c r="E14" i="4"/>
  <c r="D14" i="4"/>
  <c r="H14" i="4" s="1"/>
  <c r="C14" i="4"/>
  <c r="G13" i="4"/>
  <c r="F13" i="4"/>
  <c r="E13" i="4"/>
  <c r="D13" i="4"/>
  <c r="H13" i="4" s="1"/>
  <c r="C13" i="4"/>
  <c r="G12" i="4"/>
  <c r="F12" i="4"/>
  <c r="E12" i="4"/>
  <c r="D12" i="4"/>
  <c r="D21" i="4" s="1"/>
  <c r="D24" i="4" s="1"/>
  <c r="C12" i="4"/>
  <c r="C5" i="4"/>
  <c r="Y156" i="3"/>
  <c r="Z156" i="3" s="1"/>
  <c r="X156" i="3"/>
  <c r="T156" i="3"/>
  <c r="P156" i="3"/>
  <c r="L156" i="3"/>
  <c r="H156" i="3"/>
  <c r="Z152" i="3"/>
  <c r="Z144" i="3"/>
  <c r="Z142" i="3"/>
  <c r="Z125" i="3"/>
  <c r="Z116" i="3"/>
  <c r="Z114" i="3"/>
  <c r="Z112" i="3"/>
  <c r="Z102" i="3"/>
  <c r="Z84" i="3"/>
  <c r="Z74" i="3"/>
  <c r="Z65" i="3"/>
  <c r="Z56" i="3"/>
  <c r="Z49" i="3"/>
  <c r="Z47" i="3"/>
  <c r="A44" i="3"/>
  <c r="A36" i="3"/>
  <c r="A27" i="3"/>
  <c r="Y22" i="3"/>
  <c r="Z22" i="3" s="1"/>
  <c r="X22" i="3"/>
  <c r="T22" i="3"/>
  <c r="P22" i="3"/>
  <c r="L22" i="3"/>
  <c r="H22" i="3"/>
  <c r="A1" i="3"/>
  <c r="B115" i="2"/>
  <c r="B114" i="2"/>
  <c r="B113"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78" i="2"/>
  <c r="B77" i="2"/>
  <c r="B71" i="2"/>
  <c r="B69" i="2"/>
  <c r="B68" i="2"/>
  <c r="B66" i="2"/>
  <c r="B64" i="2"/>
  <c r="B53" i="2"/>
  <c r="B52" i="2"/>
  <c r="B51" i="2"/>
  <c r="B50" i="2"/>
  <c r="B49" i="2"/>
  <c r="B48" i="2"/>
  <c r="B47" i="2"/>
  <c r="B43" i="2"/>
  <c r="B42" i="2"/>
  <c r="B35" i="2"/>
  <c r="B34" i="2"/>
  <c r="B30" i="2"/>
  <c r="B29" i="2"/>
  <c r="B28" i="2"/>
  <c r="B27" i="2"/>
  <c r="B26" i="2"/>
  <c r="B25" i="2"/>
  <c r="B24" i="2"/>
  <c r="B17" i="2"/>
  <c r="C10" i="6" l="1"/>
  <c r="J17" i="4"/>
  <c r="I17" i="4"/>
  <c r="I16" i="4"/>
  <c r="J16" i="4"/>
  <c r="I13" i="4"/>
  <c r="J13" i="4"/>
  <c r="C12" i="6"/>
  <c r="J22" i="4"/>
  <c r="I22" i="4"/>
  <c r="I14" i="4"/>
  <c r="J14" i="4"/>
  <c r="M61" i="5"/>
  <c r="J20" i="4"/>
  <c r="C13" i="6"/>
  <c r="I20" i="4"/>
  <c r="I15" i="4"/>
  <c r="J15" i="4"/>
  <c r="J19" i="4"/>
  <c r="I19" i="4"/>
  <c r="G61" i="8"/>
  <c r="H62" i="8" s="1"/>
  <c r="H12" i="4"/>
  <c r="C21" i="4"/>
  <c r="C24" i="4" s="1"/>
  <c r="H21" i="4" l="1"/>
  <c r="I12" i="4"/>
  <c r="J12" i="4"/>
  <c r="C11" i="6"/>
  <c r="C14" i="6" s="1"/>
  <c r="C16" i="6" s="1"/>
  <c r="E39" i="6" l="1"/>
  <c r="F39" i="6" s="1"/>
  <c r="E43" i="6"/>
  <c r="E26" i="6"/>
  <c r="H24" i="4"/>
  <c r="J21" i="4"/>
  <c r="I21" i="4"/>
  <c r="F26" i="6" l="1"/>
  <c r="E24" i="6"/>
  <c r="F24" i="6" s="1"/>
  <c r="F40" i="6" s="1"/>
  <c r="E45" i="6" s="1"/>
  <c r="J24" i="4"/>
  <c r="I24" i="4"/>
  <c r="E47" i="6" l="1"/>
  <c r="E48" i="6"/>
  <c r="D51" i="6" s="1"/>
  <c r="D53" i="6" s="1"/>
  <c r="E4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69" authorId="0" shapeId="0" xr:uid="{00000000-0006-0000-0200-000001000000}">
      <text>
        <r>
          <rPr>
            <sz val="10"/>
            <color rgb="FF000000"/>
            <rFont val="Arial"/>
          </rPr>
          <t xml:space="preserve">Ahmed, Mohib (M/OAA/OD):
Agreement Officer Pre-Approval Required Prior to Award for Purchase if "Capital Equipment?"  Reference (2 CFR 230, 15 b [2]   
Unit Cost $5K&gt; &amp; 1 Year Life Expectancy or More) (22 CFR 226.25 [c] (6) &amp; 22 CFR 226.2)       </t>
        </r>
      </text>
    </comment>
    <comment ref="B148" authorId="0" shapeId="0" xr:uid="{00000000-0006-0000-0200-000002000000}">
      <text>
        <r>
          <rPr>
            <sz val="10"/>
            <color rgb="FF000000"/>
            <rFont val="Arial"/>
          </rPr>
          <t>Ahmed, Mohib (M/OAA/OD):
Utilize previous NICRA's if possible to come up with a reasonable estimate.</t>
        </r>
      </text>
    </comment>
    <comment ref="B150" authorId="0" shapeId="0" xr:uid="{00000000-0006-0000-0200-000003000000}">
      <text>
        <r>
          <rPr>
            <sz val="10"/>
            <color rgb="FF000000"/>
            <rFont val="Arial"/>
          </rPr>
          <t xml:space="preserve">Ahmed, Mohib (M/OAA/OD):
Additional Indirect Costs will require the preparer to insert the base of application and equations.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500-000001000000}">
      <text>
        <r>
          <rPr>
            <sz val="10"/>
            <color rgb="FF000000"/>
            <rFont val="Arial"/>
          </rPr>
          <t xml:space="preserve">Ahmed, Mohib (M/OAA/OD):
USAID does not typically buy raw materials to be manufacturered therefore no cost category was included.  
</t>
        </r>
      </text>
    </comment>
    <comment ref="C10" authorId="0" shapeId="0" xr:uid="{00000000-0006-0000-0500-000002000000}">
      <text>
        <r>
          <rPr>
            <sz val="10"/>
            <color rgb="FF000000"/>
            <rFont val="Arial"/>
          </rPr>
          <t xml:space="preserve">Ahmed, Mohib (M/OAA/OD):
If there is GUC authority, this value should not include the grants under contracts, as fee on assistance is not allowed.  Also, consultant rates should be fully burdened with fee inclusive of the rate.   
</t>
        </r>
      </text>
    </comment>
    <comment ref="C21" authorId="0" shapeId="0" xr:uid="{00000000-0006-0000-0500-000003000000}">
      <text>
        <r>
          <rPr>
            <sz val="10"/>
            <color rgb="FF000000"/>
            <rFont val="Arial"/>
          </rPr>
          <t>Ahmed, Mohib (M/OAA/OD):
Must equal 100%</t>
        </r>
      </text>
    </comment>
    <comment ref="D21" authorId="0" shapeId="0" xr:uid="{00000000-0006-0000-0500-000004000000}">
      <text>
        <r>
          <rPr>
            <sz val="10"/>
            <color rgb="FF000000"/>
            <rFont val="Arial"/>
          </rPr>
          <t>DAU User:
Students will need to justify the value assigned.  However, students should use the technical incentive range of 7%-11%, norm of 9%.</t>
        </r>
      </text>
    </comment>
    <comment ref="D22" authorId="0" shapeId="0" xr:uid="{00000000-0006-0000-0500-000005000000}">
      <text>
        <r>
          <rPr>
            <sz val="10"/>
            <color rgb="FF000000"/>
            <rFont val="Arial"/>
          </rPr>
          <t>DAU User:
Students will need to justify the value assigned, the value range is 3% - 7%, norm of 5%.</t>
        </r>
      </text>
    </comment>
    <comment ref="D26" authorId="0" shapeId="0" xr:uid="{00000000-0006-0000-0500-000006000000}">
      <text>
        <r>
          <rPr>
            <sz val="10"/>
            <color rgb="FF000000"/>
            <rFont val="Arial"/>
          </rPr>
          <t>DAU User:
Students will enter the value, between 0% - 1%, norm of .5%.
In Video the range is 0%-10% (FJ)</t>
        </r>
      </text>
    </comment>
    <comment ref="D38" authorId="0" shapeId="0" xr:uid="{00000000-0006-0000-0500-000007000000}">
      <text>
        <r>
          <rPr>
            <sz val="10"/>
            <color rgb="FF000000"/>
            <rFont val="Arial"/>
          </rPr>
          <t>DAU User:
Students will need to justify the value assigned, between 10% - 25%, norm of 17.5%.</t>
        </r>
      </text>
    </comment>
  </commentList>
</comments>
</file>

<file path=xl/sharedStrings.xml><?xml version="1.0" encoding="utf-8"?>
<sst xmlns="http://schemas.openxmlformats.org/spreadsheetml/2006/main" count="684" uniqueCount="582">
  <si>
    <t xml:space="preserve"> TEMPLATE INSTRUCTIONS</t>
  </si>
  <si>
    <t>You must save this IGCE as .xlsx file, or it will lose some of the formulas.</t>
  </si>
  <si>
    <r>
      <rPr>
        <b/>
        <u/>
        <sz val="10"/>
        <rFont val="Times New Roman"/>
      </rPr>
      <t xml:space="preserve">You should always use a blank template </t>
    </r>
    <r>
      <rPr>
        <sz val="10"/>
        <rFont val="Times New Roman"/>
      </rPr>
      <t>when creating a new. Do not reuse a template used for a previous program.  The most current version of the template is available on the USAID Templates Website.</t>
    </r>
  </si>
  <si>
    <t xml:space="preserve">Do not delete sheets, rows or columns while preparing the.  Columns and Rows that are not used for this budget should always be hidden, NOT deleted. </t>
  </si>
  <si>
    <t xml:space="preserve">There are 6 tabs at the bottom of this workbook.  </t>
  </si>
  <si>
    <r>
      <rPr>
        <b/>
        <sz val="10"/>
        <rFont val="Times New Roman"/>
      </rPr>
      <t>1.  Instructions</t>
    </r>
    <r>
      <rPr>
        <sz val="10"/>
        <rFont val="Times New Roman"/>
      </rPr>
      <t xml:space="preserve"> - Current Tab</t>
    </r>
  </si>
  <si>
    <r>
      <rPr>
        <b/>
        <sz val="10"/>
        <rFont val="Times New Roman"/>
      </rPr>
      <t xml:space="preserve">2.  Detail </t>
    </r>
    <r>
      <rPr>
        <sz val="10"/>
        <rFont val="Times New Roman"/>
      </rPr>
      <t xml:space="preserve">- This Tab will have the detailed budget with cost categories </t>
    </r>
  </si>
  <si>
    <r>
      <rPr>
        <b/>
        <sz val="10"/>
        <rFont val="Times New Roman"/>
      </rPr>
      <t xml:space="preserve">3.  Narrative </t>
    </r>
    <r>
      <rPr>
        <sz val="10"/>
        <rFont val="Times New Roman"/>
      </rPr>
      <t xml:space="preserve">- This Tab will allow you to explain each cost category in further detail.  This will be the basis the CO/AO and Activity Manager base their cost realism and cost reasonableness analysis on.  </t>
    </r>
  </si>
  <si>
    <r>
      <rPr>
        <b/>
        <sz val="10"/>
        <rFont val="Times New Roman"/>
      </rPr>
      <t>Summary</t>
    </r>
    <r>
      <rPr>
        <sz val="10"/>
        <rFont val="Times New Roman"/>
      </rPr>
      <t xml:space="preserve"> - This Tab is an overall snapshot of what was entered into the Detial Tab.</t>
    </r>
  </si>
  <si>
    <r>
      <rPr>
        <b/>
        <sz val="10"/>
        <rFont val="Times New Roman"/>
      </rPr>
      <t>5.  Travel Table-</t>
    </r>
    <r>
      <rPr>
        <sz val="10"/>
        <rFont val="Times New Roman"/>
      </rPr>
      <t xml:space="preserve"> This Tab will allow you to list out expected travel for the requirement.  </t>
    </r>
  </si>
  <si>
    <r>
      <rPr>
        <b/>
        <sz val="10"/>
        <rFont val="Times New Roman"/>
      </rPr>
      <t>6.  Fee Calculatio</t>
    </r>
    <r>
      <rPr>
        <sz val="10"/>
        <rFont val="Times New Roman"/>
      </rPr>
      <t xml:space="preserve">n - For contracts only.  This tab has separate instructions and help you calculate fee using the DoD Weighted Guidelines Approach.  </t>
    </r>
  </si>
  <si>
    <t>DETAILED WORKSHEET</t>
  </si>
  <si>
    <t>Shaded cells indicate special attention needs to be paid to that cell. Do not alter or change any formulas unless you are able to re-connect link(s) within the worksheets</t>
  </si>
  <si>
    <t>Modifying the Worksheet</t>
  </si>
  <si>
    <r>
      <rPr>
        <b/>
        <sz val="10"/>
        <rFont val="Times New Roman"/>
      </rPr>
      <t>Columns</t>
    </r>
    <r>
      <rPr>
        <sz val="10"/>
        <rFont val="Times New Roman"/>
      </rPr>
      <t xml:space="preserve"> for years that will not be used should be HIDDEN.  </t>
    </r>
    <r>
      <rPr>
        <sz val="10"/>
        <color rgb="FFFF0000"/>
        <rFont val="Times New Roman"/>
      </rPr>
      <t>Do NOT delete any columns!</t>
    </r>
  </si>
  <si>
    <r>
      <rPr>
        <sz val="10"/>
        <rFont val="Times New Roman"/>
      </rPr>
      <t xml:space="preserve">In general, </t>
    </r>
    <r>
      <rPr>
        <b/>
        <sz val="10"/>
        <rFont val="Times New Roman"/>
      </rPr>
      <t>rows</t>
    </r>
    <r>
      <rPr>
        <sz val="10"/>
        <rFont val="Times New Roman"/>
      </rPr>
      <t xml:space="preserve"> can be added as needed.  It is better to HIDE unused rows rather than delete.  </t>
    </r>
    <r>
      <rPr>
        <sz val="10"/>
        <color rgb="FFFF0000"/>
        <rFont val="Times New Roman"/>
      </rPr>
      <t>NEVER delete a shaded row</t>
    </r>
    <r>
      <rPr>
        <sz val="10"/>
        <rFont val="Times New Roman"/>
      </rPr>
      <t>, as these rows contain formulas or other required information!</t>
    </r>
  </si>
  <si>
    <t>Completing the Header</t>
  </si>
  <si>
    <t>Enter the information for each header row in each yellow highlighted cell. Once an entry has been made, the cell will no longer be highlighted yellow.  Additionally the headers will show up on other sheets that have been linked</t>
  </si>
  <si>
    <t>Entering Inflation Factors</t>
  </si>
  <si>
    <t>Enter the estimated Inflation Factors for the type of expense in the appropriate yellow shaded cell.  The percentage will be applied to the unit cost for Years 2 to 5.  Some costs do not automatically receive an inflation adjustment.  Activity Managers should determine on a case by case basis for these costs whether increases in years 2 to 5 are necessary.  All inflation factors should be justified.</t>
  </si>
  <si>
    <t>Note - For costs that are first incured in year two or later, an initial unit cost needs to be included in year one for the inflation factor to be automatically calculated.</t>
  </si>
  <si>
    <r>
      <rPr>
        <b/>
        <sz val="10"/>
        <rFont val="Times New Roman"/>
      </rPr>
      <t xml:space="preserve">Expatriate Salary Increase: </t>
    </r>
    <r>
      <rPr>
        <sz val="10"/>
        <rFont val="Times New Roman"/>
      </rPr>
      <t xml:space="preserve"> Inflation Factor is applied to expatriate, regional and HQ salaries.</t>
    </r>
  </si>
  <si>
    <r>
      <rPr>
        <b/>
        <sz val="10"/>
        <rFont val="Times New Roman"/>
      </rPr>
      <t xml:space="preserve">National Salary Increase:    </t>
    </r>
    <r>
      <rPr>
        <sz val="10"/>
        <rFont val="Times New Roman"/>
      </rPr>
      <t xml:space="preserve"> Inflation Factor is applied to national staff salaries.</t>
    </r>
  </si>
  <si>
    <r>
      <rPr>
        <b/>
        <sz val="10"/>
        <rFont val="Times New Roman"/>
      </rPr>
      <t xml:space="preserve">Cost Inflation Factor:           </t>
    </r>
    <r>
      <rPr>
        <sz val="10"/>
        <rFont val="Times New Roman"/>
      </rPr>
      <t xml:space="preserve"> Inflation Factor is applied to certain expense categories.  Other categories do not automatically calculate an increased unit cost for inflation.  Care should be taken when preparing the budget to ensure that cost inflation is applied to each applicable cost.</t>
    </r>
  </si>
  <si>
    <t>Labeling Column Sections for Year and Date</t>
  </si>
  <si>
    <t>The  template is separated into column sections by year.</t>
  </si>
  <si>
    <t>Enter the expected year period in the space for &lt;Dates&gt;.</t>
  </si>
  <si>
    <t>Separating Costs by Office within the Worksheet</t>
  </si>
  <si>
    <t xml:space="preserve">Costs within each cost category should be shown separately for each office supporting and/or implementing the program.  The template is formatted for the country office and one field office.  Additional field offices can be inserted into the worksheet if there is more than one field office supporting or implementing the program.  </t>
  </si>
  <si>
    <t>Description</t>
  </si>
  <si>
    <r>
      <rPr>
        <sz val="10"/>
        <rFont val="Times New Roman"/>
      </rPr>
      <t xml:space="preserve">Cells in </t>
    </r>
    <r>
      <rPr>
        <sz val="10"/>
        <color rgb="FFFF0000"/>
        <rFont val="Times New Roman"/>
      </rPr>
      <t>red</t>
    </r>
    <r>
      <rPr>
        <sz val="10"/>
        <rFont val="Times New Roman"/>
      </rPr>
      <t xml:space="preserve"> have been provided in the Description column for additional entries.  Enter a description of the cost item in the space provided.  L</t>
    </r>
    <r>
      <rPr>
        <sz val="10"/>
        <color rgb="FFFF0000"/>
        <rFont val="Times New Roman"/>
      </rPr>
      <t>ine descriptions are limited to the column width provided</t>
    </r>
    <r>
      <rPr>
        <sz val="10"/>
        <rFont val="Times New Roman"/>
      </rPr>
      <t xml:space="preserve">.  Descriptions longer than the column width will be cut off.  If more detail is needed, include that information in the Narrative Tab.  </t>
    </r>
  </si>
  <si>
    <r>
      <rPr>
        <sz val="10"/>
        <rFont val="Times New Roman"/>
      </rPr>
      <t xml:space="preserve">Certain cells in </t>
    </r>
    <r>
      <rPr>
        <sz val="10"/>
        <color rgb="FFFF0000"/>
        <rFont val="Times New Roman"/>
      </rPr>
      <t>red</t>
    </r>
    <r>
      <rPr>
        <sz val="10"/>
        <rFont val="Times New Roman"/>
      </rPr>
      <t xml:space="preserve"> indicate where to insert additional lines if needed.  Insert additional lines above these lines. </t>
    </r>
  </si>
  <si>
    <t>Calculation Verification</t>
  </si>
  <si>
    <t>There are several formulas built into the worksheets to assist with verifying that the spreadsheet is calculating totals correctly.  These aids will not identify all the possible calculation errors and are meant only to assist the preparer in identifying and correcting errors.  A thorough mathematical review should always be done prior to the  being submitted to the CO/AO.</t>
  </si>
  <si>
    <t xml:space="preserve">Note - The calculation verification formulas do not verify individual line calculations.  If an individual ine calculation formula has been altered or deleted, the line calculation may be incorrect.  Each individual Iline should be recalculated manually when checking the overall Amount. </t>
  </si>
  <si>
    <t>Detail Sheet - Rows:</t>
  </si>
  <si>
    <t>Each row that includes a total calculation has a formula to check the total in the column at the end of the row.  If a cost is not calculated correctly, it will say "ERROR."</t>
  </si>
  <si>
    <t>NARRATIVE</t>
  </si>
  <si>
    <t>Care should be exercised to ensure the line descriptions in Column A match the descriptions in the Detail worksheet.</t>
  </si>
  <si>
    <t>The Narrative is intended to assist the preparer, and should be modified, edited or deleted as needed.</t>
  </si>
  <si>
    <t xml:space="preserve">BUDGET NARRATIVE </t>
  </si>
  <si>
    <t>(This is a brief narrative of each item. Applicants must provide detailed budget narrative for each line item and sub line item detailing all the assumptions as a separate word / pdf document along with the cost application. )</t>
  </si>
  <si>
    <t>Program Office:</t>
  </si>
  <si>
    <t>Country/Region:</t>
  </si>
  <si>
    <t>Program Name:</t>
  </si>
  <si>
    <t>Program Dates:</t>
  </si>
  <si>
    <t>COST DESCRIPTION</t>
  </si>
  <si>
    <t>ASSUMPTIONS</t>
  </si>
  <si>
    <t>ADDITIONAL INFO</t>
  </si>
  <si>
    <t>PERSONNEL</t>
  </si>
  <si>
    <t>EXPATRIATE STAFF</t>
  </si>
  <si>
    <t>DESCRIPTION</t>
  </si>
  <si>
    <t>QUALIFICATIONS</t>
  </si>
  <si>
    <t>HQ STAFF (US Based)</t>
  </si>
  <si>
    <t>Driver</t>
  </si>
  <si>
    <r>
      <rPr>
        <i/>
        <sz val="10"/>
        <color rgb="FFFF0000"/>
        <rFont val="Arial"/>
      </rPr>
      <t>Please find details</t>
    </r>
    <r>
      <rPr>
        <i/>
        <u/>
        <sz val="10"/>
        <color rgb="FF1155CC"/>
        <rFont val="Arial"/>
      </rPr>
      <t xml:space="preserve"> HERE!</t>
    </r>
  </si>
  <si>
    <t>FRINGE BENEFITS</t>
  </si>
  <si>
    <t xml:space="preserve">&lt;Describe in one or two sentences &gt;  </t>
  </si>
  <si>
    <t>TRAVEL</t>
  </si>
  <si>
    <t>SEE TRAVEL TABLE</t>
  </si>
  <si>
    <t>EQUIPMENT</t>
  </si>
  <si>
    <t>VEHICLES</t>
  </si>
  <si>
    <t>CAPITAL EQUIPMENT (NON-PROGRAM)</t>
  </si>
  <si>
    <t>SUPPLIES</t>
  </si>
  <si>
    <t>GENERAL EQUIPMENT</t>
  </si>
  <si>
    <t>General equipment a unit price greater than $0 but less than $5,000</t>
  </si>
  <si>
    <t>For day to day operations and working of the project staff in Islamabad</t>
  </si>
  <si>
    <t>CONTRACTUAL</t>
  </si>
  <si>
    <t>GENERAL PROGRAM ACTIVITIES</t>
  </si>
  <si>
    <t>Universities Assessment Surveys</t>
  </si>
  <si>
    <t xml:space="preserve">&lt;Identify the program activity. Describe in one or two sentences the expense and how it relates to a program activity.&gt;  </t>
  </si>
  <si>
    <t>TRAINING</t>
  </si>
  <si>
    <t>Mutiple Trainings as Identifies by the IP in the Applicantion</t>
  </si>
  <si>
    <t xml:space="preserve">&lt;Describe in one or two sentences the purpose of the training and how it relates to the program activity.&gt;  </t>
  </si>
  <si>
    <t>DESIGN, MONITORING AND EVALUATION</t>
  </si>
  <si>
    <t xml:space="preserve">&lt;Describe in one or two sentences the types of expenses included in the Design, Monitoring and Evaluation cost amount&gt;  </t>
  </si>
  <si>
    <t xml:space="preserve">EXPATRIATE CONSULTANT </t>
  </si>
  <si>
    <t xml:space="preserve">&lt;Describe in one or two sentences the purpose of the consultancy and how it relates to the office function.&gt;  </t>
  </si>
  <si>
    <t>LOCAL CONSULTANTS</t>
  </si>
  <si>
    <t xml:space="preserve">&lt;Describe in one or two sentences the purpose of the consultancy and how it relates to the program activity.&gt;  </t>
  </si>
  <si>
    <t xml:space="preserve">SUBGRANTS - US ORGANIZATIONS </t>
  </si>
  <si>
    <t>SUBGRANTS - LOCAL AGENCIES</t>
  </si>
  <si>
    <t>CONSTRUCTION</t>
  </si>
  <si>
    <t>CONSTRUCTION - PROGRAM</t>
  </si>
  <si>
    <t xml:space="preserve">&lt;Identify the construction activity. Describe in one or two sentences the construction program activity.&gt;  </t>
  </si>
  <si>
    <t>&lt;Insert more Construction lines here&gt;</t>
  </si>
  <si>
    <t>OTHER DIRECT COSTS</t>
  </si>
  <si>
    <t>HEAD OFFICE COSTS</t>
  </si>
  <si>
    <t xml:space="preserve">&lt;Describe in one or two sentences the lease vs buy option, if applicable.&gt;  </t>
  </si>
  <si>
    <t xml:space="preserve">INDIRECT COSTS </t>
  </si>
  <si>
    <t xml:space="preserve">&lt;Describe in one or two sentences the how this cost was estimated&gt;  </t>
  </si>
  <si>
    <t>FEE</t>
  </si>
  <si>
    <t>Fee-Profit</t>
  </si>
  <si>
    <t xml:space="preserve">&lt;Reference Fee Calculation Tab&gt;  </t>
  </si>
  <si>
    <t>Inflation Factors</t>
  </si>
  <si>
    <t xml:space="preserve">General Assumptions for Inflation Only </t>
  </si>
  <si>
    <t>Expatriate Salary Increase:</t>
  </si>
  <si>
    <t>National Salary Increase:</t>
  </si>
  <si>
    <t xml:space="preserve"> Cost Inflation Factor:</t>
  </si>
  <si>
    <t>Year 1</t>
  </si>
  <si>
    <t>Year 2</t>
  </si>
  <si>
    <t>Year 3</t>
  </si>
  <si>
    <t>Year 4</t>
  </si>
  <si>
    <t>Year 5</t>
  </si>
  <si>
    <t>&lt;Dates&gt;</t>
  </si>
  <si>
    <t>Total Estimate</t>
  </si>
  <si>
    <t>Obj.</t>
  </si>
  <si>
    <t>Out
Come</t>
  </si>
  <si>
    <t xml:space="preserve">Unit </t>
  </si>
  <si>
    <t>Unit Cost (USD)</t>
  </si>
  <si>
    <t>No. of Units</t>
  </si>
  <si>
    <t>Year 1   Estimate</t>
  </si>
  <si>
    <t>Year 2   Estimate</t>
  </si>
  <si>
    <t>Year 3   Estimate</t>
  </si>
  <si>
    <t>Year 4   Estimate</t>
  </si>
  <si>
    <t>Year 5   Estimate</t>
  </si>
  <si>
    <t>HQ Technical Staff</t>
  </si>
  <si>
    <t>SUBTOTAL INTERNATIONAL STAFF</t>
  </si>
  <si>
    <t>LOCAL IN-COUNTRY STAFF</t>
  </si>
  <si>
    <t>&lt;Head Office&gt;</t>
  </si>
  <si>
    <t>&lt;Field Office&gt;</t>
  </si>
  <si>
    <t>SUBTOTAL NATIONAL STAFF</t>
  </si>
  <si>
    <t>TOTAL PERSONNEL</t>
  </si>
  <si>
    <t>TOTAL FRINGE BENEFITS</t>
  </si>
  <si>
    <t>TRAVEL (SEE TRAVEL TABLE FOR ADDITIONAL INFO)</t>
  </si>
  <si>
    <t>TOTAL TRAVEL</t>
  </si>
  <si>
    <t xml:space="preserve">Capital Equipment </t>
  </si>
  <si>
    <t>TOTAL EQUIPMENT</t>
  </si>
  <si>
    <t>General Equipment ($1 to $4999)</t>
  </si>
  <si>
    <t>TOTAL SUPPLIES</t>
  </si>
  <si>
    <t xml:space="preserve">PROGRAM ACTIVITIES </t>
  </si>
  <si>
    <t>General Program Activities</t>
  </si>
  <si>
    <t>Trainings</t>
  </si>
  <si>
    <t>OPERATIONAL ACTIVITIES</t>
  </si>
  <si>
    <t>SUBTOTAL PROGRAM ACTIVITIES</t>
  </si>
  <si>
    <t>CONSULTANTS</t>
  </si>
  <si>
    <t>Design, Monitoring and Evaluation</t>
  </si>
  <si>
    <t>Consultants - Program</t>
  </si>
  <si>
    <t>SUBTOTAL CONSULTANTS</t>
  </si>
  <si>
    <t>SUBTOTAL SUBGRANTS</t>
  </si>
  <si>
    <t>TOTAL CONTRACTUAL</t>
  </si>
  <si>
    <t>Construction - Program</t>
  </si>
  <si>
    <t>TOTAL CONSTRUCTION</t>
  </si>
  <si>
    <t>TOTAL OTHER COSTS</t>
  </si>
  <si>
    <t xml:space="preserve">DIRECT COSTS </t>
  </si>
  <si>
    <t>INDIRECT COSTS</t>
  </si>
  <si>
    <t>TOTAL INDIRECT COSTS</t>
  </si>
  <si>
    <t xml:space="preserve">TOTAL COSTS </t>
  </si>
  <si>
    <t>BUDGET SUMMARY - HESSA/ACTIVITY</t>
  </si>
  <si>
    <t>Cost Category</t>
  </si>
  <si>
    <t>Total All Years</t>
  </si>
  <si>
    <t>a.</t>
  </si>
  <si>
    <t>Personnel</t>
  </si>
  <si>
    <t>b.</t>
  </si>
  <si>
    <t>Fringe Benefits</t>
  </si>
  <si>
    <t>c.</t>
  </si>
  <si>
    <t xml:space="preserve">Travel </t>
  </si>
  <si>
    <t>d.</t>
  </si>
  <si>
    <t>Equipment</t>
  </si>
  <si>
    <t>e.</t>
  </si>
  <si>
    <t>Supplies</t>
  </si>
  <si>
    <t xml:space="preserve">f. </t>
  </si>
  <si>
    <t>g.</t>
  </si>
  <si>
    <t>GRANTS UNDER CONTRACT (GUC)</t>
  </si>
  <si>
    <t>h.</t>
  </si>
  <si>
    <t>Construction</t>
  </si>
  <si>
    <t>i.</t>
  </si>
  <si>
    <t>Other Direct Costs</t>
  </si>
  <si>
    <t>j.</t>
  </si>
  <si>
    <t>Total Direct Charges</t>
  </si>
  <si>
    <t xml:space="preserve">k.  </t>
  </si>
  <si>
    <t>Indirect Charges</t>
  </si>
  <si>
    <t>l.</t>
  </si>
  <si>
    <t>M</t>
  </si>
  <si>
    <t>TOTALS</t>
  </si>
  <si>
    <t xml:space="preserve">PER DIEM </t>
  </si>
  <si>
    <t>International Per Diem</t>
  </si>
  <si>
    <t>US Per Diem</t>
  </si>
  <si>
    <t>Country Name</t>
  </si>
  <si>
    <t>Location Name</t>
  </si>
  <si>
    <t>Lodging</t>
  </si>
  <si>
    <t xml:space="preserve">Meals &amp; Incidentals </t>
  </si>
  <si>
    <t>TOTAL PER DIEM</t>
  </si>
  <si>
    <t>INTERNATIONAL TRAVEL</t>
  </si>
  <si>
    <t>Year</t>
  </si>
  <si>
    <t>Origin</t>
  </si>
  <si>
    <t>Destination</t>
  </si>
  <si>
    <t># of Trips</t>
  </si>
  <si>
    <t># of Travelers per Trip</t>
  </si>
  <si>
    <t>Purpose</t>
  </si>
  <si>
    <t>Estimated Unit Cost - Airfare</t>
  </si>
  <si>
    <t>Total Cost - Airfare</t>
  </si>
  <si>
    <t># of Days</t>
  </si>
  <si>
    <t>Per Diem Rate</t>
  </si>
  <si>
    <t>Total Cost - Per Diem</t>
  </si>
  <si>
    <t>Total Trip Cost</t>
  </si>
  <si>
    <t>Year 5 Sub-Total</t>
  </si>
  <si>
    <t>TOTAL INTERNATIONAL TRAVEL</t>
  </si>
  <si>
    <t>DOMESTIC TRAVEL</t>
  </si>
  <si>
    <t>TOTAL DOMESTIC TRAVEL</t>
  </si>
  <si>
    <t>DoD Weighted Guidelines for FEE Calculation (ONLY TO BE USED IN ACQUISITION)</t>
  </si>
  <si>
    <t>(http://www.acq.osd.mil/dpap/dars/dfars/html/r20061004/215_4.htm#215.404-70)</t>
  </si>
  <si>
    <r>
      <rPr>
        <b/>
        <sz val="10"/>
        <rFont val="Arial"/>
      </rPr>
      <t>PURPOSE:</t>
    </r>
    <r>
      <rPr>
        <sz val="10"/>
        <rFont val="Arial"/>
      </rPr>
      <t xml:space="preserve">  This program has been developed to assist in calculating profit/fee</t>
    </r>
  </si>
  <si>
    <t>COST</t>
  </si>
  <si>
    <t>ENTER COST</t>
  </si>
  <si>
    <t xml:space="preserve">                                                                                                                           </t>
  </si>
  <si>
    <r>
      <rPr>
        <b/>
        <sz val="10"/>
        <rFont val="Arial"/>
      </rPr>
      <t>Instructions:</t>
    </r>
    <r>
      <rPr>
        <sz val="10"/>
        <rFont val="Arial"/>
      </rPr>
      <t xml:space="preserve">  This section will populate from the "Detail" Sheet.  Please validate that the values.</t>
    </r>
  </si>
  <si>
    <t>ITEM</t>
  </si>
  <si>
    <t>CATEGORY</t>
  </si>
  <si>
    <t>OBJECTIVE</t>
  </si>
  <si>
    <t>Material</t>
  </si>
  <si>
    <t>Subcontracts</t>
  </si>
  <si>
    <t>Direct Labor &amp; Fringe</t>
  </si>
  <si>
    <t>(All Direct Labor)</t>
  </si>
  <si>
    <t>Indirect Expenses</t>
  </si>
  <si>
    <t xml:space="preserve">(All Indirect Costs)                                   </t>
  </si>
  <si>
    <t>(All Direct Costs not identified above)</t>
  </si>
  <si>
    <t>Subtotal (13-17)</t>
  </si>
  <si>
    <t>(Total cost less G&amp;A,IR&amp;D/B&amp;P,and FCCOM)</t>
  </si>
  <si>
    <t>G &amp; A + OH</t>
  </si>
  <si>
    <t>(G&amp;A Expense and all IR&amp;D/B&amp;P)</t>
  </si>
  <si>
    <t>Total Costs (18-19)</t>
  </si>
  <si>
    <t>(Total cost less FCCOM)</t>
  </si>
  <si>
    <t xml:space="preserve">                                                                                                                                                             </t>
  </si>
  <si>
    <r>
      <rPr>
        <b/>
        <sz val="10"/>
        <rFont val="Arial"/>
      </rPr>
      <t xml:space="preserve">Instructions:  </t>
    </r>
    <r>
      <rPr>
        <sz val="10"/>
        <rFont val="Arial"/>
      </rPr>
      <t xml:space="preserve">Each Activity Manager must justify the assigned weightings for both Technical and Management/Cost Control and the assigned value as well.  A discussion must be had with the CO to discuss how to appropriately justify the rating.  Also, enter the Contract Risk Type value.  This should reflect the overall risk the contractor faces by entering into this contract with USAID.  Special attention should be paid in situations where security and location are a factor, as this may increase the Assigned Value.  This discussion should be documented within the justification.   </t>
    </r>
  </si>
  <si>
    <t>ENTER</t>
  </si>
  <si>
    <t>CONTRACTOR</t>
  </si>
  <si>
    <t>ASSIGNED</t>
  </si>
  <si>
    <t xml:space="preserve">BASE </t>
  </si>
  <si>
    <t xml:space="preserve">PROFIT </t>
  </si>
  <si>
    <t>RISK FACTORS</t>
  </si>
  <si>
    <t>WEIGHTINGS</t>
  </si>
  <si>
    <t>VALUE</t>
  </si>
  <si>
    <t xml:space="preserve">(Item 20) </t>
  </si>
  <si>
    <t xml:space="preserve">OBJECTIVE </t>
  </si>
  <si>
    <t>Technical</t>
  </si>
  <si>
    <t>Management/Cost Control</t>
  </si>
  <si>
    <t>Reserved</t>
  </si>
  <si>
    <t>Performance Risk (Composite)</t>
  </si>
  <si>
    <r>
      <rPr>
        <b/>
        <sz val="10"/>
        <rFont val="Arial"/>
      </rPr>
      <t xml:space="preserve">Justficiation:  </t>
    </r>
    <r>
      <rPr>
        <sz val="10"/>
        <rFont val="Arial"/>
      </rPr>
      <t xml:space="preserve">The assigned weighting for risk factors has been established at 50%; with an assigned value of 7%, for Technical and 50%; with an assigned value of 5% for Management/Cost Control, respectively.  This was based on the discussions with the technical office on what proportion of the overall estimated cost revolved around technical approach vs. cost controls.  In concurrence with the technical office, the CO was able to determine that Technical and management/cost control are of equal weight.  The contract type risk for the contractor is gnerally low for a cost reimbrsment type of contract, as the government assumes most of the risk. However , since the contractor will be working with local small organizations and their weak control systems put the prime contractor at risk of disallowing certain cost. Additionally, no special concerns to security or unstable geo-political were taken into consideration.  Using the structured fee approach, the government is able to set a pre-negotiation fee objective limit of 5% for realism against proposed fee by offerors.  IAW U.S.C. 2306(d) and 41 U.S.C. 254 (b):   (C) For other cost-plus-fixed-fee contracts, the fee shall not exceed 10 percent of the contract’s estimated cost, excluding fee.  The pre-negotiation fee objective is within the established statute limitation.  </t>
    </r>
  </si>
  <si>
    <t xml:space="preserve">                                                                                                                       </t>
  </si>
  <si>
    <t>CONTRACT TYPE RISK</t>
  </si>
  <si>
    <t>WORKING CAPITAL</t>
  </si>
  <si>
    <t xml:space="preserve">COSTS </t>
  </si>
  <si>
    <t>LENGTH</t>
  </si>
  <si>
    <t>INTEREST</t>
  </si>
  <si>
    <t>ENTER PROG PAY RATE</t>
  </si>
  <si>
    <t xml:space="preserve">FINANCED </t>
  </si>
  <si>
    <t>FACTOR</t>
  </si>
  <si>
    <t>RATE</t>
  </si>
  <si>
    <t xml:space="preserve">ENTER </t>
  </si>
  <si>
    <t xml:space="preserve">AMOUNT </t>
  </si>
  <si>
    <t>FACILITIES CAPITAL EMPLOYED</t>
  </si>
  <si>
    <t xml:space="preserve">EMPLOYED </t>
  </si>
  <si>
    <t xml:space="preserve">Land                                         </t>
  </si>
  <si>
    <t xml:space="preserve"> </t>
  </si>
  <si>
    <t xml:space="preserve">Buildings                                </t>
  </si>
  <si>
    <t xml:space="preserve">Equipment                                </t>
  </si>
  <si>
    <t>Cost Efficiency</t>
  </si>
  <si>
    <t>TOTAL PROFIT OBJECTIVE</t>
  </si>
  <si>
    <t>Negotiation Summary</t>
  </si>
  <si>
    <r>
      <rPr>
        <b/>
        <sz val="10"/>
        <rFont val="Arial"/>
      </rPr>
      <t xml:space="preserve">Instructions:  </t>
    </r>
    <r>
      <rPr>
        <sz val="10"/>
        <rFont val="Arial"/>
      </rPr>
      <t xml:space="preserve">This section will help the Activity Manager and CO establish a pre-negotiation fee objective.  This will be particularly important during Cost Realism and Reasonableness analysis.  </t>
    </r>
  </si>
  <si>
    <t>Proposed</t>
  </si>
  <si>
    <t>Objective</t>
  </si>
  <si>
    <t>Negotiated</t>
  </si>
  <si>
    <t>Total Costs</t>
  </si>
  <si>
    <t>Facilities Capital COM (DD Fm 1861)</t>
  </si>
  <si>
    <t>Profit</t>
  </si>
  <si>
    <t>Total Price (Line 31+32+33)</t>
  </si>
  <si>
    <t>Markup Rate (Line 32+33 divided by 31)</t>
  </si>
  <si>
    <t>%</t>
  </si>
  <si>
    <t>Profit Rate (Line 33 divided by 31)</t>
  </si>
  <si>
    <t>Fee on Cost Other then GUC</t>
  </si>
  <si>
    <t>Fee on GUC</t>
  </si>
  <si>
    <t>Average Fee</t>
  </si>
  <si>
    <t>CountryName</t>
  </si>
  <si>
    <t>Afghanistan</t>
  </si>
  <si>
    <t>Aland Islands</t>
  </si>
  <si>
    <t>Day</t>
  </si>
  <si>
    <t>Albania</t>
  </si>
  <si>
    <t>Month</t>
  </si>
  <si>
    <t>Algeria</t>
  </si>
  <si>
    <t>American Samoa</t>
  </si>
  <si>
    <t>Each</t>
  </si>
  <si>
    <t>Andorra</t>
  </si>
  <si>
    <t>Percent</t>
  </si>
  <si>
    <t>Angola</t>
  </si>
  <si>
    <t>Total</t>
  </si>
  <si>
    <t>Anguilla</t>
  </si>
  <si>
    <t>Indirect</t>
  </si>
  <si>
    <t>Antarctica</t>
  </si>
  <si>
    <t>Fee</t>
  </si>
  <si>
    <t>Antigua And Barbuda</t>
  </si>
  <si>
    <t>N/A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</si>
  <si>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</si>
  <si>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</si>
  <si>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</si>
  <si>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</si>
  <si>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</si>
  <si>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</si>
  <si>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</si>
  <si>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</si>
  <si>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</si>
  <si>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</si>
  <si>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</si>
  <si>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</si>
  <si>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</si>
  <si>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</si>
  <si>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</si>
  <si>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</si>
  <si>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</si>
  <si>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</si>
  <si>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</si>
  <si>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</si>
  <si>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</si>
  <si>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</si>
  <si>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</si>
  <si>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</si>
  <si>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</si>
  <si>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</si>
  <si>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</si>
  <si>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</si>
  <si>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</si>
  <si>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</si>
  <si>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</si>
  <si>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</si>
  <si>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</si>
  <si>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</si>
  <si>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</si>
  <si>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</si>
  <si>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</si>
  <si>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</si>
  <si>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</si>
  <si>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</si>
  <si>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</si>
  <si>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</si>
  <si>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</si>
  <si>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</si>
  <si>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</si>
  <si>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</si>
  <si>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</si>
  <si>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</si>
  <si>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</si>
  <si>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</si>
  <si>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</si>
  <si>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</si>
  <si>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</si>
  <si>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</si>
  <si>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</si>
  <si>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</si>
  <si>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</si>
  <si>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</si>
  <si>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</si>
  <si>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</si>
  <si>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</si>
  <si>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</si>
  <si>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</si>
  <si>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</si>
  <si>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</si>
  <si>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</si>
  <si>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</si>
  <si>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</si>
  <si>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</si>
  <si>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</si>
  <si>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</si>
  <si>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</si>
  <si>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</si>
  <si>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</si>
  <si>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</si>
  <si>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</si>
  <si>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</si>
  <si>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</si>
  <si>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</si>
  <si>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</si>
  <si>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</si>
  <si>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</si>
  <si>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</si>
  <si>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</si>
  <si>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</si>
  <si>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</si>
  <si>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</si>
  <si>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</si>
  <si>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</si>
  <si>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</si>
  <si>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</si>
  <si>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</si>
  <si>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</si>
  <si>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</si>
  <si>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</si>
  <si>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</si>
  <si>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</si>
  <si>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</si>
  <si>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</si>
  <si>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</si>
  <si>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</si>
  <si>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</si>
  <si>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</si>
  <si>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</si>
  <si>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</si>
  <si>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</si>
  <si>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</si>
  <si>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</si>
  <si>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</si>
  <si>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</si>
  <si>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</si>
  <si>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</si>
  <si>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</si>
  <si>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</si>
  <si>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</si>
  <si>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Liechtenstein</t>
  </si>
  <si>
    <t>Lithuania</t>
  </si>
  <si>
    <t>Luxembourg</t>
  </si>
  <si>
    <t>Macao</t>
  </si>
  <si>
    <t>Macedonia, The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</si>
  <si>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</si>
  <si>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</si>
  <si>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</si>
  <si>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</si>
  <si>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</si>
  <si>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</si>
  <si>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</si>
  <si>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</si>
  <si>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</si>
  <si>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</si>
  <si>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</si>
  <si>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</si>
  <si>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</si>
  <si>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</si>
  <si>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</si>
  <si>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</si>
  <si>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</si>
  <si>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</si>
  <si>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</si>
  <si>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</si>
  <si>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</si>
  <si>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</si>
  <si>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</si>
  <si>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</si>
  <si>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</si>
  <si>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</si>
  <si>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</si>
  <si>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</si>
  <si>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</si>
  <si>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</si>
  <si>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</si>
  <si>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</si>
  <si>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</si>
  <si>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</si>
  <si>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</si>
  <si>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</si>
  <si>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</si>
  <si>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</si>
  <si>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</si>
  <si>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</si>
  <si>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</si>
  <si>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</si>
  <si>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</si>
  <si>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</si>
  <si>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</si>
  <si>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</si>
  <si>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</si>
  <si>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</si>
  <si>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</si>
  <si>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</si>
  <si>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</si>
  <si>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</si>
  <si>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</si>
  <si>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</si>
  <si>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</si>
  <si>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</si>
  <si>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</si>
  <si>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</si>
  <si>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</si>
  <si>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</si>
  <si>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</si>
  <si>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</si>
  <si>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</si>
  <si>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</si>
  <si>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</si>
  <si>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</si>
  <si>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</si>
  <si>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</si>
  <si>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</si>
  <si>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</si>
  <si>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</si>
  <si>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</si>
  <si>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</si>
  <si>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</si>
  <si>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</si>
  <si>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</si>
  <si>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</si>
  <si>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</si>
  <si>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</si>
  <si>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</si>
  <si>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</si>
  <si>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</si>
  <si>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</si>
  <si>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</si>
  <si>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</si>
  <si>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</si>
  <si>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</si>
  <si>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</si>
  <si>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</si>
  <si>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</si>
  <si>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</si>
  <si>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</si>
  <si>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</si>
  <si>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</si>
  <si>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</si>
  <si>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</si>
  <si>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</si>
  <si>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</si>
  <si>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</si>
  <si>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</si>
  <si>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</si>
  <si>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</si>
  <si>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</si>
  <si>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</si>
  <si>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</si>
  <si>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</si>
  <si>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</si>
  <si>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</si>
  <si>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</si>
  <si>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</si>
  <si>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</si>
  <si>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</si>
  <si>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</si>
  <si>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(Not Specified)</t>
  </si>
  <si>
    <t>Government’s Cost Objective</t>
  </si>
  <si>
    <t>Weight Range</t>
  </si>
  <si>
    <t>Assigned Weight</t>
  </si>
  <si>
    <t>Weighted Fee</t>
  </si>
  <si>
    <t>(i) Contractor Effort</t>
  </si>
  <si>
    <t xml:space="preserve">This factor measures the complexity of work and the resources required for contract performance. Greater profit opportunity should be provided under contracts requiring a high degree of professional or managerial skill and to prospective contractors whose skills, facilities, and technical assets can be expected to lead to efficient and economical contract performance.  </t>
  </si>
  <si>
    <t>AFGP requires some level of technical and managerial resources given the complexity of the program and priorities going to be set by the Ambassador.</t>
  </si>
  <si>
    <t>(A) Material Acquisition</t>
  </si>
  <si>
    <t>1%-4%</t>
  </si>
  <si>
    <t>This subfactor measures the managerial and technical effort needed to obtain the required purchased parts and material, subcontracted items, and special tooling. Considerations include the complexity of the items required, the number of purchase orders and subcontracts to be awarded and administered, etc.</t>
  </si>
  <si>
    <t>(Estimated Cost of Equipment and supplies)</t>
  </si>
  <si>
    <t>The acquisition of material for this program will not force the contractor to assume significant risk, as the material costs remain low vis-à-vis the total cost of the contract; however, the prime contractor will administer a number of subcontracts that will require managerial efforts.</t>
  </si>
  <si>
    <t>(B) Conversion Direct Labor</t>
  </si>
  <si>
    <t>4%-12%</t>
  </si>
  <si>
    <t>(Estimated Cost of Salaries and Wages)</t>
  </si>
  <si>
    <t>This subfactor measures the contribution of direct engineering, manufacturing, and other labor to converting the raw materials, data, and subcontracted items into the contract items.</t>
  </si>
  <si>
    <t>The scope of work does not require any unusual direct labor conversion to contribute to contract performance. The requirements, however, do require significant technical skills and supervision of CCN level of effort. The prospective contractor’s familiarity with projects of similar size and scope to this contract allowed it to accurately evaluate the caliber of professionals we would need to retain, and continuously recruit, in order to ensure program success. The very specialized nature of its expatriate and local technical team and the level of responsibility and oversight required by its management and operations teams alone reduced the size of the potential qualified candidates’ pool significantly. In addition to the technical and management requirements, however, the technical approach will require significant amounts of training and one-on one mentoring skills from expatriate staff. Finally, one must consider the sheer magnitude of staffing and the significant backstopping required by the program.</t>
  </si>
  <si>
    <t>(C) Conversion-Related Indirect Costs</t>
  </si>
  <si>
    <t>3%-8%</t>
  </si>
  <si>
    <t>This subfactor measures how much the indirect costs contribute to contract performance. If the contractor treated indirect labor costs as direct labor costs, no change in profit consideration would exist.</t>
  </si>
  <si>
    <t>(Estimated Cost of Fringe Benefits and Overhead)</t>
  </si>
  <si>
    <t>(D) General Management</t>
  </si>
  <si>
    <t>4-8%</t>
  </si>
  <si>
    <t>This subfactor measures the prospective contractor’s other indirect costs and general and administrative expense, their composition, and how much they contribute to contract performance. Considerations include how labor in the overhead pools would be treated if it were direct labor and whether the elements require routine as opposed to unusual managerial effort and attention.</t>
  </si>
  <si>
    <t>(Estimated Cost of G&amp;A)</t>
  </si>
  <si>
    <t>There are no unusual G&amp;A costs required to contribute to contract performance. If the contractor treated G&amp;A costs as direct labor costs, no change in profit consideration would exist. However, the management expertise required to implement this  program justifies assigned profit weight.</t>
  </si>
  <si>
    <t>Other Costs</t>
  </si>
  <si>
    <t>1%-3%</t>
  </si>
  <si>
    <t>(Estimated Cost of Allowances, Training, Travel, ODCs, SAF)</t>
  </si>
  <si>
    <t>SUBTOTAL</t>
  </si>
  <si>
    <t>Other Factors</t>
  </si>
  <si>
    <t>Measurement Base</t>
  </si>
  <si>
    <t xml:space="preserve">Assigned Weight </t>
  </si>
  <si>
    <t>(ii) Contract Cost Risk</t>
  </si>
  <si>
    <t>0 to 7%</t>
  </si>
  <si>
    <t>This factor measures the degree of cost responsibility and associated risk that the prospective contractor will assume as a result of the contract type contemplated. This factor should compensate contractors proportionately for assuming greater cost risks.</t>
  </si>
  <si>
    <t>(Total Cost Objective Above)</t>
  </si>
  <si>
    <t>The contemplated contract type is a cost-plus-fixed-fee contract which normally does not justify a reward for risk in excess of 0 percent. Only a contract that contains cost risk features (e.g., overhead ceilings) might merit greater weight. Ultimately, the U.S. Government assumes the risk at award.</t>
  </si>
  <si>
    <t>(iii) Federal Socioeconomic Programs</t>
  </si>
  <si>
    <t>-.5% to .5%</t>
  </si>
  <si>
    <t>FAR Part 19 does not apply to this procurement because USAID/Pakistan will award and the contractor will perform overseas.</t>
  </si>
  <si>
    <t>(iv) Capital Investments</t>
  </si>
  <si>
    <t>-2% to +2%</t>
  </si>
  <si>
    <t>The solicitation did not require capital investments; additionally, USAID did not anticipate a pre-existing capital position for this acquisition of technical services</t>
  </si>
  <si>
    <t>(v) Cost-Control and Other Past Accomplishments</t>
  </si>
  <si>
    <t>0%</t>
  </si>
  <si>
    <t>This factor allows additional profit opportunities to a prospective contractor that has previously demonstrated its ability to perform similar tasks effectively and economically. In addition, consideration should be given to measures taken by the prospective contractor that result in productivity improvements, and other cost reduction accomplishments that will benefit the Government in follow-on contracts.</t>
  </si>
  <si>
    <r>
      <rPr>
        <b/>
        <sz val="10"/>
        <rFont val="Times New Roman"/>
      </rPr>
      <t xml:space="preserve">USAID did not find substantial documentary evidence of </t>
    </r>
    <r>
      <rPr>
        <b/>
        <i/>
        <sz val="10"/>
        <rFont val="Times New Roman"/>
      </rPr>
      <t>either</t>
    </r>
    <r>
      <rPr>
        <b/>
        <sz val="10"/>
        <rFont val="Times New Roman"/>
      </rPr>
      <t xml:space="preserve"> excellent or poor cost control. </t>
    </r>
  </si>
  <si>
    <t>(vi) Independent Development</t>
  </si>
  <si>
    <t>USAID did not solicit not does it expect any independent development efforts</t>
  </si>
  <si>
    <t>Additional Factors</t>
  </si>
  <si>
    <t>1%</t>
  </si>
  <si>
    <t>The prospective contractor must operate in a conflict environment in Pakistan and, thus, exposed to a certain degree of political and physical risk. The prospective contractor is required to coordinate with many stakeholders, including Government ministries, to achieve certain programmatic outputs.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</si>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</sst>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m/d/yy"/>
    <numFmt numFmtId="168" formatCode="0.0_)"/>
    <numFmt numFmtId="169" formatCode="&quot;$&quot;#,##0"/>
    <numFmt numFmtId="170" formatCode="0.00_)"/>
  </numFmts>
  <fonts count="33" x14ac:knownFonts="1">
    <font>
      <sz val="10"/>
      <color rgb="FF000000"/>
      <name val="Arial"/>
    </font>
    <font>
      <b/>
      <sz val="12"/>
      <color rgb="FF000080"/>
      <name val="Arial"/>
    </font>
    <font>
      <b/>
      <sz val="10"/>
      <name val="Times New Roman"/>
    </font>
    <font>
      <sz val="10"/>
      <name val="Times New Roman"/>
    </font>
    <font>
      <sz val="10"/>
      <color rgb="FFFF0000"/>
      <name val="Times New Roman"/>
    </font>
    <font>
      <b/>
      <sz val="11"/>
      <color rgb="FF000080"/>
      <name val="Arial"/>
    </font>
    <font>
      <sz val="10"/>
      <name val="Arial"/>
    </font>
    <font>
      <b/>
      <sz val="10"/>
      <color rgb="FF000080"/>
      <name val="Arial"/>
    </font>
    <font>
      <i/>
      <sz val="10"/>
      <name val="Times New Roman"/>
    </font>
    <font>
      <i/>
      <sz val="10"/>
      <name val="Arial"/>
    </font>
    <font>
      <b/>
      <sz val="10"/>
      <name val="Arial"/>
    </font>
    <font>
      <b/>
      <sz val="11"/>
      <name val="Arial"/>
    </font>
    <font>
      <sz val="10"/>
      <color rgb="FF000000"/>
      <name val="Roboto"/>
    </font>
    <font>
      <b/>
      <sz val="10"/>
      <color rgb="FFFFFFFF"/>
      <name val="Arial"/>
    </font>
    <font>
      <sz val="10"/>
      <name val="Arial"/>
    </font>
    <font>
      <b/>
      <i/>
      <sz val="10"/>
      <name val="Arial"/>
    </font>
    <font>
      <sz val="10"/>
      <color rgb="FFFF0000"/>
      <name val="Arial"/>
    </font>
    <font>
      <i/>
      <sz val="10"/>
      <color rgb="FFFF0000"/>
      <name val="Arial"/>
    </font>
    <font>
      <sz val="10"/>
      <color rgb="FFFF0000"/>
      <name val="Arial"/>
    </font>
    <font>
      <i/>
      <u/>
      <sz val="10"/>
      <color rgb="FFFF0000"/>
      <name val="Arial"/>
    </font>
    <font>
      <b/>
      <i/>
      <sz val="10"/>
      <color rgb="FFFFFFFF"/>
      <name val="Arial"/>
    </font>
    <font>
      <i/>
      <sz val="12"/>
      <color rgb="FFFF0000"/>
      <name val="Arial"/>
    </font>
    <font>
      <sz val="11"/>
      <name val="Arial"/>
    </font>
    <font>
      <sz val="10"/>
      <color rgb="FFFFFFFF"/>
      <name val="Arial"/>
    </font>
    <font>
      <i/>
      <sz val="10"/>
      <color rgb="FF3366FF"/>
      <name val="Arial"/>
    </font>
    <font>
      <b/>
      <i/>
      <sz val="10"/>
      <color rgb="FFFF0000"/>
      <name val="Arial"/>
    </font>
    <font>
      <sz val="8"/>
      <name val="Arial"/>
    </font>
    <font>
      <b/>
      <sz val="11"/>
      <color rgb="FF000000"/>
      <name val="Calibri"/>
    </font>
    <font>
      <sz val="10"/>
      <color rgb="FF0000FF"/>
      <name val="Arial"/>
    </font>
    <font>
      <sz val="11"/>
      <name val="Times New Roman"/>
    </font>
    <font>
      <b/>
      <u/>
      <sz val="10"/>
      <name val="Times New Roman"/>
    </font>
    <font>
      <i/>
      <u/>
      <sz val="10"/>
      <color rgb="FF1155CC"/>
      <name val="Arial"/>
    </font>
    <font>
      <b/>
      <i/>
      <sz val="10"/>
      <name val="Times New Roman"/>
    </font>
  </fonts>
  <fills count="19">
    <fill>
      <patternFill patternType="none"/>
    </fill>
    <fill>
      <patternFill patternType="gray125"/>
    </fill>
    <fill>
      <patternFill patternType="solid">
        <fgColor rgb="FFFFFFFF"/>
        <bgColor rgb="FFFFFFFF"/>
      </patternFill>
    </fill>
    <fill>
      <patternFill patternType="solid">
        <fgColor rgb="FFFFC000"/>
        <bgColor rgb="FFFFC000"/>
      </patternFill>
    </fill>
    <fill>
      <patternFill patternType="solid">
        <fgColor rgb="FF548DD4"/>
        <bgColor rgb="FF548DD4"/>
      </patternFill>
    </fill>
    <fill>
      <patternFill patternType="solid">
        <fgColor rgb="FF675545"/>
        <bgColor rgb="FF675545"/>
      </patternFill>
    </fill>
    <fill>
      <patternFill patternType="solid">
        <fgColor rgb="FFEDB700"/>
        <bgColor rgb="FFEDB700"/>
      </patternFill>
    </fill>
    <fill>
      <patternFill patternType="solid">
        <fgColor rgb="FF494429"/>
        <bgColor rgb="FF494429"/>
      </patternFill>
    </fill>
    <fill>
      <patternFill patternType="solid">
        <fgColor rgb="FFFFFF00"/>
        <bgColor rgb="FFFFFF00"/>
      </patternFill>
    </fill>
    <fill>
      <patternFill patternType="solid">
        <fgColor rgb="FFDAD6CB"/>
        <bgColor rgb="FFDAD6CB"/>
      </patternFill>
    </fill>
    <fill>
      <patternFill patternType="solid">
        <fgColor rgb="FFF1F1F1"/>
        <bgColor rgb="FFF1F1F1"/>
      </patternFill>
    </fill>
    <fill>
      <patternFill patternType="solid">
        <fgColor rgb="FFFF0000"/>
        <bgColor rgb="FFFF0000"/>
      </patternFill>
    </fill>
    <fill>
      <patternFill patternType="solid">
        <fgColor rgb="FF8DB3E2"/>
        <bgColor rgb="FF8DB3E2"/>
      </patternFill>
    </fill>
    <fill>
      <patternFill patternType="solid">
        <fgColor rgb="FFEEECE1"/>
        <bgColor rgb="FFEEECE1"/>
      </patternFill>
    </fill>
    <fill>
      <patternFill patternType="solid">
        <fgColor rgb="FFF2F2F2"/>
        <bgColor rgb="FFF2F2F2"/>
      </patternFill>
    </fill>
    <fill>
      <patternFill patternType="solid">
        <fgColor rgb="FFD8D8D8"/>
        <bgColor rgb="FFD8D8D8"/>
      </patternFill>
    </fill>
    <fill>
      <patternFill patternType="solid">
        <fgColor rgb="FFC0C0C0"/>
        <bgColor rgb="FFC0C0C0"/>
      </patternFill>
    </fill>
    <fill>
      <patternFill patternType="solid">
        <fgColor rgb="FFD99594"/>
        <bgColor rgb="FFD99594"/>
      </patternFill>
    </fill>
    <fill>
      <patternFill patternType="solid">
        <fgColor rgb="FFE5B8B7"/>
        <bgColor rgb="FFE5B8B7"/>
      </patternFill>
    </fill>
  </fills>
  <borders count="156">
    <border>
      <left/>
      <right/>
      <top/>
      <bottom/>
      <diagonal/>
    </border>
    <border>
      <left style="medium">
        <color rgb="FF000000"/>
      </left>
      <right style="medium">
        <color rgb="FF000000"/>
      </right>
      <top style="medium">
        <color rgb="FF000000"/>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FF0000"/>
      </right>
      <top style="thin">
        <color rgb="FF000000"/>
      </top>
      <bottom/>
      <diagonal/>
    </border>
    <border>
      <left style="thin">
        <color rgb="FFFF0000"/>
      </left>
      <right/>
      <top style="thin">
        <color rgb="FF00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000000"/>
      </right>
      <top style="thin">
        <color rgb="FFFF0000"/>
      </top>
      <bottom style="thin">
        <color rgb="FFFF0000"/>
      </bottom>
      <diagonal/>
    </border>
    <border>
      <left style="thin">
        <color rgb="FF000000"/>
      </left>
      <right/>
      <top/>
      <bottom/>
      <diagonal/>
    </border>
    <border>
      <left/>
      <right style="thin">
        <color rgb="FFFF0000"/>
      </right>
      <top/>
      <bottom/>
      <diagonal/>
    </border>
    <border>
      <left style="thin">
        <color rgb="FF000000"/>
      </left>
      <right/>
      <top/>
      <bottom style="thin">
        <color rgb="FF000000"/>
      </bottom>
      <diagonal/>
    </border>
    <border>
      <left/>
      <right style="thin">
        <color rgb="FFFF0000"/>
      </right>
      <top/>
      <bottom style="thin">
        <color rgb="FF000000"/>
      </bottom>
      <diagonal/>
    </border>
    <border>
      <left style="thin">
        <color rgb="FFFF0000"/>
      </left>
      <right/>
      <top style="thin">
        <color rgb="FFFF0000"/>
      </top>
      <bottom style="thin">
        <color rgb="FF000000"/>
      </bottom>
      <diagonal/>
    </border>
    <border>
      <left/>
      <right style="thin">
        <color rgb="FF000000"/>
      </right>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style="thin">
        <color rgb="FFEAEAEA"/>
      </bottom>
      <diagonal/>
    </border>
    <border>
      <left style="thin">
        <color rgb="FF000000"/>
      </left>
      <right/>
      <top style="thin">
        <color rgb="FF000000"/>
      </top>
      <bottom style="thin">
        <color rgb="FFEAEAEA"/>
      </bottom>
      <diagonal/>
    </border>
    <border>
      <left/>
      <right style="thin">
        <color rgb="FF000000"/>
      </right>
      <top style="thin">
        <color rgb="FF000000"/>
      </top>
      <bottom style="thin">
        <color rgb="FFEAEAEA"/>
      </bottom>
      <diagonal/>
    </border>
    <border>
      <left style="medium">
        <color rgb="FF000000"/>
      </left>
      <right style="medium">
        <color rgb="FF000000"/>
      </right>
      <top style="thin">
        <color rgb="FF000000"/>
      </top>
      <bottom style="thin">
        <color rgb="FFEAEAEA"/>
      </bottom>
      <diagonal/>
    </border>
    <border>
      <left/>
      <right/>
      <top style="thin">
        <color rgb="FFEAEAEA"/>
      </top>
      <bottom style="thin">
        <color rgb="FFEAEAEA"/>
      </bottom>
      <diagonal/>
    </border>
    <border>
      <left style="thin">
        <color rgb="FF000000"/>
      </left>
      <right/>
      <top style="thin">
        <color rgb="FFEAEAEA"/>
      </top>
      <bottom style="thin">
        <color rgb="FFEAEAEA"/>
      </bottom>
      <diagonal/>
    </border>
    <border>
      <left/>
      <right style="thin">
        <color rgb="FF000000"/>
      </right>
      <top style="thin">
        <color rgb="FFEAEAEA"/>
      </top>
      <bottom style="thin">
        <color rgb="FFEAEAEA"/>
      </bottom>
      <diagonal/>
    </border>
    <border>
      <left style="medium">
        <color rgb="FF000000"/>
      </left>
      <right style="medium">
        <color rgb="FF000000"/>
      </right>
      <top style="thin">
        <color rgb="FFEAEAEA"/>
      </top>
      <bottom style="thin">
        <color rgb="FFEAEAEA"/>
      </bottom>
      <diagonal/>
    </border>
    <border>
      <left/>
      <right/>
      <top style="thin">
        <color rgb="FFEAEAEA"/>
      </top>
      <bottom style="thin">
        <color rgb="FFEAEAEA"/>
      </bottom>
      <diagonal/>
    </border>
    <border>
      <left style="thin">
        <color rgb="FF000000"/>
      </left>
      <right/>
      <top style="thin">
        <color rgb="FFEAEAEA"/>
      </top>
      <bottom style="thin">
        <color rgb="FFEAEAEA"/>
      </bottom>
      <diagonal/>
    </border>
    <border>
      <left/>
      <right style="thin">
        <color rgb="FF000000"/>
      </right>
      <top style="thin">
        <color rgb="FFEAEAEA"/>
      </top>
      <bottom style="thin">
        <color rgb="FFEAEAEA"/>
      </bottom>
      <diagonal/>
    </border>
    <border>
      <left/>
      <right/>
      <top style="thin">
        <color rgb="FFEAEAEA"/>
      </top>
      <bottom/>
      <diagonal/>
    </border>
    <border>
      <left style="thin">
        <color rgb="FF000000"/>
      </left>
      <right/>
      <top style="thin">
        <color rgb="FFEAEAEA"/>
      </top>
      <bottom/>
      <diagonal/>
    </border>
    <border>
      <left/>
      <right style="thin">
        <color rgb="FF000000"/>
      </right>
      <top style="thin">
        <color rgb="FFEAEAEA"/>
      </top>
      <bottom/>
      <diagonal/>
    </border>
    <border>
      <left style="medium">
        <color rgb="FF000000"/>
      </left>
      <right style="medium">
        <color rgb="FF000000"/>
      </right>
      <top style="thin">
        <color rgb="FFEAEAEA"/>
      </top>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style="medium">
        <color rgb="FF000000"/>
      </left>
      <right style="medium">
        <color rgb="FF000000"/>
      </right>
      <top style="thin">
        <color rgb="FFEAEAEA"/>
      </top>
      <bottom style="thin">
        <color rgb="FF000000"/>
      </bottom>
      <diagonal/>
    </border>
    <border>
      <left/>
      <right/>
      <top/>
      <bottom style="thin">
        <color rgb="FFEAEAEA"/>
      </bottom>
      <diagonal/>
    </border>
    <border>
      <left style="thin">
        <color rgb="FF000000"/>
      </left>
      <right/>
      <top/>
      <bottom style="thin">
        <color rgb="FFEAEAEA"/>
      </bottom>
      <diagonal/>
    </border>
    <border>
      <left/>
      <right style="thin">
        <color rgb="FF000000"/>
      </right>
      <top/>
      <bottom style="thin">
        <color rgb="FFEAEAEA"/>
      </bottom>
      <diagonal/>
    </border>
    <border>
      <left style="medium">
        <color rgb="FF000000"/>
      </left>
      <right style="medium">
        <color rgb="FF000000"/>
      </right>
      <top/>
      <bottom style="thin">
        <color rgb="FFEAEAEA"/>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thin">
        <color rgb="FF000000"/>
      </right>
      <top style="thin">
        <color rgb="FFEAEAEA"/>
      </top>
      <bottom/>
      <diagonal/>
    </border>
    <border>
      <left/>
      <right/>
      <top style="thin">
        <color rgb="FFEAEAEA"/>
      </top>
      <bottom/>
      <diagonal/>
    </border>
    <border>
      <left/>
      <right style="medium">
        <color rgb="FF000000"/>
      </right>
      <top style="thin">
        <color rgb="FF000000"/>
      </top>
      <bottom style="thin">
        <color rgb="FFEAEAEA"/>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000000"/>
      </bottom>
      <diagonal/>
    </border>
    <border>
      <left/>
      <right/>
      <top style="medium">
        <color rgb="FF000000"/>
      </top>
      <bottom/>
      <diagonal/>
    </border>
    <border>
      <left style="thin">
        <color rgb="FF000000"/>
      </left>
      <right/>
      <top style="medium">
        <color rgb="FF000000"/>
      </top>
      <bottom style="thin">
        <color rgb="FF000000"/>
      </bottom>
      <diagonal/>
    </border>
    <border>
      <left/>
      <right/>
      <top/>
      <bottom style="thin">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bottom style="medium">
        <color rgb="FF000000"/>
      </bottom>
      <diagonal/>
    </border>
  </borders>
  <cellStyleXfs count="1">
    <xf numFmtId="0" fontId="0" fillId="0" borderId="0"/>
  </cellStyleXfs>
  <cellXfs count="529">
    <xf numFmtId="0" fontId="0" fillId="0" borderId="0" xfId="0" applyFont="1" applyAlignment="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3" borderId="3" xfId="0" applyFont="1" applyFill="1" applyBorder="1" applyAlignment="1">
      <alignment horizontal="center" wrapText="1"/>
    </xf>
    <xf numFmtId="0" fontId="3" fillId="2" borderId="4" xfId="0" applyFont="1" applyFill="1" applyBorder="1" applyAlignment="1">
      <alignment wrapText="1"/>
    </xf>
    <xf numFmtId="0" fontId="3" fillId="2" borderId="4" xfId="0" applyFont="1" applyFill="1" applyBorder="1" applyAlignment="1">
      <alignment horizontal="left" wrapText="1"/>
    </xf>
    <xf numFmtId="0" fontId="3" fillId="2" borderId="4" xfId="0" applyFont="1" applyFill="1" applyBorder="1" applyAlignment="1">
      <alignment horizontal="left" wrapText="1"/>
    </xf>
    <xf numFmtId="0" fontId="4" fillId="2" borderId="4" xfId="0" applyFont="1" applyFill="1" applyBorder="1" applyAlignment="1">
      <alignment horizontal="left" wrapText="1"/>
    </xf>
    <xf numFmtId="0" fontId="3" fillId="2" borderId="4" xfId="0" applyFont="1" applyFill="1" applyBorder="1" applyAlignment="1">
      <alignment wrapText="1"/>
    </xf>
    <xf numFmtId="0" fontId="5" fillId="2" borderId="4" xfId="0" applyFont="1" applyFill="1" applyBorder="1" applyAlignment="1">
      <alignment wrapText="1"/>
    </xf>
    <xf numFmtId="0" fontId="6" fillId="2" borderId="4" xfId="0" applyFont="1" applyFill="1" applyBorder="1" applyAlignment="1">
      <alignment wrapText="1"/>
    </xf>
    <xf numFmtId="0" fontId="7" fillId="2" borderId="4" xfId="0" applyFont="1" applyFill="1" applyBorder="1" applyAlignment="1">
      <alignment wrapText="1"/>
    </xf>
    <xf numFmtId="0" fontId="2" fillId="2" borderId="4" xfId="0" applyFont="1" applyFill="1" applyBorder="1" applyAlignment="1">
      <alignment wrapText="1"/>
    </xf>
    <xf numFmtId="0" fontId="7" fillId="2" borderId="4" xfId="0" applyFont="1" applyFill="1" applyBorder="1" applyAlignment="1">
      <alignment wrapText="1"/>
    </xf>
    <xf numFmtId="0" fontId="8" fillId="2" borderId="4" xfId="0" applyFont="1" applyFill="1" applyBorder="1" applyAlignment="1">
      <alignment wrapText="1"/>
    </xf>
    <xf numFmtId="0" fontId="9" fillId="2" borderId="4" xfId="0" applyFont="1" applyFill="1" applyBorder="1" applyAlignment="1">
      <alignment wrapText="1"/>
    </xf>
    <xf numFmtId="0" fontId="2" fillId="2" borderId="4" xfId="0" applyFont="1" applyFill="1" applyBorder="1" applyAlignment="1">
      <alignment wrapText="1"/>
    </xf>
    <xf numFmtId="0" fontId="10" fillId="2" borderId="4" xfId="0" applyFont="1" applyFill="1" applyBorder="1" applyAlignment="1">
      <alignment wrapText="1"/>
    </xf>
    <xf numFmtId="0" fontId="9" fillId="2" borderId="4" xfId="0" applyFont="1" applyFill="1" applyBorder="1" applyAlignment="1">
      <alignment wrapText="1"/>
    </xf>
    <xf numFmtId="0" fontId="5" fillId="2" borderId="4" xfId="0" applyFont="1" applyFill="1" applyBorder="1" applyAlignment="1">
      <alignment wrapText="1"/>
    </xf>
    <xf numFmtId="0" fontId="3" fillId="2" borderId="5" xfId="0" applyFont="1" applyFill="1" applyBorder="1" applyAlignment="1">
      <alignment wrapText="1"/>
    </xf>
    <xf numFmtId="0" fontId="6" fillId="0" borderId="0" xfId="0" applyFont="1"/>
    <xf numFmtId="0" fontId="6" fillId="2" borderId="2" xfId="0" applyFont="1" applyFill="1" applyBorder="1" applyAlignment="1">
      <alignment wrapText="1"/>
    </xf>
    <xf numFmtId="0" fontId="6" fillId="0" borderId="0" xfId="0" applyFont="1" applyAlignment="1">
      <alignment wrapText="1"/>
    </xf>
    <xf numFmtId="0" fontId="11" fillId="0" borderId="0" xfId="0" applyFont="1"/>
    <xf numFmtId="0" fontId="11" fillId="0" borderId="0" xfId="0" applyFont="1" applyAlignment="1">
      <alignment horizontal="left"/>
    </xf>
    <xf numFmtId="0" fontId="12" fillId="2" borderId="0" xfId="0" applyFont="1" applyFill="1" applyAlignment="1"/>
    <xf numFmtId="0" fontId="6" fillId="0" borderId="0" xfId="0" applyFont="1" applyAlignment="1">
      <alignment horizontal="left"/>
    </xf>
    <xf numFmtId="0" fontId="11" fillId="0" borderId="0" xfId="0" applyFont="1" applyAlignment="1">
      <alignment horizontal="right"/>
    </xf>
    <xf numFmtId="49" fontId="6" fillId="0" borderId="0" xfId="0" applyNumberFormat="1" applyFont="1" applyAlignment="1">
      <alignment horizontal="left"/>
    </xf>
    <xf numFmtId="0" fontId="6" fillId="0" borderId="0" xfId="0" applyFont="1" applyAlignment="1">
      <alignment horizontal="left"/>
    </xf>
    <xf numFmtId="0" fontId="13" fillId="4" borderId="6" xfId="0" applyFont="1" applyFill="1" applyBorder="1" applyAlignment="1">
      <alignment horizontal="center" wrapText="1"/>
    </xf>
    <xf numFmtId="0" fontId="13" fillId="4" borderId="7" xfId="0" applyFont="1" applyFill="1" applyBorder="1" applyAlignment="1">
      <alignment horizontal="center" wrapText="1"/>
    </xf>
    <xf numFmtId="0" fontId="15" fillId="3" borderId="11" xfId="0" applyFont="1" applyFill="1" applyBorder="1" applyAlignment="1">
      <alignment horizontal="left"/>
    </xf>
    <xf numFmtId="0" fontId="10" fillId="3" borderId="12" xfId="0" applyFont="1" applyFill="1" applyBorder="1" applyAlignment="1">
      <alignment horizontal="center"/>
    </xf>
    <xf numFmtId="0" fontId="10" fillId="3" borderId="13" xfId="0" applyFont="1" applyFill="1" applyBorder="1" applyAlignment="1">
      <alignment horizontal="center"/>
    </xf>
    <xf numFmtId="0" fontId="16" fillId="0" borderId="11" xfId="0" applyFont="1" applyBorder="1" applyAlignment="1">
      <alignment vertical="top" wrapText="1"/>
    </xf>
    <xf numFmtId="0" fontId="17" fillId="0" borderId="12" xfId="0" applyFont="1" applyBorder="1" applyAlignment="1">
      <alignment vertical="top" wrapText="1"/>
    </xf>
    <xf numFmtId="0" fontId="17" fillId="0" borderId="13" xfId="0" applyFont="1" applyBorder="1" applyAlignment="1">
      <alignment vertical="top" wrapText="1"/>
    </xf>
    <xf numFmtId="0" fontId="15" fillId="3" borderId="11" xfId="0" applyFont="1" applyFill="1" applyBorder="1" applyAlignment="1">
      <alignment horizontal="left" vertical="top"/>
    </xf>
    <xf numFmtId="0" fontId="18" fillId="0" borderId="12" xfId="0" applyFont="1" applyBorder="1" applyAlignment="1">
      <alignment vertical="top" wrapText="1"/>
    </xf>
    <xf numFmtId="0" fontId="17" fillId="0" borderId="12" xfId="0" applyFont="1" applyBorder="1" applyAlignment="1">
      <alignment vertical="top" wrapText="1"/>
    </xf>
    <xf numFmtId="0" fontId="17" fillId="0" borderId="13" xfId="0" applyFont="1" applyBorder="1" applyAlignment="1">
      <alignment vertical="top" wrapText="1"/>
    </xf>
    <xf numFmtId="0" fontId="15" fillId="3" borderId="11" xfId="0" applyFont="1" applyFill="1" applyBorder="1" applyAlignment="1">
      <alignment horizontal="left" vertical="top"/>
    </xf>
    <xf numFmtId="0" fontId="16" fillId="0" borderId="11" xfId="0" applyFont="1" applyBorder="1" applyAlignment="1">
      <alignment vertical="top" wrapText="1"/>
    </xf>
    <xf numFmtId="0" fontId="16" fillId="0" borderId="11" xfId="0" applyFont="1" applyBorder="1" applyAlignment="1">
      <alignment vertical="top" wrapText="1"/>
    </xf>
    <xf numFmtId="0" fontId="19" fillId="0" borderId="13" xfId="0" applyFont="1" applyBorder="1" applyAlignment="1">
      <alignment vertical="top" wrapText="1"/>
    </xf>
    <xf numFmtId="0" fontId="13" fillId="0" borderId="14" xfId="0" applyFont="1" applyBorder="1" applyAlignment="1">
      <alignment horizontal="left" vertical="top"/>
    </xf>
    <xf numFmtId="0" fontId="13" fillId="0" borderId="14" xfId="0" applyFont="1" applyBorder="1" applyAlignment="1">
      <alignment horizontal="center" vertical="top" wrapText="1"/>
    </xf>
    <xf numFmtId="0" fontId="13" fillId="5" borderId="15" xfId="0" applyFont="1" applyFill="1" applyBorder="1" applyAlignment="1">
      <alignment horizontal="left" vertical="top"/>
    </xf>
    <xf numFmtId="0" fontId="10" fillId="6" borderId="16" xfId="0" applyFont="1" applyFill="1" applyBorder="1" applyAlignment="1">
      <alignment horizontal="center"/>
    </xf>
    <xf numFmtId="0" fontId="13" fillId="0" borderId="9" xfId="0" applyFont="1" applyBorder="1" applyAlignment="1">
      <alignment horizontal="left" vertical="top"/>
    </xf>
    <xf numFmtId="0" fontId="13" fillId="0" borderId="9" xfId="0" applyFont="1" applyBorder="1" applyAlignment="1">
      <alignment horizontal="center" vertical="top" wrapText="1"/>
    </xf>
    <xf numFmtId="0" fontId="15" fillId="6" borderId="15" xfId="0" applyFont="1" applyFill="1" applyBorder="1" applyAlignment="1">
      <alignment horizontal="left" vertical="top"/>
    </xf>
    <xf numFmtId="0" fontId="10" fillId="6" borderId="16" xfId="0" applyFont="1" applyFill="1" applyBorder="1" applyAlignment="1">
      <alignment horizontal="center" vertical="top"/>
    </xf>
    <xf numFmtId="0" fontId="6" fillId="0" borderId="11" xfId="0" applyFont="1" applyBorder="1" applyAlignment="1">
      <alignment vertical="top" wrapText="1"/>
    </xf>
    <xf numFmtId="0" fontId="17" fillId="0" borderId="13" xfId="0" applyFont="1" applyBorder="1" applyAlignment="1">
      <alignment vertical="top" wrapText="1"/>
    </xf>
    <xf numFmtId="0" fontId="6" fillId="6" borderId="16" xfId="0" applyFont="1" applyFill="1" applyBorder="1" applyAlignment="1">
      <alignment horizontal="left" vertical="top" wrapText="1"/>
    </xf>
    <xf numFmtId="0" fontId="13" fillId="0" borderId="19" xfId="0" applyFont="1" applyBorder="1" applyAlignment="1">
      <alignment horizontal="left" vertical="top"/>
    </xf>
    <xf numFmtId="0" fontId="13" fillId="0" borderId="19" xfId="0" applyFont="1" applyBorder="1" applyAlignment="1">
      <alignment horizontal="center" vertical="top" wrapText="1"/>
    </xf>
    <xf numFmtId="0" fontId="13" fillId="5" borderId="20" xfId="0" applyFont="1" applyFill="1" applyBorder="1" applyAlignment="1">
      <alignment horizontal="left" vertical="top"/>
    </xf>
    <xf numFmtId="0" fontId="10" fillId="6" borderId="21" xfId="0" applyFont="1" applyFill="1" applyBorder="1" applyAlignment="1">
      <alignment horizontal="center"/>
    </xf>
    <xf numFmtId="0" fontId="6" fillId="0" borderId="11" xfId="0" applyFont="1" applyBorder="1" applyAlignment="1">
      <alignment vertical="top"/>
    </xf>
    <xf numFmtId="0" fontId="16" fillId="0" borderId="11" xfId="0" applyFont="1" applyBorder="1" applyAlignment="1">
      <alignment vertical="top"/>
    </xf>
    <xf numFmtId="0" fontId="17" fillId="0" borderId="11" xfId="0" applyFont="1" applyBorder="1" applyAlignment="1">
      <alignment vertical="top" wrapText="1"/>
    </xf>
    <xf numFmtId="0" fontId="15" fillId="6" borderId="22" xfId="0" applyFont="1" applyFill="1" applyBorder="1" applyAlignment="1">
      <alignment horizontal="left" vertical="top"/>
    </xf>
    <xf numFmtId="0" fontId="10" fillId="6" borderId="23" xfId="0" applyFont="1" applyFill="1" applyBorder="1" applyAlignment="1">
      <alignment horizontal="center" vertical="top"/>
    </xf>
    <xf numFmtId="0" fontId="20" fillId="7" borderId="15" xfId="0" applyFont="1" applyFill="1" applyBorder="1" applyAlignment="1">
      <alignment horizontal="left" vertical="top"/>
    </xf>
    <xf numFmtId="49" fontId="22" fillId="8" borderId="26" xfId="0" applyNumberFormat="1" applyFont="1" applyFill="1" applyBorder="1" applyAlignment="1"/>
    <xf numFmtId="49" fontId="6" fillId="8" borderId="27" xfId="0" applyNumberFormat="1" applyFont="1" applyFill="1" applyBorder="1"/>
    <xf numFmtId="49" fontId="6" fillId="8" borderId="28" xfId="0" applyNumberFormat="1" applyFont="1" applyFill="1" applyBorder="1"/>
    <xf numFmtId="41" fontId="6" fillId="0" borderId="0" xfId="0" applyNumberFormat="1" applyFont="1"/>
    <xf numFmtId="49" fontId="22" fillId="8" borderId="26" xfId="0" applyNumberFormat="1" applyFont="1" applyFill="1" applyBorder="1"/>
    <xf numFmtId="9" fontId="6" fillId="8" borderId="39" xfId="0" applyNumberFormat="1" applyFont="1" applyFill="1" applyBorder="1"/>
    <xf numFmtId="9" fontId="6" fillId="8" borderId="26" xfId="0" applyNumberFormat="1" applyFont="1" applyFill="1" applyBorder="1"/>
    <xf numFmtId="49" fontId="6" fillId="8" borderId="27" xfId="0" applyNumberFormat="1" applyFont="1" applyFill="1" applyBorder="1" applyAlignment="1"/>
    <xf numFmtId="9" fontId="6" fillId="8" borderId="47" xfId="0" applyNumberFormat="1" applyFont="1" applyFill="1" applyBorder="1"/>
    <xf numFmtId="0" fontId="6" fillId="0" borderId="48" xfId="0" applyFont="1" applyBorder="1"/>
    <xf numFmtId="0" fontId="6" fillId="4" borderId="2" xfId="0" applyFont="1" applyFill="1" applyBorder="1"/>
    <xf numFmtId="0" fontId="6" fillId="4" borderId="57" xfId="0" applyFont="1" applyFill="1" applyBorder="1"/>
    <xf numFmtId="0" fontId="13" fillId="4" borderId="65" xfId="0" applyFont="1" applyFill="1" applyBorder="1"/>
    <xf numFmtId="0" fontId="13" fillId="4" borderId="65" xfId="0" applyFont="1" applyFill="1" applyBorder="1" applyAlignment="1">
      <alignment wrapText="1"/>
    </xf>
    <xf numFmtId="0" fontId="13" fillId="4" borderId="66" xfId="0" applyFont="1" applyFill="1" applyBorder="1" applyAlignment="1">
      <alignment wrapText="1"/>
    </xf>
    <xf numFmtId="0" fontId="13" fillId="4" borderId="67" xfId="0" applyFont="1" applyFill="1" applyBorder="1" applyAlignment="1">
      <alignment horizontal="center" wrapText="1"/>
    </xf>
    <xf numFmtId="41" fontId="13" fillId="4" borderId="68" xfId="0" applyNumberFormat="1" applyFont="1" applyFill="1" applyBorder="1" applyAlignment="1">
      <alignment horizontal="center" wrapText="1"/>
    </xf>
    <xf numFmtId="0" fontId="10" fillId="0" borderId="0" xfId="0" applyFont="1" applyAlignment="1">
      <alignment wrapText="1"/>
    </xf>
    <xf numFmtId="0" fontId="6" fillId="0" borderId="19" xfId="0" applyFont="1" applyBorder="1"/>
    <xf numFmtId="0" fontId="6" fillId="0" borderId="19" xfId="0" applyFont="1" applyBorder="1" applyAlignment="1">
      <alignment horizontal="center" vertical="top" wrapText="1"/>
    </xf>
    <xf numFmtId="9" fontId="6" fillId="0" borderId="19" xfId="0" applyNumberFormat="1" applyFont="1" applyBorder="1"/>
    <xf numFmtId="41" fontId="6" fillId="0" borderId="19" xfId="0" applyNumberFormat="1" applyFont="1" applyBorder="1"/>
    <xf numFmtId="0" fontId="3" fillId="0" borderId="0" xfId="0" applyFont="1" applyAlignment="1">
      <alignment vertical="top" wrapText="1"/>
    </xf>
    <xf numFmtId="0" fontId="13" fillId="5" borderId="70" xfId="0" applyFont="1" applyFill="1" applyBorder="1"/>
    <xf numFmtId="0" fontId="23" fillId="5" borderId="70" xfId="0" applyFont="1" applyFill="1" applyBorder="1"/>
    <xf numFmtId="9" fontId="13" fillId="5" borderId="70" xfId="0" applyNumberFormat="1" applyFont="1" applyFill="1" applyBorder="1" applyAlignment="1">
      <alignment wrapText="1"/>
    </xf>
    <xf numFmtId="4" fontId="13" fillId="5" borderId="70" xfId="0" applyNumberFormat="1" applyFont="1" applyFill="1" applyBorder="1" applyAlignment="1">
      <alignment wrapText="1"/>
    </xf>
    <xf numFmtId="41" fontId="13" fillId="5" borderId="70" xfId="0" applyNumberFormat="1" applyFont="1" applyFill="1" applyBorder="1"/>
    <xf numFmtId="41" fontId="13" fillId="5" borderId="70" xfId="0" applyNumberFormat="1" applyFont="1" applyFill="1" applyBorder="1" applyAlignment="1">
      <alignment wrapText="1"/>
    </xf>
    <xf numFmtId="0" fontId="15" fillId="0" borderId="71" xfId="0" applyFont="1" applyBorder="1"/>
    <xf numFmtId="0" fontId="10" fillId="0" borderId="72" xfId="0" applyFont="1" applyBorder="1"/>
    <xf numFmtId="0" fontId="10" fillId="0" borderId="73" xfId="0" applyFont="1" applyBorder="1"/>
    <xf numFmtId="9" fontId="10" fillId="0" borderId="71" xfId="0" applyNumberFormat="1" applyFont="1" applyBorder="1"/>
    <xf numFmtId="4" fontId="10" fillId="0" borderId="71" xfId="0" applyNumberFormat="1" applyFont="1" applyBorder="1"/>
    <xf numFmtId="41" fontId="10" fillId="0" borderId="71" xfId="0" applyNumberFormat="1" applyFont="1" applyBorder="1"/>
    <xf numFmtId="41" fontId="10" fillId="0" borderId="73" xfId="0" applyNumberFormat="1" applyFont="1" applyBorder="1"/>
    <xf numFmtId="41" fontId="10" fillId="0" borderId="74" xfId="0" applyNumberFormat="1" applyFont="1" applyBorder="1"/>
    <xf numFmtId="0" fontId="10" fillId="0" borderId="0" xfId="0" applyFont="1"/>
    <xf numFmtId="0" fontId="15" fillId="0" borderId="75" xfId="0" applyFont="1" applyBorder="1"/>
    <xf numFmtId="0" fontId="6" fillId="0" borderId="75" xfId="0" applyFont="1" applyBorder="1"/>
    <xf numFmtId="0" fontId="15" fillId="0" borderId="76" xfId="0" applyFont="1" applyBorder="1"/>
    <xf numFmtId="0" fontId="6" fillId="0" borderId="77" xfId="0" applyFont="1" applyBorder="1" applyAlignment="1">
      <alignment horizontal="center" vertical="top" wrapText="1"/>
    </xf>
    <xf numFmtId="9" fontId="6" fillId="0" borderId="75" xfId="0" applyNumberFormat="1" applyFont="1" applyBorder="1"/>
    <xf numFmtId="41" fontId="6" fillId="0" borderId="75" xfId="0" applyNumberFormat="1" applyFont="1" applyBorder="1"/>
    <xf numFmtId="41" fontId="6" fillId="0" borderId="77" xfId="0" applyNumberFormat="1" applyFont="1" applyBorder="1"/>
    <xf numFmtId="41" fontId="6" fillId="0" borderId="78" xfId="0" applyNumberFormat="1" applyFont="1" applyBorder="1"/>
    <xf numFmtId="0" fontId="6" fillId="2" borderId="79" xfId="0" applyFont="1" applyFill="1" applyBorder="1"/>
    <xf numFmtId="0" fontId="6" fillId="2" borderId="79" xfId="0" applyFont="1" applyFill="1" applyBorder="1" applyAlignment="1"/>
    <xf numFmtId="0" fontId="17" fillId="2" borderId="80" xfId="0" applyFont="1" applyFill="1" applyBorder="1"/>
    <xf numFmtId="0" fontId="6" fillId="2" borderId="81" xfId="0" applyFont="1" applyFill="1" applyBorder="1" applyAlignment="1">
      <alignment horizontal="center" vertical="top" wrapText="1"/>
    </xf>
    <xf numFmtId="9" fontId="6" fillId="2" borderId="79" xfId="0" applyNumberFormat="1" applyFont="1" applyFill="1" applyBorder="1"/>
    <xf numFmtId="41" fontId="6" fillId="2" borderId="79" xfId="0" applyNumberFormat="1" applyFont="1" applyFill="1" applyBorder="1" applyAlignment="1"/>
    <xf numFmtId="41" fontId="6" fillId="2" borderId="81" xfId="0" applyNumberFormat="1" applyFont="1" applyFill="1" applyBorder="1"/>
    <xf numFmtId="165" fontId="6" fillId="2" borderId="79" xfId="0" applyNumberFormat="1" applyFont="1" applyFill="1" applyBorder="1"/>
    <xf numFmtId="41" fontId="6" fillId="2" borderId="79" xfId="0" applyNumberFormat="1" applyFont="1" applyFill="1" applyBorder="1"/>
    <xf numFmtId="44" fontId="6" fillId="2" borderId="79" xfId="0" applyNumberFormat="1" applyFont="1" applyFill="1" applyBorder="1"/>
    <xf numFmtId="41" fontId="6" fillId="2" borderId="78" xfId="0" applyNumberFormat="1" applyFont="1" applyFill="1" applyBorder="1"/>
    <xf numFmtId="0" fontId="24" fillId="2" borderId="2" xfId="0" applyFont="1" applyFill="1" applyBorder="1" applyAlignment="1">
      <alignment wrapText="1"/>
    </xf>
    <xf numFmtId="0" fontId="0" fillId="2" borderId="2" xfId="0" applyFont="1" applyFill="1" applyBorder="1"/>
    <xf numFmtId="43" fontId="6" fillId="2" borderId="79" xfId="0" applyNumberFormat="1" applyFont="1" applyFill="1" applyBorder="1"/>
    <xf numFmtId="0" fontId="6" fillId="0" borderId="75" xfId="0" applyFont="1" applyBorder="1" applyAlignment="1"/>
    <xf numFmtId="0" fontId="6" fillId="0" borderId="76" xfId="0" applyFont="1" applyBorder="1" applyAlignment="1">
      <alignment horizontal="center" vertical="top" wrapText="1"/>
    </xf>
    <xf numFmtId="41" fontId="6" fillId="0" borderId="75" xfId="0" applyNumberFormat="1" applyFont="1" applyBorder="1" applyAlignment="1"/>
    <xf numFmtId="0" fontId="6" fillId="0" borderId="82" xfId="0" applyFont="1" applyBorder="1"/>
    <xf numFmtId="0" fontId="6" fillId="0" borderId="82" xfId="0" applyFont="1" applyBorder="1" applyAlignment="1"/>
    <xf numFmtId="0" fontId="6" fillId="0" borderId="83" xfId="0" applyFont="1" applyBorder="1" applyAlignment="1">
      <alignment horizontal="center" vertical="top" wrapText="1"/>
    </xf>
    <xf numFmtId="0" fontId="6" fillId="0" borderId="84" xfId="0" applyFont="1" applyBorder="1" applyAlignment="1">
      <alignment horizontal="center" vertical="top" wrapText="1"/>
    </xf>
    <xf numFmtId="41" fontId="6" fillId="0" borderId="82" xfId="0" applyNumberFormat="1" applyFont="1" applyBorder="1" applyAlignment="1"/>
    <xf numFmtId="41" fontId="6" fillId="0" borderId="84" xfId="0" applyNumberFormat="1" applyFont="1" applyBorder="1"/>
    <xf numFmtId="9" fontId="6" fillId="0" borderId="82" xfId="0" applyNumberFormat="1" applyFont="1" applyBorder="1"/>
    <xf numFmtId="41" fontId="6" fillId="0" borderId="82" xfId="0" applyNumberFormat="1" applyFont="1" applyBorder="1"/>
    <xf numFmtId="41" fontId="6" fillId="0" borderId="85" xfId="0" applyNumberFormat="1" applyFont="1" applyBorder="1"/>
    <xf numFmtId="0" fontId="15" fillId="9" borderId="86" xfId="0" applyFont="1" applyFill="1" applyBorder="1"/>
    <xf numFmtId="0" fontId="6" fillId="9" borderId="87" xfId="0" applyFont="1" applyFill="1" applyBorder="1"/>
    <xf numFmtId="0" fontId="6" fillId="9" borderId="88" xfId="0" applyFont="1" applyFill="1" applyBorder="1"/>
    <xf numFmtId="9" fontId="6" fillId="9" borderId="86" xfId="0" applyNumberFormat="1" applyFont="1" applyFill="1" applyBorder="1"/>
    <xf numFmtId="0" fontId="6" fillId="9" borderId="86" xfId="0" applyFont="1" applyFill="1" applyBorder="1"/>
    <xf numFmtId="41" fontId="6" fillId="9" borderId="86" xfId="0" applyNumberFormat="1" applyFont="1" applyFill="1" applyBorder="1"/>
    <xf numFmtId="41" fontId="10" fillId="9" borderId="88" xfId="0" applyNumberFormat="1" applyFont="1" applyFill="1" applyBorder="1"/>
    <xf numFmtId="4" fontId="6" fillId="9" borderId="86" xfId="0" applyNumberFormat="1" applyFont="1" applyFill="1" applyBorder="1"/>
    <xf numFmtId="41" fontId="10" fillId="9" borderId="86" xfId="0" applyNumberFormat="1" applyFont="1" applyFill="1" applyBorder="1"/>
    <xf numFmtId="41" fontId="10" fillId="9" borderId="89" xfId="0" applyNumberFormat="1" applyFont="1" applyFill="1" applyBorder="1"/>
    <xf numFmtId="41" fontId="6" fillId="0" borderId="0" xfId="0" applyNumberFormat="1" applyFont="1" applyAlignment="1">
      <alignment horizontal="left"/>
    </xf>
    <xf numFmtId="0" fontId="6" fillId="0" borderId="90" xfId="0" applyFont="1" applyBorder="1"/>
    <xf numFmtId="0" fontId="6" fillId="0" borderId="91" xfId="0" applyFont="1" applyBorder="1" applyAlignment="1">
      <alignment horizontal="center" vertical="top" wrapText="1"/>
    </xf>
    <xf numFmtId="0" fontId="6" fillId="0" borderId="92" xfId="0" applyFont="1" applyBorder="1" applyAlignment="1">
      <alignment horizontal="center" vertical="top" wrapText="1"/>
    </xf>
    <xf numFmtId="9" fontId="6" fillId="0" borderId="72" xfId="0" applyNumberFormat="1" applyFont="1" applyBorder="1"/>
    <xf numFmtId="0" fontId="6" fillId="0" borderId="71" xfId="0" applyFont="1" applyBorder="1"/>
    <xf numFmtId="41" fontId="6" fillId="0" borderId="71" xfId="0" applyNumberFormat="1" applyFont="1" applyBorder="1"/>
    <xf numFmtId="41" fontId="6" fillId="0" borderId="73" xfId="0" applyNumberFormat="1" applyFont="1" applyBorder="1"/>
    <xf numFmtId="9" fontId="6" fillId="0" borderId="90" xfId="0" applyNumberFormat="1" applyFont="1" applyBorder="1"/>
    <xf numFmtId="41" fontId="6" fillId="0" borderId="90" xfId="0" applyNumberFormat="1" applyFont="1" applyBorder="1"/>
    <xf numFmtId="41" fontId="6" fillId="0" borderId="93" xfId="0" applyNumberFormat="1" applyFont="1" applyBorder="1"/>
    <xf numFmtId="0" fontId="6" fillId="0" borderId="76" xfId="0" applyFont="1" applyBorder="1"/>
    <xf numFmtId="0" fontId="6" fillId="0" borderId="77" xfId="0" applyFont="1" applyBorder="1"/>
    <xf numFmtId="9" fontId="6" fillId="0" borderId="76" xfId="0" applyNumberFormat="1" applyFont="1" applyBorder="1"/>
    <xf numFmtId="4" fontId="6" fillId="0" borderId="75" xfId="0" applyNumberFormat="1" applyFont="1" applyBorder="1"/>
    <xf numFmtId="0" fontId="10" fillId="0" borderId="75" xfId="0" applyFont="1" applyBorder="1"/>
    <xf numFmtId="0" fontId="25" fillId="0" borderId="76" xfId="0" applyFont="1" applyBorder="1" applyAlignment="1">
      <alignment horizontal="center"/>
    </xf>
    <xf numFmtId="0" fontId="15" fillId="0" borderId="76" xfId="0" applyFont="1" applyBorder="1" applyAlignment="1">
      <alignment horizontal="center"/>
    </xf>
    <xf numFmtId="41" fontId="6" fillId="10" borderId="81" xfId="0" applyNumberFormat="1" applyFont="1" applyFill="1" applyBorder="1"/>
    <xf numFmtId="41" fontId="6" fillId="10" borderId="79" xfId="0" applyNumberFormat="1" applyFont="1" applyFill="1" applyBorder="1"/>
    <xf numFmtId="41" fontId="6" fillId="10" borderId="78" xfId="0" applyNumberFormat="1" applyFont="1" applyFill="1" applyBorder="1"/>
    <xf numFmtId="0" fontId="24" fillId="0" borderId="0" xfId="0" applyFont="1" applyAlignment="1">
      <alignment wrapText="1"/>
    </xf>
    <xf numFmtId="44" fontId="6" fillId="0" borderId="75" xfId="0" applyNumberFormat="1" applyFont="1" applyBorder="1"/>
    <xf numFmtId="165" fontId="6" fillId="0" borderId="75" xfId="0" applyNumberFormat="1" applyFont="1" applyBorder="1"/>
    <xf numFmtId="0" fontId="17" fillId="0" borderId="76" xfId="0" applyFont="1" applyBorder="1"/>
    <xf numFmtId="165" fontId="6" fillId="0" borderId="75" xfId="0" applyNumberFormat="1" applyFont="1" applyBorder="1" applyAlignment="1">
      <alignment horizontal="left"/>
    </xf>
    <xf numFmtId="0" fontId="0" fillId="0" borderId="0" xfId="0" applyFont="1"/>
    <xf numFmtId="165" fontId="6" fillId="2" borderId="79" xfId="0" applyNumberFormat="1" applyFont="1" applyFill="1" applyBorder="1" applyAlignment="1">
      <alignment horizontal="left"/>
    </xf>
    <xf numFmtId="0" fontId="17" fillId="0" borderId="75" xfId="0" applyFont="1" applyBorder="1"/>
    <xf numFmtId="9" fontId="6" fillId="9" borderId="87" xfId="0" applyNumberFormat="1" applyFont="1" applyFill="1" applyBorder="1"/>
    <xf numFmtId="0" fontId="6" fillId="0" borderId="94" xfId="0" applyFont="1" applyBorder="1"/>
    <xf numFmtId="0" fontId="6" fillId="0" borderId="95" xfId="0" applyFont="1" applyBorder="1" applyAlignment="1">
      <alignment horizontal="center" vertical="top" wrapText="1"/>
    </xf>
    <xf numFmtId="0" fontId="6" fillId="0" borderId="96" xfId="0" applyFont="1" applyBorder="1" applyAlignment="1">
      <alignment horizontal="center" vertical="top" wrapText="1"/>
    </xf>
    <xf numFmtId="9" fontId="6" fillId="0" borderId="95" xfId="0" applyNumberFormat="1" applyFont="1" applyBorder="1"/>
    <xf numFmtId="41" fontId="6" fillId="0" borderId="94" xfId="0" applyNumberFormat="1" applyFont="1" applyBorder="1"/>
    <xf numFmtId="41" fontId="6" fillId="0" borderId="96" xfId="0" applyNumberFormat="1" applyFont="1" applyBorder="1" applyAlignment="1">
      <alignment horizontal="center"/>
    </xf>
    <xf numFmtId="9" fontId="6" fillId="0" borderId="94" xfId="0" applyNumberFormat="1" applyFont="1" applyBorder="1"/>
    <xf numFmtId="41" fontId="6" fillId="0" borderId="94" xfId="0" applyNumberFormat="1" applyFont="1" applyBorder="1" applyAlignment="1">
      <alignment horizontal="center"/>
    </xf>
    <xf numFmtId="41" fontId="6" fillId="0" borderId="89" xfId="0" applyNumberFormat="1" applyFont="1" applyBorder="1" applyAlignment="1">
      <alignment horizontal="center"/>
    </xf>
    <xf numFmtId="0" fontId="10" fillId="6" borderId="97" xfId="0" applyFont="1" applyFill="1" applyBorder="1"/>
    <xf numFmtId="0" fontId="6" fillId="6" borderId="98" xfId="0" applyFont="1" applyFill="1" applyBorder="1"/>
    <xf numFmtId="0" fontId="6" fillId="6" borderId="99" xfId="0" applyFont="1" applyFill="1" applyBorder="1"/>
    <xf numFmtId="9" fontId="6" fillId="6" borderId="98" xfId="0" applyNumberFormat="1" applyFont="1" applyFill="1" applyBorder="1"/>
    <xf numFmtId="4" fontId="6" fillId="6" borderId="97" xfId="0" applyNumberFormat="1" applyFont="1" applyFill="1" applyBorder="1"/>
    <xf numFmtId="41" fontId="6" fillId="6" borderId="97" xfId="0" applyNumberFormat="1" applyFont="1" applyFill="1" applyBorder="1"/>
    <xf numFmtId="41" fontId="10" fillId="6" borderId="99" xfId="0" applyNumberFormat="1" applyFont="1" applyFill="1" applyBorder="1"/>
    <xf numFmtId="9" fontId="6" fillId="6" borderId="97" xfId="0" applyNumberFormat="1" applyFont="1" applyFill="1" applyBorder="1"/>
    <xf numFmtId="41" fontId="10" fillId="6" borderId="97" xfId="0" applyNumberFormat="1" applyFont="1" applyFill="1" applyBorder="1"/>
    <xf numFmtId="41" fontId="10" fillId="6" borderId="100" xfId="0" applyNumberFormat="1" applyFont="1" applyFill="1" applyBorder="1"/>
    <xf numFmtId="0" fontId="10" fillId="0" borderId="14" xfId="0" applyFont="1" applyBorder="1"/>
    <xf numFmtId="0" fontId="6" fillId="0" borderId="14" xfId="0" applyFont="1" applyBorder="1"/>
    <xf numFmtId="0" fontId="6" fillId="0" borderId="14" xfId="0" applyFont="1" applyBorder="1" applyAlignment="1">
      <alignment horizontal="center"/>
    </xf>
    <xf numFmtId="0" fontId="6" fillId="0" borderId="72" xfId="0" applyFont="1" applyBorder="1" applyAlignment="1">
      <alignment horizontal="center" vertical="top" wrapText="1"/>
    </xf>
    <xf numFmtId="0" fontId="6" fillId="0" borderId="73" xfId="0" applyFont="1" applyBorder="1" applyAlignment="1">
      <alignment horizontal="center" vertical="top" wrapText="1"/>
    </xf>
    <xf numFmtId="9" fontId="6" fillId="0" borderId="37" xfId="0" applyNumberFormat="1" applyFont="1" applyBorder="1"/>
    <xf numFmtId="0" fontId="6" fillId="0" borderId="37" xfId="0" applyFont="1" applyBorder="1"/>
    <xf numFmtId="9" fontId="6" fillId="0" borderId="71" xfId="0" applyNumberFormat="1" applyFont="1" applyBorder="1"/>
    <xf numFmtId="41" fontId="6" fillId="0" borderId="74" xfId="0" applyNumberFormat="1" applyFont="1" applyBorder="1"/>
    <xf numFmtId="0" fontId="6" fillId="0" borderId="75" xfId="0" applyFont="1" applyBorder="1" applyAlignment="1">
      <alignment horizontal="center" vertical="top" wrapText="1"/>
    </xf>
    <xf numFmtId="9" fontId="6" fillId="0" borderId="0" xfId="0" applyNumberFormat="1" applyFont="1"/>
    <xf numFmtId="9" fontId="26" fillId="10" borderId="79" xfId="0" applyNumberFormat="1" applyFont="1" applyFill="1" applyBorder="1"/>
    <xf numFmtId="0" fontId="6" fillId="0" borderId="94" xfId="0" applyFont="1" applyBorder="1" applyAlignment="1">
      <alignment horizontal="center" vertical="top" wrapText="1"/>
    </xf>
    <xf numFmtId="9" fontId="6" fillId="0" borderId="14" xfId="0" applyNumberFormat="1" applyFont="1" applyBorder="1"/>
    <xf numFmtId="41" fontId="6" fillId="0" borderId="14" xfId="0" applyNumberFormat="1" applyFont="1" applyBorder="1"/>
    <xf numFmtId="41" fontId="6" fillId="0" borderId="96" xfId="0" applyNumberFormat="1" applyFont="1" applyBorder="1"/>
    <xf numFmtId="41" fontId="6" fillId="0" borderId="89" xfId="0" applyNumberFormat="1" applyFont="1" applyBorder="1"/>
    <xf numFmtId="9" fontId="6" fillId="6" borderId="101" xfId="0" applyNumberFormat="1" applyFont="1" applyFill="1" applyBorder="1"/>
    <xf numFmtId="4" fontId="6" fillId="6" borderId="101" xfId="0" applyNumberFormat="1" applyFont="1" applyFill="1" applyBorder="1"/>
    <xf numFmtId="41" fontId="6" fillId="6" borderId="101" xfId="0" applyNumberFormat="1" applyFont="1" applyFill="1" applyBorder="1"/>
    <xf numFmtId="41" fontId="10" fillId="6" borderId="101" xfId="0" applyNumberFormat="1" applyFont="1" applyFill="1" applyBorder="1"/>
    <xf numFmtId="9" fontId="6" fillId="6" borderId="102" xfId="0" applyNumberFormat="1" applyFont="1" applyFill="1" applyBorder="1"/>
    <xf numFmtId="41" fontId="10" fillId="6" borderId="103" xfId="0" applyNumberFormat="1" applyFont="1" applyFill="1" applyBorder="1"/>
    <xf numFmtId="41" fontId="10" fillId="6" borderId="5" xfId="0" applyNumberFormat="1" applyFont="1" applyFill="1" applyBorder="1"/>
    <xf numFmtId="0" fontId="6" fillId="0" borderId="83" xfId="0" applyFont="1" applyBorder="1"/>
    <xf numFmtId="41" fontId="6" fillId="10" borderId="104" xfId="0" applyNumberFormat="1" applyFont="1" applyFill="1" applyBorder="1"/>
    <xf numFmtId="41" fontId="6" fillId="10" borderId="105" xfId="0" applyNumberFormat="1" applyFont="1" applyFill="1" applyBorder="1"/>
    <xf numFmtId="4" fontId="6" fillId="0" borderId="14" xfId="0" applyNumberFormat="1" applyFont="1" applyBorder="1"/>
    <xf numFmtId="41" fontId="6" fillId="0" borderId="14" xfId="0" applyNumberFormat="1" applyFont="1" applyBorder="1" applyAlignment="1">
      <alignment horizontal="center"/>
    </xf>
    <xf numFmtId="41" fontId="6" fillId="0" borderId="106" xfId="0" applyNumberFormat="1" applyFont="1" applyBorder="1"/>
    <xf numFmtId="41" fontId="6" fillId="0" borderId="107" xfId="0" applyNumberFormat="1" applyFont="1" applyBorder="1"/>
    <xf numFmtId="9" fontId="6" fillId="0" borderId="43" xfId="0" applyNumberFormat="1" applyFont="1" applyBorder="1"/>
    <xf numFmtId="41" fontId="6" fillId="10" borderId="108" xfId="0" applyNumberFormat="1" applyFont="1" applyFill="1" applyBorder="1"/>
    <xf numFmtId="0" fontId="6" fillId="0" borderId="0" xfId="0" applyFont="1" applyAlignment="1"/>
    <xf numFmtId="41" fontId="6" fillId="0" borderId="0" xfId="0" applyNumberFormat="1" applyFont="1" applyAlignment="1"/>
    <xf numFmtId="41" fontId="6" fillId="0" borderId="109" xfId="0" applyNumberFormat="1" applyFont="1" applyBorder="1"/>
    <xf numFmtId="9" fontId="13" fillId="5" borderId="110" xfId="0" applyNumberFormat="1" applyFont="1" applyFill="1" applyBorder="1" applyAlignment="1">
      <alignment wrapText="1"/>
    </xf>
    <xf numFmtId="4" fontId="13" fillId="5" borderId="110" xfId="0" applyNumberFormat="1" applyFont="1" applyFill="1" applyBorder="1" applyAlignment="1">
      <alignment wrapText="1"/>
    </xf>
    <xf numFmtId="41" fontId="13" fillId="5" borderId="110" xfId="0" applyNumberFormat="1" applyFont="1" applyFill="1" applyBorder="1"/>
    <xf numFmtId="0" fontId="6" fillId="0" borderId="71" xfId="0" applyFont="1" applyBorder="1" applyAlignment="1">
      <alignment horizontal="center" vertical="top" wrapText="1"/>
    </xf>
    <xf numFmtId="9" fontId="13" fillId="5" borderId="111" xfId="0" applyNumberFormat="1" applyFont="1" applyFill="1" applyBorder="1" applyAlignment="1">
      <alignment wrapText="1"/>
    </xf>
    <xf numFmtId="0" fontId="10" fillId="0" borderId="77" xfId="0" applyFont="1" applyBorder="1"/>
    <xf numFmtId="164" fontId="6" fillId="0" borderId="78" xfId="0" applyNumberFormat="1" applyFont="1" applyBorder="1"/>
    <xf numFmtId="0" fontId="6" fillId="0" borderId="77" xfId="0" applyFont="1" applyBorder="1" applyAlignment="1">
      <alignment wrapText="1"/>
    </xf>
    <xf numFmtId="3" fontId="0" fillId="0" borderId="0" xfId="0" applyNumberFormat="1" applyFont="1"/>
    <xf numFmtId="41" fontId="6" fillId="10" borderId="79" xfId="0" applyNumberFormat="1" applyFont="1" applyFill="1" applyBorder="1" applyAlignment="1"/>
    <xf numFmtId="0" fontId="15" fillId="0" borderId="0" xfId="0" applyFont="1" applyAlignment="1">
      <alignment vertical="center"/>
    </xf>
    <xf numFmtId="41" fontId="6" fillId="0" borderId="75" xfId="0" applyNumberFormat="1" applyFont="1" applyBorder="1" applyAlignment="1">
      <alignment horizontal="center"/>
    </xf>
    <xf numFmtId="41" fontId="6" fillId="0" borderId="78" xfId="0" applyNumberFormat="1" applyFont="1" applyBorder="1" applyAlignment="1">
      <alignment horizontal="center"/>
    </xf>
    <xf numFmtId="0" fontId="10" fillId="0" borderId="76" xfId="0" applyFont="1" applyBorder="1"/>
    <xf numFmtId="0" fontId="15" fillId="0" borderId="77" xfId="0" applyFont="1" applyBorder="1"/>
    <xf numFmtId="0" fontId="9" fillId="0" borderId="75" xfId="0" applyFont="1" applyBorder="1"/>
    <xf numFmtId="4" fontId="6" fillId="9" borderId="112" xfId="0" applyNumberFormat="1" applyFont="1" applyFill="1" applyBorder="1"/>
    <xf numFmtId="41" fontId="6" fillId="9" borderId="112" xfId="0" applyNumberFormat="1" applyFont="1" applyFill="1" applyBorder="1"/>
    <xf numFmtId="9" fontId="9" fillId="0" borderId="75" xfId="0" applyNumberFormat="1" applyFont="1" applyBorder="1"/>
    <xf numFmtId="4" fontId="9" fillId="0" borderId="75" xfId="0" applyNumberFormat="1" applyFont="1" applyBorder="1"/>
    <xf numFmtId="41" fontId="9" fillId="0" borderId="75" xfId="0" applyNumberFormat="1" applyFont="1" applyBorder="1"/>
    <xf numFmtId="9" fontId="9" fillId="0" borderId="76" xfId="0" applyNumberFormat="1" applyFont="1" applyBorder="1"/>
    <xf numFmtId="164" fontId="9" fillId="0" borderId="78" xfId="0" applyNumberFormat="1" applyFont="1" applyBorder="1"/>
    <xf numFmtId="0" fontId="9" fillId="0" borderId="0" xfId="0" applyFont="1"/>
    <xf numFmtId="0" fontId="6" fillId="0" borderId="76" xfId="0" applyFont="1" applyBorder="1" applyAlignment="1">
      <alignment wrapText="1"/>
    </xf>
    <xf numFmtId="9" fontId="6" fillId="0" borderId="83" xfId="0" applyNumberFormat="1" applyFont="1" applyBorder="1"/>
    <xf numFmtId="9" fontId="6" fillId="0" borderId="91" xfId="0" applyNumberFormat="1" applyFont="1" applyBorder="1"/>
    <xf numFmtId="0" fontId="6" fillId="0" borderId="95" xfId="0" applyFont="1" applyBorder="1" applyAlignment="1">
      <alignment wrapText="1"/>
    </xf>
    <xf numFmtId="0" fontId="6" fillId="0" borderId="96" xfId="0" applyFont="1" applyBorder="1" applyAlignment="1">
      <alignment wrapText="1"/>
    </xf>
    <xf numFmtId="41" fontId="13" fillId="5" borderId="113" xfId="0" applyNumberFormat="1" applyFont="1" applyFill="1" applyBorder="1" applyAlignment="1">
      <alignment wrapText="1"/>
    </xf>
    <xf numFmtId="0" fontId="25" fillId="0" borderId="75" xfId="0" applyFont="1" applyBorder="1" applyAlignment="1">
      <alignment horizontal="center"/>
    </xf>
    <xf numFmtId="0" fontId="10" fillId="0" borderId="19" xfId="0" applyFont="1" applyBorder="1"/>
    <xf numFmtId="4" fontId="6" fillId="0" borderId="19" xfId="0" applyNumberFormat="1" applyFont="1" applyBorder="1"/>
    <xf numFmtId="41" fontId="6" fillId="0" borderId="114" xfId="0" applyNumberFormat="1" applyFont="1" applyBorder="1" applyAlignment="1">
      <alignment horizontal="center"/>
    </xf>
    <xf numFmtId="41" fontId="6" fillId="0" borderId="19" xfId="0" applyNumberFormat="1" applyFont="1" applyBorder="1" applyAlignment="1">
      <alignment horizontal="center"/>
    </xf>
    <xf numFmtId="0" fontId="10" fillId="6" borderId="115" xfId="0" applyFont="1" applyFill="1" applyBorder="1"/>
    <xf numFmtId="0" fontId="6" fillId="6" borderId="116" xfId="0" applyFont="1" applyFill="1" applyBorder="1"/>
    <xf numFmtId="0" fontId="6" fillId="6" borderId="117" xfId="0" applyFont="1" applyFill="1" applyBorder="1"/>
    <xf numFmtId="9" fontId="6" fillId="6" borderId="115" xfId="0" applyNumberFormat="1" applyFont="1" applyFill="1" applyBorder="1"/>
    <xf numFmtId="4" fontId="6" fillId="6" borderId="115" xfId="0" applyNumberFormat="1" applyFont="1" applyFill="1" applyBorder="1"/>
    <xf numFmtId="41" fontId="6" fillId="6" borderId="115" xfId="0" applyNumberFormat="1" applyFont="1" applyFill="1" applyBorder="1"/>
    <xf numFmtId="41" fontId="10" fillId="6" borderId="117" xfId="0" applyNumberFormat="1" applyFont="1" applyFill="1" applyBorder="1"/>
    <xf numFmtId="41" fontId="10" fillId="6" borderId="115" xfId="0" applyNumberFormat="1" applyFont="1" applyFill="1" applyBorder="1"/>
    <xf numFmtId="41" fontId="10" fillId="6" borderId="3" xfId="0" applyNumberFormat="1" applyFont="1" applyFill="1" applyBorder="1"/>
    <xf numFmtId="41" fontId="6" fillId="11" borderId="112" xfId="0" applyNumberFormat="1" applyFont="1" applyFill="1" applyBorder="1" applyAlignment="1">
      <alignment horizontal="center"/>
    </xf>
    <xf numFmtId="9" fontId="0" fillId="0" borderId="0" xfId="0" applyNumberFormat="1" applyFont="1"/>
    <xf numFmtId="0" fontId="16" fillId="0" borderId="75" xfId="0" applyFont="1" applyBorder="1"/>
    <xf numFmtId="9" fontId="6" fillId="10" borderId="79" xfId="0" applyNumberFormat="1" applyFont="1" applyFill="1" applyBorder="1"/>
    <xf numFmtId="0" fontId="6" fillId="10" borderId="79" xfId="0" applyFont="1" applyFill="1" applyBorder="1"/>
    <xf numFmtId="4" fontId="6" fillId="0" borderId="0" xfId="0" applyNumberFormat="1" applyFont="1"/>
    <xf numFmtId="41" fontId="6" fillId="0" borderId="0" xfId="0" applyNumberFormat="1" applyFont="1" applyAlignment="1">
      <alignment horizontal="center"/>
    </xf>
    <xf numFmtId="166" fontId="6" fillId="6" borderId="115" xfId="0" applyNumberFormat="1" applyFont="1" applyFill="1" applyBorder="1"/>
    <xf numFmtId="43" fontId="10" fillId="6" borderId="117" xfId="0" applyNumberFormat="1" applyFont="1" applyFill="1" applyBorder="1"/>
    <xf numFmtId="41" fontId="6" fillId="11" borderId="2" xfId="0" applyNumberFormat="1" applyFont="1" applyFill="1" applyBorder="1" applyAlignment="1">
      <alignment horizontal="center"/>
    </xf>
    <xf numFmtId="9" fontId="6" fillId="6" borderId="116" xfId="0" applyNumberFormat="1" applyFont="1" applyFill="1" applyBorder="1"/>
    <xf numFmtId="43" fontId="6" fillId="0" borderId="0" xfId="0" applyNumberFormat="1" applyFont="1"/>
    <xf numFmtId="43" fontId="10" fillId="0" borderId="0" xfId="0" applyNumberFormat="1" applyFont="1" applyAlignment="1">
      <alignment horizontal="center"/>
    </xf>
    <xf numFmtId="49" fontId="6" fillId="0" borderId="0" xfId="0" applyNumberFormat="1" applyFont="1"/>
    <xf numFmtId="49" fontId="6" fillId="0" borderId="0" xfId="0" applyNumberFormat="1" applyFont="1" applyAlignment="1"/>
    <xf numFmtId="0" fontId="13" fillId="12" borderId="118" xfId="0" applyFont="1" applyFill="1" applyBorder="1"/>
    <xf numFmtId="0" fontId="13" fillId="12" borderId="3" xfId="0" applyFont="1" applyFill="1" applyBorder="1" applyAlignment="1">
      <alignment horizontal="center"/>
    </xf>
    <xf numFmtId="41" fontId="13" fillId="12" borderId="6" xfId="0" applyNumberFormat="1" applyFont="1" applyFill="1" applyBorder="1" applyAlignment="1">
      <alignment horizontal="center" wrapText="1"/>
    </xf>
    <xf numFmtId="41" fontId="13" fillId="12" borderId="3" xfId="0" applyNumberFormat="1" applyFont="1" applyFill="1" applyBorder="1" applyAlignment="1">
      <alignment horizontal="center" wrapText="1"/>
    </xf>
    <xf numFmtId="0" fontId="6" fillId="2" borderId="20" xfId="0" applyFont="1" applyFill="1" applyBorder="1" applyAlignment="1">
      <alignment vertical="center"/>
    </xf>
    <xf numFmtId="0" fontId="6" fillId="2" borderId="119" xfId="0" applyFont="1" applyFill="1" applyBorder="1" applyAlignment="1">
      <alignment vertical="center"/>
    </xf>
    <xf numFmtId="164" fontId="6" fillId="2" borderId="20" xfId="0" applyNumberFormat="1" applyFont="1" applyFill="1" applyBorder="1" applyAlignment="1">
      <alignment vertical="center"/>
    </xf>
    <xf numFmtId="164" fontId="6" fillId="2" borderId="119" xfId="0" applyNumberFormat="1" applyFont="1" applyFill="1" applyBorder="1" applyAlignment="1">
      <alignment vertical="center"/>
    </xf>
    <xf numFmtId="43" fontId="6" fillId="0" borderId="0" xfId="0" applyNumberFormat="1" applyFont="1" applyAlignment="1">
      <alignment vertical="center"/>
    </xf>
    <xf numFmtId="43" fontId="6" fillId="0" borderId="0" xfId="0" applyNumberFormat="1" applyFont="1" applyAlignment="1">
      <alignment horizontal="center" vertical="center" wrapText="1"/>
    </xf>
    <xf numFmtId="0" fontId="6" fillId="0" borderId="0" xfId="0" applyFont="1" applyAlignment="1">
      <alignment vertical="center"/>
    </xf>
    <xf numFmtId="0" fontId="6" fillId="2" borderId="15" xfId="0" applyFont="1" applyFill="1" applyBorder="1" applyAlignment="1">
      <alignment vertical="center"/>
    </xf>
    <xf numFmtId="0" fontId="6" fillId="2" borderId="120" xfId="0" applyFont="1" applyFill="1" applyBorder="1" applyAlignment="1">
      <alignment vertical="center"/>
    </xf>
    <xf numFmtId="164" fontId="6" fillId="2" borderId="15" xfId="0" applyNumberFormat="1" applyFont="1" applyFill="1" applyBorder="1" applyAlignment="1">
      <alignment vertical="center"/>
    </xf>
    <xf numFmtId="164" fontId="6" fillId="2" borderId="120" xfId="0" applyNumberFormat="1" applyFont="1" applyFill="1" applyBorder="1" applyAlignment="1">
      <alignment vertical="center"/>
    </xf>
    <xf numFmtId="164" fontId="10" fillId="2" borderId="0" xfId="0" applyNumberFormat="1" applyFont="1" applyFill="1" applyAlignment="1">
      <alignment vertical="center"/>
    </xf>
    <xf numFmtId="0" fontId="6" fillId="2" borderId="121" xfId="0" applyFont="1" applyFill="1" applyBorder="1" applyAlignment="1">
      <alignment vertical="center"/>
    </xf>
    <xf numFmtId="0" fontId="6" fillId="2" borderId="122" xfId="0" applyFont="1" applyFill="1" applyBorder="1" applyAlignment="1">
      <alignment vertical="center"/>
    </xf>
    <xf numFmtId="164" fontId="6" fillId="2" borderId="121" xfId="0" applyNumberFormat="1" applyFont="1" applyFill="1" applyBorder="1" applyAlignment="1">
      <alignment vertical="center"/>
    </xf>
    <xf numFmtId="164" fontId="6" fillId="2" borderId="122" xfId="0" applyNumberFormat="1" applyFont="1" applyFill="1" applyBorder="1" applyAlignment="1">
      <alignment vertical="center"/>
    </xf>
    <xf numFmtId="164" fontId="10" fillId="2" borderId="20" xfId="0" applyNumberFormat="1" applyFont="1" applyFill="1" applyBorder="1" applyAlignment="1">
      <alignment vertical="center"/>
    </xf>
    <xf numFmtId="164" fontId="10" fillId="2" borderId="123" xfId="0" applyNumberFormat="1" applyFont="1" applyFill="1" applyBorder="1" applyAlignment="1">
      <alignment vertical="center"/>
    </xf>
    <xf numFmtId="164" fontId="10" fillId="2" borderId="119" xfId="0" applyNumberFormat="1" applyFont="1" applyFill="1" applyBorder="1" applyAlignment="1">
      <alignment vertical="center"/>
    </xf>
    <xf numFmtId="3" fontId="6" fillId="0" borderId="0" xfId="0" applyNumberFormat="1" applyFont="1" applyAlignment="1">
      <alignment vertical="center"/>
    </xf>
    <xf numFmtId="0" fontId="6" fillId="2" borderId="124" xfId="0" applyFont="1" applyFill="1" applyBorder="1" applyAlignment="1">
      <alignment vertical="center"/>
    </xf>
    <xf numFmtId="0" fontId="6" fillId="2" borderId="100" xfId="0" applyFont="1" applyFill="1" applyBorder="1" applyAlignment="1">
      <alignment vertical="center"/>
    </xf>
    <xf numFmtId="164" fontId="6" fillId="2" borderId="124" xfId="0" applyNumberFormat="1" applyFont="1" applyFill="1" applyBorder="1" applyAlignment="1">
      <alignment vertical="center"/>
    </xf>
    <xf numFmtId="164" fontId="6" fillId="2" borderId="100" xfId="0" applyNumberFormat="1" applyFont="1" applyFill="1" applyBorder="1" applyAlignment="1">
      <alignment vertical="center"/>
    </xf>
    <xf numFmtId="0" fontId="6" fillId="2" borderId="125" xfId="0" applyFont="1" applyFill="1" applyBorder="1" applyAlignment="1">
      <alignment vertical="center"/>
    </xf>
    <xf numFmtId="0" fontId="6" fillId="2" borderId="5" xfId="0" applyFont="1" applyFill="1" applyBorder="1" applyAlignment="1">
      <alignment vertical="center"/>
    </xf>
    <xf numFmtId="164" fontId="6" fillId="2" borderId="125" xfId="0" applyNumberFormat="1" applyFont="1" applyFill="1" applyBorder="1" applyAlignment="1">
      <alignment vertical="center"/>
    </xf>
    <xf numFmtId="0" fontId="6" fillId="0" borderId="0" xfId="0" applyFont="1" applyAlignment="1">
      <alignment vertical="center"/>
    </xf>
    <xf numFmtId="0" fontId="10" fillId="2" borderId="5" xfId="0" applyFont="1" applyFill="1" applyBorder="1" applyAlignment="1">
      <alignment vertical="center"/>
    </xf>
    <xf numFmtId="164" fontId="10" fillId="2" borderId="126" xfId="0" applyNumberFormat="1" applyFont="1" applyFill="1" applyBorder="1" applyAlignment="1">
      <alignment vertical="center"/>
    </xf>
    <xf numFmtId="164" fontId="10" fillId="2" borderId="5" xfId="0" applyNumberFormat="1" applyFont="1" applyFill="1" applyBorder="1" applyAlignment="1">
      <alignment vertical="center"/>
    </xf>
    <xf numFmtId="166" fontId="6" fillId="0" borderId="0" xfId="0" applyNumberFormat="1" applyFont="1"/>
    <xf numFmtId="43" fontId="6" fillId="0" borderId="0" xfId="0" applyNumberFormat="1" applyFont="1" applyAlignment="1">
      <alignment horizontal="center" wrapText="1"/>
    </xf>
    <xf numFmtId="167" fontId="6" fillId="0" borderId="0" xfId="0" applyNumberFormat="1" applyFont="1" applyAlignment="1">
      <alignment wrapText="1"/>
    </xf>
    <xf numFmtId="0" fontId="27" fillId="0" borderId="3" xfId="0" applyFont="1" applyBorder="1" applyAlignment="1">
      <alignment wrapText="1"/>
    </xf>
    <xf numFmtId="0" fontId="27" fillId="0" borderId="129" xfId="0" applyFont="1" applyBorder="1" applyAlignment="1">
      <alignment wrapText="1"/>
    </xf>
    <xf numFmtId="0" fontId="6" fillId="0" borderId="123" xfId="0" applyFont="1" applyBorder="1" applyAlignment="1">
      <alignment wrapText="1"/>
    </xf>
    <xf numFmtId="0" fontId="6" fillId="0" borderId="140" xfId="0" applyFont="1" applyBorder="1" applyAlignment="1">
      <alignment wrapText="1"/>
    </xf>
    <xf numFmtId="164" fontId="6" fillId="0" borderId="140" xfId="0" applyNumberFormat="1" applyFont="1" applyBorder="1" applyAlignment="1">
      <alignment wrapText="1"/>
    </xf>
    <xf numFmtId="164" fontId="6" fillId="13" borderId="141" xfId="0" applyNumberFormat="1" applyFont="1" applyFill="1" applyBorder="1" applyAlignment="1">
      <alignment wrapText="1"/>
    </xf>
    <xf numFmtId="0" fontId="6" fillId="0" borderId="142" xfId="0" applyFont="1" applyBorder="1" applyAlignment="1">
      <alignment wrapText="1"/>
    </xf>
    <xf numFmtId="0" fontId="6" fillId="0" borderId="12" xfId="0" applyFont="1" applyBorder="1" applyAlignment="1">
      <alignment wrapText="1"/>
    </xf>
    <xf numFmtId="164" fontId="6" fillId="0" borderId="12" xfId="0" applyNumberFormat="1" applyFont="1" applyBorder="1" applyAlignment="1">
      <alignment wrapText="1"/>
    </xf>
    <xf numFmtId="164" fontId="6" fillId="13" borderId="13" xfId="0" applyNumberFormat="1" applyFont="1" applyFill="1" applyBorder="1" applyAlignment="1">
      <alignment wrapText="1"/>
    </xf>
    <xf numFmtId="0" fontId="6" fillId="0" borderId="142" xfId="0" applyFont="1" applyBorder="1" applyAlignment="1">
      <alignment wrapText="1"/>
    </xf>
    <xf numFmtId="0" fontId="6" fillId="0" borderId="143" xfId="0" applyFont="1" applyBorder="1" applyAlignment="1">
      <alignment wrapText="1"/>
    </xf>
    <xf numFmtId="0" fontId="6" fillId="0" borderId="144" xfId="0" applyFont="1" applyBorder="1" applyAlignment="1">
      <alignment wrapText="1"/>
    </xf>
    <xf numFmtId="164" fontId="6" fillId="0" borderId="144" xfId="0" applyNumberFormat="1" applyFont="1" applyBorder="1" applyAlignment="1">
      <alignment wrapText="1"/>
    </xf>
    <xf numFmtId="164" fontId="6" fillId="13" borderId="145" xfId="0" applyNumberFormat="1" applyFont="1" applyFill="1" applyBorder="1" applyAlignment="1">
      <alignment wrapText="1"/>
    </xf>
    <xf numFmtId="167" fontId="6" fillId="0" borderId="34" xfId="0" applyNumberFormat="1" applyFont="1" applyBorder="1" applyAlignment="1">
      <alignment wrapText="1"/>
    </xf>
    <xf numFmtId="0" fontId="16" fillId="0" borderId="0" xfId="0" applyFont="1" applyAlignment="1">
      <alignment wrapText="1"/>
    </xf>
    <xf numFmtId="0" fontId="16" fillId="0" borderId="0" xfId="0" applyFont="1" applyAlignment="1">
      <alignment horizontal="center" wrapText="1"/>
    </xf>
    <xf numFmtId="0" fontId="10" fillId="12" borderId="3" xfId="0" applyFont="1" applyFill="1" applyBorder="1" applyAlignment="1">
      <alignment wrapText="1"/>
    </xf>
    <xf numFmtId="0" fontId="6" fillId="0" borderId="119" xfId="0" applyFont="1" applyBorder="1" applyAlignment="1">
      <alignment wrapText="1"/>
    </xf>
    <xf numFmtId="0" fontId="6" fillId="0" borderId="120" xfId="0" applyFont="1" applyBorder="1" applyAlignment="1">
      <alignment wrapText="1"/>
    </xf>
    <xf numFmtId="0" fontId="6" fillId="0" borderId="119" xfId="0" applyFont="1" applyBorder="1" applyAlignment="1">
      <alignment wrapText="1"/>
    </xf>
    <xf numFmtId="164" fontId="6" fillId="0" borderId="120" xfId="0" applyNumberFormat="1" applyFont="1" applyBorder="1" applyAlignment="1">
      <alignment wrapText="1"/>
    </xf>
    <xf numFmtId="164" fontId="6" fillId="0" borderId="146" xfId="0" applyNumberFormat="1" applyFont="1" applyBorder="1" applyAlignment="1">
      <alignment wrapText="1"/>
    </xf>
    <xf numFmtId="0" fontId="6" fillId="14" borderId="120" xfId="0" applyFont="1" applyFill="1" applyBorder="1" applyAlignment="1">
      <alignment wrapText="1"/>
    </xf>
    <xf numFmtId="164" fontId="6" fillId="14" borderId="120" xfId="0" applyNumberFormat="1" applyFont="1" applyFill="1" applyBorder="1" applyAlignment="1">
      <alignment wrapText="1"/>
    </xf>
    <xf numFmtId="0" fontId="6" fillId="0" borderId="147" xfId="0" applyFont="1" applyBorder="1" applyAlignment="1">
      <alignment wrapText="1"/>
    </xf>
    <xf numFmtId="164" fontId="6" fillId="0" borderId="147" xfId="0" applyNumberFormat="1" applyFont="1" applyBorder="1" applyAlignment="1">
      <alignment wrapText="1"/>
    </xf>
    <xf numFmtId="164" fontId="6" fillId="0" borderId="148" xfId="0" applyNumberFormat="1" applyFont="1" applyBorder="1" applyAlignment="1">
      <alignment wrapText="1"/>
    </xf>
    <xf numFmtId="164" fontId="10" fillId="15" borderId="3" xfId="0" applyNumberFormat="1" applyFont="1" applyFill="1" applyBorder="1" applyAlignment="1">
      <alignment wrapText="1"/>
    </xf>
    <xf numFmtId="167" fontId="10" fillId="0" borderId="0" xfId="0" applyNumberFormat="1" applyFont="1" applyAlignment="1">
      <alignment wrapText="1"/>
    </xf>
    <xf numFmtId="0" fontId="6" fillId="14" borderId="149" xfId="0" applyFont="1" applyFill="1" applyBorder="1" applyAlignment="1">
      <alignment wrapText="1"/>
    </xf>
    <xf numFmtId="0" fontId="6" fillId="0" borderId="120" xfId="0" applyFont="1" applyBorder="1" applyAlignment="1">
      <alignment wrapText="1"/>
    </xf>
    <xf numFmtId="0" fontId="6" fillId="0" borderId="146" xfId="0" applyFont="1" applyBorder="1" applyAlignment="1">
      <alignment wrapText="1"/>
    </xf>
    <xf numFmtId="164" fontId="6" fillId="0" borderId="120" xfId="0" applyNumberFormat="1" applyFont="1" applyBorder="1" applyAlignment="1">
      <alignment wrapText="1"/>
    </xf>
    <xf numFmtId="0" fontId="6" fillId="14" borderId="122" xfId="0" applyFont="1" applyFill="1" applyBorder="1" applyAlignment="1">
      <alignment wrapText="1"/>
    </xf>
    <xf numFmtId="44" fontId="10" fillId="0" borderId="0" xfId="0" applyNumberFormat="1" applyFont="1" applyAlignment="1">
      <alignment wrapText="1"/>
    </xf>
    <xf numFmtId="0" fontId="6" fillId="14" borderId="120" xfId="0" applyFont="1" applyFill="1" applyBorder="1" applyAlignment="1">
      <alignment wrapText="1"/>
    </xf>
    <xf numFmtId="0" fontId="6" fillId="0" borderId="146" xfId="0" applyFont="1" applyBorder="1" applyAlignment="1">
      <alignment wrapText="1"/>
    </xf>
    <xf numFmtId="0" fontId="10" fillId="0" borderId="0" xfId="0" applyFont="1" applyAlignment="1">
      <alignment horizontal="left"/>
    </xf>
    <xf numFmtId="7" fontId="6" fillId="0" borderId="0" xfId="0" applyNumberFormat="1" applyFont="1"/>
    <xf numFmtId="0" fontId="6" fillId="0" borderId="24" xfId="0" applyFont="1" applyBorder="1"/>
    <xf numFmtId="0" fontId="10" fillId="0" borderId="19" xfId="0" applyFont="1" applyBorder="1" applyAlignment="1">
      <alignment horizontal="left"/>
    </xf>
    <xf numFmtId="0" fontId="10" fillId="0" borderId="19" xfId="0" applyFont="1" applyBorder="1" applyAlignment="1">
      <alignment horizontal="right"/>
    </xf>
    <xf numFmtId="0" fontId="6" fillId="0" borderId="19" xfId="0" applyFont="1" applyBorder="1" applyAlignment="1">
      <alignment horizontal="center"/>
    </xf>
    <xf numFmtId="7" fontId="6" fillId="0" borderId="19" xfId="0" applyNumberFormat="1" applyFont="1" applyBorder="1"/>
    <xf numFmtId="7" fontId="6" fillId="0" borderId="25" xfId="0" applyNumberFormat="1" applyFont="1" applyBorder="1"/>
    <xf numFmtId="0" fontId="10" fillId="0" borderId="34" xfId="0" applyFont="1" applyBorder="1" applyAlignment="1">
      <alignment horizontal="center"/>
    </xf>
    <xf numFmtId="0" fontId="10" fillId="0" borderId="0" xfId="0" applyFont="1" applyAlignment="1">
      <alignment horizontal="right"/>
    </xf>
    <xf numFmtId="0" fontId="6" fillId="0" borderId="0" xfId="0" applyFont="1" applyAlignment="1">
      <alignment horizontal="center"/>
    </xf>
    <xf numFmtId="7" fontId="6" fillId="0" borderId="35" xfId="0" applyNumberFormat="1" applyFont="1" applyBorder="1"/>
    <xf numFmtId="0" fontId="6" fillId="0" borderId="34" xfId="0" applyFont="1" applyBorder="1"/>
    <xf numFmtId="5" fontId="28" fillId="0" borderId="0" xfId="0" applyNumberFormat="1" applyFont="1"/>
    <xf numFmtId="41" fontId="28" fillId="0" borderId="0" xfId="0" applyNumberFormat="1" applyFont="1"/>
    <xf numFmtId="5" fontId="6" fillId="0" borderId="0" xfId="0" applyNumberFormat="1" applyFont="1"/>
    <xf numFmtId="0" fontId="6" fillId="16" borderId="151" xfId="0" applyFont="1" applyFill="1" applyBorder="1"/>
    <xf numFmtId="0" fontId="6" fillId="16" borderId="2" xfId="0" applyFont="1" applyFill="1" applyBorder="1" applyAlignment="1">
      <alignment horizontal="left"/>
    </xf>
    <xf numFmtId="0" fontId="6" fillId="16" borderId="2" xfId="0" applyFont="1" applyFill="1" applyBorder="1"/>
    <xf numFmtId="7" fontId="6" fillId="16" borderId="2" xfId="0" applyNumberFormat="1" applyFont="1" applyFill="1" applyBorder="1"/>
    <xf numFmtId="7" fontId="6" fillId="16" borderId="152" xfId="0" applyNumberFormat="1" applyFont="1" applyFill="1" applyBorder="1"/>
    <xf numFmtId="7" fontId="10" fillId="0" borderId="0" xfId="0" applyNumberFormat="1" applyFont="1" applyAlignment="1">
      <alignment horizontal="right"/>
    </xf>
    <xf numFmtId="7" fontId="10" fillId="0" borderId="35" xfId="0" applyNumberFormat="1" applyFont="1" applyBorder="1" applyAlignment="1">
      <alignment horizontal="right"/>
    </xf>
    <xf numFmtId="9" fontId="28" fillId="8" borderId="2" xfId="0" applyNumberFormat="1" applyFont="1" applyFill="1" applyBorder="1"/>
    <xf numFmtId="7" fontId="6" fillId="16" borderId="2" xfId="0" applyNumberFormat="1" applyFont="1" applyFill="1" applyBorder="1" applyAlignment="1">
      <alignment horizontal="right"/>
    </xf>
    <xf numFmtId="7" fontId="6" fillId="16" borderId="152" xfId="0" applyNumberFormat="1" applyFont="1" applyFill="1" applyBorder="1" applyAlignment="1">
      <alignment horizontal="right"/>
    </xf>
    <xf numFmtId="168" fontId="28" fillId="0" borderId="0" xfId="0" applyNumberFormat="1" applyFont="1"/>
    <xf numFmtId="169" fontId="6" fillId="0" borderId="35" xfId="0" applyNumberFormat="1" applyFont="1" applyBorder="1"/>
    <xf numFmtId="168" fontId="6" fillId="0" borderId="0" xfId="0" applyNumberFormat="1" applyFont="1"/>
    <xf numFmtId="166" fontId="28" fillId="0" borderId="0" xfId="0" applyNumberFormat="1" applyFont="1"/>
    <xf numFmtId="169" fontId="6" fillId="16" borderId="152" xfId="0" applyNumberFormat="1" applyFont="1" applyFill="1" applyBorder="1"/>
    <xf numFmtId="9" fontId="28" fillId="0" borderId="0" xfId="0" applyNumberFormat="1" applyFont="1" applyAlignment="1">
      <alignment horizontal="center"/>
    </xf>
    <xf numFmtId="170" fontId="28" fillId="0" borderId="0" xfId="0" applyNumberFormat="1" applyFont="1"/>
    <xf numFmtId="9" fontId="28" fillId="0" borderId="0" xfId="0" applyNumberFormat="1" applyFont="1"/>
    <xf numFmtId="170" fontId="6" fillId="0" borderId="0" xfId="0" applyNumberFormat="1" applyFont="1"/>
    <xf numFmtId="0" fontId="6" fillId="16" borderId="2" xfId="0" applyFont="1" applyFill="1" applyBorder="1" applyAlignment="1">
      <alignment horizontal="right"/>
    </xf>
    <xf numFmtId="169" fontId="6" fillId="16" borderId="152" xfId="0" applyNumberFormat="1" applyFont="1" applyFill="1" applyBorder="1" applyAlignment="1">
      <alignment horizontal="right"/>
    </xf>
    <xf numFmtId="9" fontId="28" fillId="16" borderId="2" xfId="0" applyNumberFormat="1" applyFont="1" applyFill="1" applyBorder="1"/>
    <xf numFmtId="0" fontId="6" fillId="0" borderId="35" xfId="0" applyFont="1" applyBorder="1"/>
    <xf numFmtId="0" fontId="10" fillId="16" borderId="2" xfId="0" applyFont="1" applyFill="1" applyBorder="1"/>
    <xf numFmtId="0" fontId="6" fillId="16" borderId="152" xfId="0" applyFont="1" applyFill="1" applyBorder="1"/>
    <xf numFmtId="0" fontId="10" fillId="0" borderId="0" xfId="0" applyFont="1" applyAlignment="1">
      <alignment horizontal="center"/>
    </xf>
    <xf numFmtId="0" fontId="10" fillId="0" borderId="35" xfId="0" applyFont="1" applyBorder="1" applyAlignment="1">
      <alignment horizontal="center"/>
    </xf>
    <xf numFmtId="169" fontId="6" fillId="0" borderId="0" xfId="0" applyNumberFormat="1" applyFont="1" applyAlignment="1">
      <alignment horizontal="center"/>
    </xf>
    <xf numFmtId="169" fontId="28" fillId="0" borderId="0" xfId="0" applyNumberFormat="1" applyFont="1" applyAlignment="1">
      <alignment horizontal="center"/>
    </xf>
    <xf numFmtId="10" fontId="6" fillId="0" borderId="0" xfId="0" applyNumberFormat="1" applyFont="1" applyAlignment="1">
      <alignment horizontal="right"/>
    </xf>
    <xf numFmtId="9" fontId="6" fillId="0" borderId="0" xfId="0" applyNumberFormat="1" applyFont="1" applyAlignment="1">
      <alignment horizontal="center"/>
    </xf>
    <xf numFmtId="10" fontId="6" fillId="0" borderId="35" xfId="0" applyNumberFormat="1" applyFont="1" applyBorder="1" applyAlignment="1">
      <alignment horizontal="right"/>
    </xf>
    <xf numFmtId="0" fontId="6" fillId="0" borderId="55" xfId="0" applyFont="1" applyBorder="1"/>
    <xf numFmtId="0" fontId="6" fillId="0" borderId="150" xfId="0" applyFont="1" applyBorder="1"/>
    <xf numFmtId="10" fontId="6" fillId="0" borderId="150" xfId="0" applyNumberFormat="1" applyFont="1" applyBorder="1"/>
    <xf numFmtId="9" fontId="6" fillId="0" borderId="150" xfId="0" applyNumberFormat="1" applyFont="1" applyBorder="1" applyAlignment="1">
      <alignment horizontal="center"/>
    </xf>
    <xf numFmtId="0" fontId="6" fillId="0" borderId="56" xfId="0" applyFont="1" applyBorder="1"/>
    <xf numFmtId="0" fontId="6" fillId="0" borderId="0" xfId="0" quotePrefix="1" applyFont="1"/>
    <xf numFmtId="0" fontId="2" fillId="17" borderId="3" xfId="0" applyFont="1" applyFill="1" applyBorder="1" applyAlignment="1">
      <alignment vertical="center" wrapText="1"/>
    </xf>
    <xf numFmtId="0" fontId="2" fillId="17" borderId="153" xfId="0" applyFont="1" applyFill="1" applyBorder="1" applyAlignment="1">
      <alignment vertical="center" wrapText="1"/>
    </xf>
    <xf numFmtId="0" fontId="2" fillId="0" borderId="69" xfId="0" applyFont="1" applyBorder="1" applyAlignment="1">
      <alignment vertical="center" wrapText="1"/>
    </xf>
    <xf numFmtId="0" fontId="3" fillId="0" borderId="148" xfId="0" applyFont="1" applyBorder="1" applyAlignment="1">
      <alignment vertical="center" wrapText="1"/>
    </xf>
    <xf numFmtId="3" fontId="22" fillId="0" borderId="0" xfId="0" applyNumberFormat="1" applyFont="1" applyAlignment="1">
      <alignment horizontal="right" vertical="center"/>
    </xf>
    <xf numFmtId="0" fontId="3" fillId="0" borderId="69" xfId="0" applyFont="1" applyBorder="1" applyAlignment="1">
      <alignment vertical="center" wrapText="1"/>
    </xf>
    <xf numFmtId="3" fontId="29" fillId="0" borderId="0" xfId="0" applyNumberFormat="1" applyFont="1" applyAlignment="1">
      <alignment vertical="center"/>
    </xf>
    <xf numFmtId="3" fontId="6" fillId="0" borderId="0" xfId="0" applyNumberFormat="1" applyFont="1"/>
    <xf numFmtId="6" fontId="6" fillId="0" borderId="0" xfId="0" applyNumberFormat="1" applyFont="1"/>
    <xf numFmtId="0" fontId="3" fillId="0" borderId="56" xfId="0" applyFont="1" applyBorder="1" applyAlignment="1">
      <alignment vertical="center" wrapText="1"/>
    </xf>
    <xf numFmtId="0" fontId="2" fillId="18" borderId="5" xfId="0" applyFont="1" applyFill="1" applyBorder="1" applyAlignment="1">
      <alignment vertical="center" wrapText="1"/>
    </xf>
    <xf numFmtId="0" fontId="2" fillId="18" borderId="155" xfId="0" applyFont="1" applyFill="1" applyBorder="1" applyAlignment="1">
      <alignment vertical="center" wrapText="1"/>
    </xf>
    <xf numFmtId="6" fontId="2" fillId="8" borderId="152" xfId="0" applyNumberFormat="1" applyFont="1" applyFill="1" applyBorder="1" applyAlignment="1">
      <alignment vertical="center" wrapText="1"/>
    </xf>
    <xf numFmtId="0" fontId="2" fillId="0" borderId="35" xfId="0" applyFont="1" applyBorder="1" applyAlignment="1">
      <alignment vertical="center" wrapText="1"/>
    </xf>
    <xf numFmtId="0" fontId="6" fillId="0" borderId="35" xfId="0" applyFont="1" applyBorder="1" applyAlignment="1">
      <alignment vertical="top" wrapText="1"/>
    </xf>
    <xf numFmtId="0" fontId="2" fillId="0" borderId="148" xfId="0" applyFont="1" applyBorder="1" applyAlignment="1">
      <alignment vertical="center" wrapText="1"/>
    </xf>
    <xf numFmtId="0" fontId="6" fillId="0" borderId="56" xfId="0" applyFont="1" applyBorder="1" applyAlignment="1">
      <alignment vertical="top" wrapText="1"/>
    </xf>
    <xf numFmtId="0" fontId="13" fillId="5" borderId="8" xfId="0" applyFont="1" applyFill="1" applyBorder="1" applyAlignment="1">
      <alignment horizontal="left"/>
    </xf>
    <xf numFmtId="0" fontId="14" fillId="0" borderId="9" xfId="0" applyFont="1" applyBorder="1"/>
    <xf numFmtId="0" fontId="14" fillId="0" borderId="10" xfId="0" applyFont="1" applyBorder="1"/>
    <xf numFmtId="0" fontId="15" fillId="3" borderId="17" xfId="0" applyFont="1" applyFill="1" applyBorder="1" applyAlignment="1">
      <alignment horizontal="left" vertical="top"/>
    </xf>
    <xf numFmtId="0" fontId="14" fillId="0" borderId="18" xfId="0" applyFont="1" applyBorder="1"/>
    <xf numFmtId="41" fontId="6" fillId="0" borderId="43" xfId="0" applyNumberFormat="1" applyFont="1" applyBorder="1" applyAlignment="1">
      <alignment horizontal="left" vertical="top"/>
    </xf>
    <xf numFmtId="0" fontId="0" fillId="0" borderId="0" xfId="0" applyFont="1" applyAlignment="1"/>
    <xf numFmtId="0" fontId="14" fillId="0" borderId="44" xfId="0" applyFont="1" applyBorder="1"/>
    <xf numFmtId="0" fontId="6" fillId="0" borderId="45" xfId="0" applyFont="1" applyBorder="1" applyAlignment="1">
      <alignment horizontal="left"/>
    </xf>
    <xf numFmtId="0" fontId="14" fillId="0" borderId="14" xfId="0" applyFont="1" applyBorder="1"/>
    <xf numFmtId="0" fontId="14" fillId="0" borderId="46" xfId="0" applyFont="1" applyBorder="1"/>
    <xf numFmtId="49" fontId="22" fillId="8" borderId="40" xfId="0" applyNumberFormat="1" applyFont="1" applyFill="1" applyBorder="1" applyAlignment="1">
      <alignment horizontal="left" wrapText="1"/>
    </xf>
    <xf numFmtId="0" fontId="14" fillId="0" borderId="41" xfId="0" applyFont="1" applyBorder="1"/>
    <xf numFmtId="0" fontId="14" fillId="0" borderId="42" xfId="0" applyFont="1" applyBorder="1"/>
    <xf numFmtId="0" fontId="13" fillId="4" borderId="49" xfId="0" applyFont="1" applyFill="1" applyBorder="1" applyAlignment="1">
      <alignment horizontal="center"/>
    </xf>
    <xf numFmtId="0" fontId="14" fillId="0" borderId="50" xfId="0" applyFont="1" applyBorder="1"/>
    <xf numFmtId="0" fontId="14" fillId="0" borderId="51" xfId="0" applyFont="1" applyBorder="1"/>
    <xf numFmtId="0" fontId="13" fillId="4" borderId="52" xfId="0" applyFont="1" applyFill="1" applyBorder="1" applyAlignment="1">
      <alignment horizontal="center"/>
    </xf>
    <xf numFmtId="0" fontId="14" fillId="0" borderId="53" xfId="0" applyFont="1" applyBorder="1"/>
    <xf numFmtId="0" fontId="14" fillId="0" borderId="54" xfId="0" applyFont="1" applyBorder="1"/>
    <xf numFmtId="4" fontId="13" fillId="4" borderId="58" xfId="0" applyNumberFormat="1" applyFont="1" applyFill="1" applyBorder="1" applyAlignment="1">
      <alignment horizontal="center" wrapText="1"/>
    </xf>
    <xf numFmtId="0" fontId="14" fillId="0" borderId="59" xfId="0" applyFont="1" applyBorder="1"/>
    <xf numFmtId="0" fontId="14" fillId="0" borderId="60" xfId="0" applyFont="1" applyBorder="1"/>
    <xf numFmtId="4" fontId="13" fillId="4" borderId="61" xfId="0" applyNumberFormat="1" applyFont="1" applyFill="1" applyBorder="1" applyAlignment="1">
      <alignment horizontal="center" wrapText="1"/>
    </xf>
    <xf numFmtId="0" fontId="14" fillId="0" borderId="62" xfId="0" applyFont="1" applyBorder="1"/>
    <xf numFmtId="4" fontId="13" fillId="4" borderId="61" xfId="0" applyNumberFormat="1" applyFont="1" applyFill="1" applyBorder="1" applyAlignment="1">
      <alignment horizontal="center"/>
    </xf>
    <xf numFmtId="0" fontId="14" fillId="0" borderId="63" xfId="0" applyFont="1" applyBorder="1"/>
    <xf numFmtId="164" fontId="13" fillId="4" borderId="64" xfId="0" applyNumberFormat="1" applyFont="1" applyFill="1" applyBorder="1" applyAlignment="1">
      <alignment horizontal="center" wrapText="1"/>
    </xf>
    <xf numFmtId="0" fontId="14" fillId="0" borderId="69" xfId="0" applyFont="1" applyBorder="1"/>
    <xf numFmtId="0" fontId="21" fillId="0" borderId="24" xfId="0" applyFont="1" applyBorder="1" applyAlignment="1">
      <alignment horizontal="center" vertical="center"/>
    </xf>
    <xf numFmtId="0" fontId="14" fillId="0" borderId="25" xfId="0" applyFont="1" applyBorder="1"/>
    <xf numFmtId="0" fontId="14" fillId="0" borderId="34" xfId="0" applyFont="1" applyBorder="1"/>
    <xf numFmtId="0" fontId="14" fillId="0" borderId="35" xfId="0" applyFont="1" applyBorder="1"/>
    <xf numFmtId="0" fontId="14" fillId="0" borderId="55" xfId="0" applyFont="1" applyBorder="1"/>
    <xf numFmtId="0" fontId="14" fillId="0" borderId="56" xfId="0" applyFont="1" applyBorder="1"/>
    <xf numFmtId="41" fontId="15" fillId="0" borderId="29" xfId="0" applyNumberFormat="1" applyFont="1" applyBorder="1" applyAlignment="1">
      <alignment horizontal="center"/>
    </xf>
    <xf numFmtId="0" fontId="14" fillId="0" borderId="30" xfId="0" applyFont="1" applyBorder="1"/>
    <xf numFmtId="0" fontId="15" fillId="0" borderId="31" xfId="0" applyFont="1" applyBorder="1" applyAlignment="1">
      <alignment horizontal="center"/>
    </xf>
    <xf numFmtId="0" fontId="14" fillId="0" borderId="32" xfId="0" applyFont="1" applyBorder="1"/>
    <xf numFmtId="0" fontId="14" fillId="0" borderId="33" xfId="0" applyFont="1" applyBorder="1"/>
    <xf numFmtId="41" fontId="6" fillId="0" borderId="36" xfId="0" applyNumberFormat="1" applyFont="1" applyBorder="1" applyAlignment="1">
      <alignment horizontal="left"/>
    </xf>
    <xf numFmtId="0" fontId="14" fillId="0" borderId="37" xfId="0" applyFont="1" applyBorder="1"/>
    <xf numFmtId="0" fontId="14" fillId="0" borderId="38" xfId="0" applyFont="1" applyBorder="1"/>
    <xf numFmtId="9" fontId="6" fillId="0" borderId="31" xfId="0" applyNumberFormat="1" applyFont="1" applyBorder="1" applyAlignment="1">
      <alignment horizontal="center"/>
    </xf>
    <xf numFmtId="0" fontId="10" fillId="0" borderId="0" xfId="0" applyFont="1" applyAlignment="1">
      <alignment horizontal="center"/>
    </xf>
    <xf numFmtId="0" fontId="10" fillId="12" borderId="127" xfId="0" applyFont="1" applyFill="1" applyBorder="1" applyAlignment="1">
      <alignment horizontal="center" wrapText="1"/>
    </xf>
    <xf numFmtId="0" fontId="14" fillId="0" borderId="128" xfId="0" applyFont="1" applyBorder="1"/>
    <xf numFmtId="0" fontId="14" fillId="0" borderId="129" xfId="0" applyFont="1" applyBorder="1"/>
    <xf numFmtId="0" fontId="10" fillId="12" borderId="130" xfId="0" applyFont="1" applyFill="1" applyBorder="1" applyAlignment="1">
      <alignment horizontal="left" wrapText="1"/>
    </xf>
    <xf numFmtId="0" fontId="14" fillId="0" borderId="131" xfId="0" applyFont="1" applyBorder="1"/>
    <xf numFmtId="0" fontId="10" fillId="12" borderId="132" xfId="0" applyFont="1" applyFill="1" applyBorder="1" applyAlignment="1">
      <alignment horizontal="center" wrapText="1"/>
    </xf>
    <xf numFmtId="0" fontId="14" fillId="0" borderId="133" xfId="0" applyFont="1" applyBorder="1"/>
    <xf numFmtId="0" fontId="14" fillId="0" borderId="134" xfId="0" applyFont="1" applyBorder="1"/>
    <xf numFmtId="0" fontId="10" fillId="12" borderId="135" xfId="0" applyFont="1" applyFill="1" applyBorder="1" applyAlignment="1">
      <alignment horizontal="left" wrapText="1"/>
    </xf>
    <xf numFmtId="0" fontId="14" fillId="0" borderId="136" xfId="0" applyFont="1" applyBorder="1"/>
    <xf numFmtId="0" fontId="10" fillId="12" borderId="137" xfId="0" applyFont="1" applyFill="1" applyBorder="1" applyAlignment="1">
      <alignment horizontal="center" wrapText="1"/>
    </xf>
    <xf numFmtId="0" fontId="14" fillId="0" borderId="138" xfId="0" applyFont="1" applyBorder="1"/>
    <xf numFmtId="0" fontId="14" fillId="0" borderId="139" xfId="0" applyFont="1" applyBorder="1"/>
    <xf numFmtId="0" fontId="10" fillId="15" borderId="127" xfId="0" applyFont="1" applyFill="1" applyBorder="1" applyAlignment="1">
      <alignment horizontal="left" wrapText="1"/>
    </xf>
    <xf numFmtId="0" fontId="6" fillId="0" borderId="24" xfId="0" applyFont="1" applyBorder="1" applyAlignment="1">
      <alignment horizontal="left" vertical="top" wrapText="1"/>
    </xf>
    <xf numFmtId="0" fontId="14" fillId="0" borderId="19" xfId="0" applyFont="1" applyBorder="1"/>
    <xf numFmtId="0" fontId="14" fillId="0" borderId="150" xfId="0" applyFont="1" applyBorder="1"/>
    <xf numFmtId="0" fontId="6" fillId="0" borderId="0" xfId="0" applyFont="1" applyAlignment="1">
      <alignment horizontal="left"/>
    </xf>
    <xf numFmtId="0" fontId="10" fillId="0" borderId="24" xfId="0" applyFont="1" applyBorder="1" applyAlignment="1">
      <alignment horizontal="left" vertical="top" wrapText="1"/>
    </xf>
    <xf numFmtId="0" fontId="2" fillId="0" borderId="64" xfId="0" applyFont="1" applyBorder="1" applyAlignment="1">
      <alignment vertical="center" wrapText="1"/>
    </xf>
    <xf numFmtId="0" fontId="14" fillId="0" borderId="148" xfId="0" applyFont="1" applyBorder="1"/>
    <xf numFmtId="6" fontId="2" fillId="0" borderId="24" xfId="0" applyNumberFormat="1" applyFont="1" applyBorder="1" applyAlignment="1">
      <alignment vertical="center" wrapText="1"/>
    </xf>
    <xf numFmtId="0" fontId="2" fillId="0" borderId="34" xfId="0" applyFont="1" applyBorder="1" applyAlignment="1">
      <alignment vertical="center" wrapText="1"/>
    </xf>
    <xf numFmtId="0" fontId="2" fillId="0" borderId="55" xfId="0" applyFont="1" applyBorder="1" applyAlignment="1">
      <alignment vertical="center" wrapText="1"/>
    </xf>
    <xf numFmtId="6" fontId="2" fillId="0" borderId="127" xfId="0" applyNumberFormat="1" applyFont="1" applyBorder="1" applyAlignment="1">
      <alignment vertical="center" wrapText="1"/>
    </xf>
    <xf numFmtId="0" fontId="3" fillId="0" borderId="24" xfId="0" applyFont="1" applyBorder="1" applyAlignment="1">
      <alignment vertical="center" wrapText="1"/>
    </xf>
    <xf numFmtId="9" fontId="2" fillId="0" borderId="64" xfId="0" applyNumberFormat="1" applyFont="1" applyBorder="1" applyAlignment="1">
      <alignment vertical="center" wrapText="1"/>
    </xf>
    <xf numFmtId="0" fontId="3" fillId="0" borderId="127" xfId="0" applyFont="1" applyBorder="1" applyAlignment="1">
      <alignment vertical="center" wrapText="1"/>
    </xf>
    <xf numFmtId="0" fontId="3" fillId="18" borderId="127" xfId="0" applyFont="1" applyFill="1" applyBorder="1" applyAlignment="1">
      <alignment vertical="center" wrapText="1"/>
    </xf>
    <xf numFmtId="6" fontId="2" fillId="18" borderId="127" xfId="0" applyNumberFormat="1" applyFont="1" applyFill="1" applyBorder="1" applyAlignment="1">
      <alignment vertical="center" wrapText="1"/>
    </xf>
    <xf numFmtId="0" fontId="2" fillId="0" borderId="24" xfId="0" applyFont="1" applyBorder="1" applyAlignment="1">
      <alignment vertical="center" wrapText="1"/>
    </xf>
    <xf numFmtId="0" fontId="3" fillId="0" borderId="64" xfId="0" applyFont="1" applyBorder="1" applyAlignment="1">
      <alignment vertical="center" wrapText="1"/>
    </xf>
    <xf numFmtId="6" fontId="2" fillId="8" borderId="24" xfId="0" applyNumberFormat="1" applyFont="1" applyFill="1" applyBorder="1" applyAlignment="1">
      <alignment vertical="center" wrapText="1"/>
    </xf>
    <xf numFmtId="6" fontId="3" fillId="0" borderId="127" xfId="0" applyNumberFormat="1" applyFont="1" applyBorder="1" applyAlignment="1">
      <alignment vertical="center" wrapText="1"/>
    </xf>
    <xf numFmtId="0" fontId="2" fillId="17" borderId="127" xfId="0" applyFont="1" applyFill="1" applyBorder="1" applyAlignment="1">
      <alignment vertical="center" wrapText="1"/>
    </xf>
    <xf numFmtId="0" fontId="3" fillId="0" borderId="34" xfId="0" applyFont="1" applyBorder="1" applyAlignment="1">
      <alignment vertical="center" wrapText="1"/>
    </xf>
    <xf numFmtId="0" fontId="3" fillId="0" borderId="55" xfId="0" applyFont="1" applyBorder="1" applyAlignment="1">
      <alignment vertical="center" wrapText="1"/>
    </xf>
    <xf numFmtId="0" fontId="6" fillId="0" borderId="34" xfId="0" applyFont="1" applyBorder="1" applyAlignment="1">
      <alignment vertical="top" wrapText="1"/>
    </xf>
    <xf numFmtId="0" fontId="6" fillId="0" borderId="55" xfId="0" applyFont="1" applyBorder="1" applyAlignment="1">
      <alignment vertical="top" wrapText="1"/>
    </xf>
    <xf numFmtId="6" fontId="2" fillId="8" borderId="154" xfId="0" applyNumberFormat="1" applyFont="1" applyFill="1" applyBorder="1" applyAlignment="1">
      <alignment vertical="center" wrapText="1"/>
    </xf>
    <xf numFmtId="8" fontId="2" fillId="0" borderId="24" xfId="0" applyNumberFormat="1" applyFont="1" applyBorder="1" applyAlignment="1">
      <alignment vertical="center" wrapText="1"/>
    </xf>
    <xf numFmtId="0" fontId="2" fillId="18" borderId="127" xfId="0" applyFont="1" applyFill="1" applyBorder="1" applyAlignment="1">
      <alignment vertical="center" wrapText="1"/>
    </xf>
  </cellXfs>
  <cellStyles count="1">
    <cellStyle name="Normal" xfId="0" builtinId="0"/>
  </cellStyles>
  <dxfs count="63">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i/>
        <color rgb="FFFF0000"/>
      </font>
      <fill>
        <patternFill patternType="none"/>
      </fill>
    </dxf>
    <dxf>
      <fill>
        <patternFill patternType="solid">
          <fgColor rgb="FFFF0000"/>
          <bgColor rgb="FFFF0000"/>
        </patternFill>
      </fill>
    </dxf>
    <dxf>
      <font>
        <i/>
        <color rgb="FFFF0000"/>
      </font>
      <fill>
        <patternFill patternType="none"/>
      </fill>
    </dxf>
    <dxf>
      <font>
        <i/>
        <color rgb="FFFF0000"/>
      </font>
      <fill>
        <patternFill patternType="none"/>
      </fill>
    </dxf>
    <dxf>
      <font>
        <b/>
        <i/>
        <color rgb="FFFF0000"/>
      </font>
      <fill>
        <patternFill patternType="none"/>
      </fill>
    </dxf>
    <dxf>
      <fill>
        <patternFill patternType="none"/>
      </fill>
      <border>
        <left style="thin">
          <color rgb="FF000000"/>
        </left>
        <right style="thin">
          <color rgb="FF000000"/>
        </right>
        <bottom style="thin">
          <color rgb="FF000000"/>
        </bottom>
      </border>
    </dxf>
    <dxf>
      <fill>
        <patternFill patternType="none"/>
      </fill>
      <border>
        <left style="thin">
          <color rgb="FF000000"/>
        </left>
        <right style="thin">
          <color rgb="FF000000"/>
        </right>
      </border>
    </dxf>
    <dxf>
      <fill>
        <patternFill patternType="none"/>
      </fill>
      <border>
        <left style="thin">
          <color rgb="FF000000"/>
        </left>
        <right style="thin">
          <color rgb="FF000000"/>
        </right>
        <top style="thin">
          <color rgb="FF000000"/>
        </top>
      </border>
    </dxf>
    <dxf>
      <fill>
        <patternFill patternType="none"/>
      </fill>
    </dxf>
    <dxf>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ont>
        <b/>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font>
      <fill>
        <patternFill patternType="none"/>
      </fill>
    </dxf>
    <dxf>
      <font>
        <b/>
        <i/>
        <color rgb="FFFF0000"/>
      </font>
      <fill>
        <patternFill patternType="none"/>
      </fill>
    </dxf>
    <dxf>
      <font>
        <b/>
      </font>
      <fill>
        <patternFill patternType="none"/>
      </fill>
    </dxf>
    <dxf>
      <fill>
        <patternFill patternType="none"/>
      </fill>
    </dxf>
    <dxf>
      <fill>
        <patternFill patternType="solid">
          <fgColor rgb="FFFF0000"/>
          <bgColor rgb="FFFF0000"/>
        </patternFill>
      </fill>
    </dxf>
    <dxf>
      <fill>
        <patternFill patternType="none"/>
      </fill>
    </dxf>
    <dxf>
      <font>
        <i/>
        <color rgb="FFFF0000"/>
      </font>
      <fill>
        <patternFill patternType="none"/>
      </fill>
    </dxf>
    <dxf>
      <fill>
        <patternFill patternType="solid">
          <fgColor rgb="FFF1F1F1"/>
          <bgColor rgb="FFF1F1F1"/>
        </patternFill>
      </fill>
    </dxf>
    <dxf>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ocs.google.com/document/d/1YFo7VEwS2XnB0VDuqcfvUdOVo265wt7_PtkFK222Aeg/edit"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workbookViewId="0"/>
  </sheetViews>
  <sheetFormatPr defaultColWidth="14.44140625" defaultRowHeight="15" customHeight="1" x14ac:dyDescent="0.25"/>
  <cols>
    <col min="1" max="1" width="96.109375" customWidth="1"/>
    <col min="2" max="6" width="8.6640625" customWidth="1"/>
  </cols>
  <sheetData>
    <row r="1" spans="1:1" ht="12.75" customHeight="1" x14ac:dyDescent="0.3">
      <c r="A1" s="1" t="s">
        <v>0</v>
      </c>
    </row>
    <row r="2" spans="1:1" ht="12.75" customHeight="1" x14ac:dyDescent="0.3">
      <c r="A2" s="2"/>
    </row>
    <row r="3" spans="1:1" ht="12.75" customHeight="1" x14ac:dyDescent="0.25">
      <c r="A3" s="3" t="s">
        <v>1</v>
      </c>
    </row>
    <row r="4" spans="1:1" ht="12.75" customHeight="1" x14ac:dyDescent="0.25">
      <c r="A4" s="4"/>
    </row>
    <row r="5" spans="1:1" ht="12.75" customHeight="1" x14ac:dyDescent="0.25">
      <c r="A5" s="5" t="s">
        <v>2</v>
      </c>
    </row>
    <row r="6" spans="1:1" ht="12.75" customHeight="1" x14ac:dyDescent="0.25">
      <c r="A6" s="6"/>
    </row>
    <row r="7" spans="1:1" ht="12.75" customHeight="1" x14ac:dyDescent="0.25">
      <c r="A7" s="7" t="s">
        <v>3</v>
      </c>
    </row>
    <row r="8" spans="1:1" ht="12.75" customHeight="1" x14ac:dyDescent="0.25">
      <c r="A8" s="4"/>
    </row>
    <row r="9" spans="1:1" ht="12.75" customHeight="1" x14ac:dyDescent="0.25">
      <c r="A9" s="4" t="s">
        <v>4</v>
      </c>
    </row>
    <row r="10" spans="1:1" ht="12.75" customHeight="1" x14ac:dyDescent="0.25">
      <c r="A10" s="8" t="s">
        <v>5</v>
      </c>
    </row>
    <row r="11" spans="1:1" ht="12.75" customHeight="1" x14ac:dyDescent="0.25">
      <c r="A11" s="8" t="s">
        <v>6</v>
      </c>
    </row>
    <row r="12" spans="1:1" ht="12.75" customHeight="1" x14ac:dyDescent="0.25">
      <c r="A12" s="4" t="s">
        <v>7</v>
      </c>
    </row>
    <row r="13" spans="1:1" ht="12.75" customHeight="1" x14ac:dyDescent="0.25">
      <c r="A13" s="8" t="s">
        <v>8</v>
      </c>
    </row>
    <row r="14" spans="1:1" ht="12.75" customHeight="1" x14ac:dyDescent="0.25">
      <c r="A14" s="4" t="s">
        <v>9</v>
      </c>
    </row>
    <row r="15" spans="1:1" ht="12.75" customHeight="1" x14ac:dyDescent="0.25">
      <c r="A15" s="4" t="s">
        <v>10</v>
      </c>
    </row>
    <row r="16" spans="1:1" ht="12.75" customHeight="1" x14ac:dyDescent="0.25">
      <c r="A16" s="4"/>
    </row>
    <row r="17" spans="1:1" ht="12.75" customHeight="1" x14ac:dyDescent="0.25">
      <c r="A17" s="9" t="s">
        <v>11</v>
      </c>
    </row>
    <row r="18" spans="1:1" ht="12.75" customHeight="1" x14ac:dyDescent="0.25">
      <c r="A18" s="6"/>
    </row>
    <row r="19" spans="1:1" ht="12.75" customHeight="1" x14ac:dyDescent="0.25">
      <c r="A19" s="4" t="s">
        <v>12</v>
      </c>
    </row>
    <row r="20" spans="1:1" ht="12.75" customHeight="1" x14ac:dyDescent="0.25">
      <c r="A20" s="10"/>
    </row>
    <row r="21" spans="1:1" ht="12.75" customHeight="1" x14ac:dyDescent="0.25">
      <c r="A21" s="11" t="s">
        <v>13</v>
      </c>
    </row>
    <row r="22" spans="1:1" ht="12.75" customHeight="1" x14ac:dyDescent="0.25">
      <c r="A22" s="10"/>
    </row>
    <row r="23" spans="1:1" ht="12.75" customHeight="1" x14ac:dyDescent="0.25">
      <c r="A23" s="12" t="s">
        <v>14</v>
      </c>
    </row>
    <row r="24" spans="1:1" ht="12.75" customHeight="1" x14ac:dyDescent="0.25">
      <c r="A24" s="12"/>
    </row>
    <row r="25" spans="1:1" ht="12.75" customHeight="1" x14ac:dyDescent="0.25">
      <c r="A25" s="4" t="s">
        <v>15</v>
      </c>
    </row>
    <row r="26" spans="1:1" ht="12.75" customHeight="1" x14ac:dyDescent="0.25">
      <c r="A26" s="10"/>
    </row>
    <row r="27" spans="1:1" ht="12.75" customHeight="1" x14ac:dyDescent="0.25">
      <c r="A27" s="13" t="s">
        <v>16</v>
      </c>
    </row>
    <row r="28" spans="1:1" ht="12.75" customHeight="1" x14ac:dyDescent="0.25">
      <c r="A28" s="11"/>
    </row>
    <row r="29" spans="1:1" ht="12.75" customHeight="1" x14ac:dyDescent="0.25">
      <c r="A29" s="4" t="s">
        <v>17</v>
      </c>
    </row>
    <row r="30" spans="1:1" ht="12.75" customHeight="1" x14ac:dyDescent="0.25">
      <c r="A30" s="10"/>
    </row>
    <row r="31" spans="1:1" ht="12.75" customHeight="1" x14ac:dyDescent="0.25">
      <c r="A31" s="11" t="s">
        <v>18</v>
      </c>
    </row>
    <row r="32" spans="1:1" ht="12.75" customHeight="1" x14ac:dyDescent="0.25">
      <c r="A32" s="11"/>
    </row>
    <row r="33" spans="1:1" ht="12.75" customHeight="1" x14ac:dyDescent="0.25">
      <c r="A33" s="4" t="s">
        <v>19</v>
      </c>
    </row>
    <row r="34" spans="1:1" ht="12.75" customHeight="1" x14ac:dyDescent="0.25">
      <c r="A34" s="14" t="s">
        <v>20</v>
      </c>
    </row>
    <row r="35" spans="1:1" ht="12.75" customHeight="1" x14ac:dyDescent="0.25">
      <c r="A35" s="15"/>
    </row>
    <row r="36" spans="1:1" ht="12.75" customHeight="1" x14ac:dyDescent="0.25">
      <c r="A36" s="12" t="s">
        <v>21</v>
      </c>
    </row>
    <row r="37" spans="1:1" ht="12.75" customHeight="1" x14ac:dyDescent="0.25">
      <c r="A37" s="12" t="s">
        <v>22</v>
      </c>
    </row>
    <row r="38" spans="1:1" ht="12.75" customHeight="1" x14ac:dyDescent="0.25">
      <c r="A38" s="16" t="s">
        <v>23</v>
      </c>
    </row>
    <row r="39" spans="1:1" ht="12.75" customHeight="1" x14ac:dyDescent="0.25">
      <c r="A39" s="10"/>
    </row>
    <row r="40" spans="1:1" ht="12.75" customHeight="1" x14ac:dyDescent="0.25">
      <c r="A40" s="15"/>
    </row>
    <row r="41" spans="1:1" ht="12.75" customHeight="1" x14ac:dyDescent="0.25">
      <c r="A41" s="10"/>
    </row>
    <row r="42" spans="1:1" ht="12.75" customHeight="1" x14ac:dyDescent="0.25">
      <c r="A42" s="10"/>
    </row>
    <row r="43" spans="1:1" ht="12.75" customHeight="1" x14ac:dyDescent="0.25">
      <c r="A43" s="10"/>
    </row>
    <row r="44" spans="1:1" ht="12.75" customHeight="1" x14ac:dyDescent="0.25">
      <c r="A44" s="10"/>
    </row>
    <row r="45" spans="1:1" ht="12.75" customHeight="1" x14ac:dyDescent="0.25">
      <c r="A45" s="10"/>
    </row>
    <row r="46" spans="1:1" ht="12.75" customHeight="1" x14ac:dyDescent="0.25">
      <c r="A46" s="10"/>
    </row>
    <row r="47" spans="1:1" ht="12.75" customHeight="1" x14ac:dyDescent="0.25">
      <c r="A47" s="11" t="s">
        <v>24</v>
      </c>
    </row>
    <row r="48" spans="1:1" ht="12.75" customHeight="1" x14ac:dyDescent="0.25">
      <c r="A48" s="17"/>
    </row>
    <row r="49" spans="1:1" ht="12.75" customHeight="1" x14ac:dyDescent="0.25">
      <c r="A49" s="8" t="s">
        <v>25</v>
      </c>
    </row>
    <row r="50" spans="1:1" ht="12.75" customHeight="1" x14ac:dyDescent="0.25">
      <c r="A50" s="4"/>
    </row>
    <row r="51" spans="1:1" ht="12.75" customHeight="1" x14ac:dyDescent="0.25">
      <c r="A51" s="4" t="s">
        <v>26</v>
      </c>
    </row>
    <row r="52" spans="1:1" ht="12.75" customHeight="1" x14ac:dyDescent="0.25">
      <c r="A52" s="4"/>
    </row>
    <row r="53" spans="1:1" ht="12.75" customHeight="1" x14ac:dyDescent="0.25">
      <c r="A53" s="11" t="s">
        <v>27</v>
      </c>
    </row>
    <row r="54" spans="1:1" ht="12.75" customHeight="1" x14ac:dyDescent="0.25">
      <c r="A54" s="17"/>
    </row>
    <row r="55" spans="1:1" ht="12.75" customHeight="1" x14ac:dyDescent="0.25">
      <c r="A55" s="4" t="s">
        <v>28</v>
      </c>
    </row>
    <row r="56" spans="1:1" ht="12.75" customHeight="1" x14ac:dyDescent="0.25">
      <c r="A56" s="10"/>
    </row>
    <row r="57" spans="1:1" ht="12.75" customHeight="1" x14ac:dyDescent="0.25">
      <c r="A57" s="11" t="s">
        <v>29</v>
      </c>
    </row>
    <row r="58" spans="1:1" ht="12.75" customHeight="1" x14ac:dyDescent="0.25">
      <c r="A58" s="17"/>
    </row>
    <row r="59" spans="1:1" ht="12.75" customHeight="1" x14ac:dyDescent="0.25">
      <c r="A59" s="8" t="s">
        <v>30</v>
      </c>
    </row>
    <row r="60" spans="1:1" ht="12.75" customHeight="1" x14ac:dyDescent="0.25">
      <c r="A60" s="4"/>
    </row>
    <row r="61" spans="1:1" ht="12.75" customHeight="1" x14ac:dyDescent="0.25">
      <c r="A61" s="4" t="s">
        <v>31</v>
      </c>
    </row>
    <row r="62" spans="1:1" ht="12.75" customHeight="1" x14ac:dyDescent="0.25">
      <c r="A62" s="12"/>
    </row>
    <row r="63" spans="1:1" ht="12.75" customHeight="1" x14ac:dyDescent="0.25">
      <c r="A63" s="11" t="s">
        <v>32</v>
      </c>
    </row>
    <row r="64" spans="1:1" ht="12.75" customHeight="1" x14ac:dyDescent="0.25">
      <c r="A64" s="17"/>
    </row>
    <row r="65" spans="1:5" ht="12.75" customHeight="1" x14ac:dyDescent="0.25">
      <c r="A65" s="8" t="s">
        <v>33</v>
      </c>
    </row>
    <row r="66" spans="1:5" ht="12.75" customHeight="1" x14ac:dyDescent="0.25">
      <c r="A66" s="18" t="s">
        <v>34</v>
      </c>
    </row>
    <row r="67" spans="1:5" ht="12.75" customHeight="1" x14ac:dyDescent="0.25">
      <c r="A67" s="4"/>
    </row>
    <row r="68" spans="1:5" ht="12.75" customHeight="1" x14ac:dyDescent="0.25">
      <c r="A68" s="12" t="s">
        <v>35</v>
      </c>
    </row>
    <row r="69" spans="1:5" ht="12.75" customHeight="1" x14ac:dyDescent="0.25">
      <c r="A69" s="4" t="s">
        <v>36</v>
      </c>
    </row>
    <row r="70" spans="1:5" ht="12.75" customHeight="1" x14ac:dyDescent="0.25">
      <c r="A70" s="4"/>
    </row>
    <row r="71" spans="1:5" ht="12.75" customHeight="1" x14ac:dyDescent="0.25">
      <c r="A71" s="19" t="s">
        <v>37</v>
      </c>
    </row>
    <row r="72" spans="1:5" ht="12.75" customHeight="1" x14ac:dyDescent="0.25">
      <c r="A72" s="17"/>
    </row>
    <row r="73" spans="1:5" ht="12.75" customHeight="1" x14ac:dyDescent="0.25">
      <c r="A73" s="8" t="s">
        <v>38</v>
      </c>
    </row>
    <row r="74" spans="1:5" ht="12.75" customHeight="1" x14ac:dyDescent="0.25">
      <c r="A74" s="4"/>
    </row>
    <row r="75" spans="1:5" ht="12.75" customHeight="1" x14ac:dyDescent="0.25">
      <c r="A75" s="20" t="s">
        <v>39</v>
      </c>
      <c r="E75" s="21"/>
    </row>
    <row r="76" spans="1:5" ht="12.75" customHeight="1" x14ac:dyDescent="0.25">
      <c r="A76" s="22"/>
    </row>
    <row r="77" spans="1:5" ht="12.75" customHeight="1" x14ac:dyDescent="0.25">
      <c r="A77" s="23"/>
    </row>
    <row r="78" spans="1:5" ht="12.75" customHeight="1" x14ac:dyDescent="0.25">
      <c r="A78" s="23"/>
    </row>
    <row r="79" spans="1:5" ht="12.75" customHeight="1" x14ac:dyDescent="0.25">
      <c r="A79" s="23"/>
    </row>
    <row r="80" spans="1:5" ht="12.75" customHeight="1" x14ac:dyDescent="0.25">
      <c r="A80" s="23"/>
    </row>
    <row r="81" spans="1:1" ht="12.75" customHeight="1" x14ac:dyDescent="0.25">
      <c r="A81" s="23"/>
    </row>
    <row r="82" spans="1:1" ht="12.75" customHeight="1" x14ac:dyDescent="0.25">
      <c r="A82" s="23"/>
    </row>
    <row r="83" spans="1:1" ht="12.75" customHeight="1" x14ac:dyDescent="0.25">
      <c r="A83" s="23"/>
    </row>
    <row r="84" spans="1:1" ht="12.75" customHeight="1" x14ac:dyDescent="0.25">
      <c r="A84" s="23"/>
    </row>
    <row r="85" spans="1:1" ht="12.75" customHeight="1" x14ac:dyDescent="0.25">
      <c r="A85" s="23"/>
    </row>
    <row r="86" spans="1:1" ht="12.75" customHeight="1" x14ac:dyDescent="0.25">
      <c r="A86" s="23"/>
    </row>
    <row r="87" spans="1:1" ht="12.75" customHeight="1" x14ac:dyDescent="0.25">
      <c r="A87" s="23"/>
    </row>
    <row r="88" spans="1:1" ht="12.75" customHeight="1" x14ac:dyDescent="0.25">
      <c r="A88" s="23"/>
    </row>
    <row r="89" spans="1:1" ht="12.75" customHeight="1" x14ac:dyDescent="0.25">
      <c r="A89" s="23"/>
    </row>
    <row r="90" spans="1:1" ht="12.75" customHeight="1" x14ac:dyDescent="0.25">
      <c r="A90" s="23"/>
    </row>
    <row r="91" spans="1:1" ht="12.75" customHeight="1" x14ac:dyDescent="0.25">
      <c r="A91" s="23"/>
    </row>
    <row r="92" spans="1:1" ht="12.75" customHeight="1" x14ac:dyDescent="0.25">
      <c r="A92" s="23"/>
    </row>
    <row r="93" spans="1:1" ht="12.75" customHeight="1" x14ac:dyDescent="0.25">
      <c r="A93" s="23"/>
    </row>
    <row r="94" spans="1:1" ht="12.75" customHeight="1" x14ac:dyDescent="0.25">
      <c r="A94" s="23"/>
    </row>
    <row r="95" spans="1:1" ht="12.75" customHeight="1" x14ac:dyDescent="0.25">
      <c r="A95" s="23"/>
    </row>
    <row r="96" spans="1:1" ht="12.75" customHeight="1" x14ac:dyDescent="0.25">
      <c r="A96" s="23"/>
    </row>
    <row r="97" spans="1:1" ht="12.75" customHeight="1" x14ac:dyDescent="0.25">
      <c r="A97" s="23"/>
    </row>
    <row r="98" spans="1:1" ht="12.75" customHeight="1" x14ac:dyDescent="0.25">
      <c r="A98" s="23"/>
    </row>
    <row r="99" spans="1:1" ht="12.75" customHeight="1" x14ac:dyDescent="0.25">
      <c r="A99" s="23"/>
    </row>
    <row r="100" spans="1:1" ht="12.75" customHeight="1" x14ac:dyDescent="0.25">
      <c r="A100" s="23"/>
    </row>
    <row r="101" spans="1:1" ht="12.75" customHeight="1" x14ac:dyDescent="0.25">
      <c r="A101" s="23"/>
    </row>
    <row r="102" spans="1:1" ht="12.75" customHeight="1" x14ac:dyDescent="0.25">
      <c r="A102" s="23"/>
    </row>
    <row r="103" spans="1:1" ht="12.75" customHeight="1" x14ac:dyDescent="0.25">
      <c r="A103" s="23"/>
    </row>
    <row r="104" spans="1:1" ht="12.75" customHeight="1" x14ac:dyDescent="0.25">
      <c r="A104" s="23"/>
    </row>
    <row r="105" spans="1:1" ht="12.75" customHeight="1" x14ac:dyDescent="0.25">
      <c r="A105" s="23"/>
    </row>
    <row r="106" spans="1:1" ht="12.75" customHeight="1" x14ac:dyDescent="0.25">
      <c r="A106" s="23"/>
    </row>
    <row r="107" spans="1:1" ht="12.75" customHeight="1" x14ac:dyDescent="0.25">
      <c r="A107" s="23"/>
    </row>
    <row r="108" spans="1:1" ht="12.75" customHeight="1" x14ac:dyDescent="0.25">
      <c r="A108" s="23"/>
    </row>
    <row r="109" spans="1:1" ht="12.75" customHeight="1" x14ac:dyDescent="0.25">
      <c r="A109" s="23"/>
    </row>
    <row r="110" spans="1:1" ht="12.75" customHeight="1" x14ac:dyDescent="0.25">
      <c r="A110" s="23"/>
    </row>
    <row r="111" spans="1:1" ht="12.75" customHeight="1" x14ac:dyDescent="0.25">
      <c r="A111" s="23"/>
    </row>
    <row r="112" spans="1:1" ht="12.75" customHeight="1" x14ac:dyDescent="0.25">
      <c r="A112" s="23"/>
    </row>
    <row r="113" spans="1:1" ht="12.75" customHeight="1" x14ac:dyDescent="0.25">
      <c r="A113" s="23"/>
    </row>
    <row r="114" spans="1:1" ht="12.75" customHeight="1" x14ac:dyDescent="0.25">
      <c r="A114" s="23"/>
    </row>
    <row r="115" spans="1:1" ht="12.75" customHeight="1" x14ac:dyDescent="0.25">
      <c r="A115" s="23"/>
    </row>
    <row r="116" spans="1:1" ht="12.75" customHeight="1" x14ac:dyDescent="0.25">
      <c r="A116" s="23"/>
    </row>
    <row r="117" spans="1:1" ht="12.75" customHeight="1" x14ac:dyDescent="0.25">
      <c r="A117" s="23"/>
    </row>
    <row r="118" spans="1:1" ht="12.75" customHeight="1" x14ac:dyDescent="0.25">
      <c r="A118" s="23"/>
    </row>
    <row r="119" spans="1:1" ht="12.75" customHeight="1" x14ac:dyDescent="0.25">
      <c r="A119" s="23"/>
    </row>
    <row r="120" spans="1:1" ht="12.75" customHeight="1" x14ac:dyDescent="0.25">
      <c r="A120" s="23"/>
    </row>
    <row r="121" spans="1:1" ht="12.75" customHeight="1" x14ac:dyDescent="0.25">
      <c r="A121" s="23"/>
    </row>
    <row r="122" spans="1:1" ht="12.75" customHeight="1" x14ac:dyDescent="0.25">
      <c r="A122" s="23"/>
    </row>
    <row r="123" spans="1:1" ht="12.75" customHeight="1" x14ac:dyDescent="0.25">
      <c r="A123" s="23"/>
    </row>
    <row r="124" spans="1:1" ht="12.75" customHeight="1" x14ac:dyDescent="0.25">
      <c r="A124" s="23"/>
    </row>
    <row r="125" spans="1:1" ht="12.75" customHeight="1" x14ac:dyDescent="0.25">
      <c r="A125" s="23"/>
    </row>
    <row r="126" spans="1:1" ht="12.75" customHeight="1" x14ac:dyDescent="0.25">
      <c r="A126" s="23"/>
    </row>
    <row r="127" spans="1:1" ht="12.75" customHeight="1" x14ac:dyDescent="0.25">
      <c r="A127" s="23"/>
    </row>
    <row r="128" spans="1:1" ht="12.75" customHeight="1" x14ac:dyDescent="0.25">
      <c r="A128" s="23"/>
    </row>
    <row r="129" spans="1:1" ht="12.75" customHeight="1" x14ac:dyDescent="0.25">
      <c r="A129" s="23"/>
    </row>
    <row r="130" spans="1:1" ht="12.75" customHeight="1" x14ac:dyDescent="0.25">
      <c r="A130" s="23"/>
    </row>
    <row r="131" spans="1:1" ht="12.75" customHeight="1" x14ac:dyDescent="0.25">
      <c r="A131" s="23"/>
    </row>
    <row r="132" spans="1:1" ht="12.75" customHeight="1" x14ac:dyDescent="0.25">
      <c r="A132" s="23"/>
    </row>
    <row r="133" spans="1:1" ht="12.75" customHeight="1" x14ac:dyDescent="0.25">
      <c r="A133" s="23"/>
    </row>
    <row r="134" spans="1:1" ht="12.75" customHeight="1" x14ac:dyDescent="0.25">
      <c r="A134" s="23"/>
    </row>
    <row r="135" spans="1:1" ht="12.75" customHeight="1" x14ac:dyDescent="0.25">
      <c r="A135" s="23"/>
    </row>
    <row r="136" spans="1:1" ht="12.75" customHeight="1" x14ac:dyDescent="0.25">
      <c r="A136" s="23"/>
    </row>
    <row r="137" spans="1:1" ht="12.75" customHeight="1" x14ac:dyDescent="0.25">
      <c r="A137" s="23"/>
    </row>
    <row r="138" spans="1:1" ht="12.75" customHeight="1" x14ac:dyDescent="0.25">
      <c r="A138" s="23"/>
    </row>
    <row r="139" spans="1:1" ht="12.75" customHeight="1" x14ac:dyDescent="0.25">
      <c r="A139" s="23"/>
    </row>
    <row r="140" spans="1:1" ht="12.75" customHeight="1" x14ac:dyDescent="0.25">
      <c r="A140" s="23"/>
    </row>
    <row r="141" spans="1:1" ht="12.75" customHeight="1" x14ac:dyDescent="0.25">
      <c r="A141" s="23"/>
    </row>
    <row r="142" spans="1:1" ht="12.75" customHeight="1" x14ac:dyDescent="0.25">
      <c r="A142" s="23"/>
    </row>
    <row r="143" spans="1:1" ht="12.75" customHeight="1" x14ac:dyDescent="0.25">
      <c r="A143" s="23"/>
    </row>
    <row r="144" spans="1:1" ht="12.75" customHeight="1" x14ac:dyDescent="0.25">
      <c r="A144" s="23"/>
    </row>
    <row r="145" spans="1:1" ht="12.75" customHeight="1" x14ac:dyDescent="0.25">
      <c r="A145" s="23"/>
    </row>
    <row r="146" spans="1:1" ht="12.75" customHeight="1" x14ac:dyDescent="0.25">
      <c r="A146" s="23"/>
    </row>
    <row r="147" spans="1:1" ht="12.75" customHeight="1" x14ac:dyDescent="0.25">
      <c r="A147" s="23"/>
    </row>
    <row r="148" spans="1:1" ht="12.75" customHeight="1" x14ac:dyDescent="0.25">
      <c r="A148" s="23"/>
    </row>
    <row r="149" spans="1:1" ht="12.75" customHeight="1" x14ac:dyDescent="0.25">
      <c r="A149" s="23"/>
    </row>
    <row r="150" spans="1:1" ht="12.75" customHeight="1" x14ac:dyDescent="0.25">
      <c r="A150" s="23"/>
    </row>
    <row r="151" spans="1:1" ht="12.75" customHeight="1" x14ac:dyDescent="0.25">
      <c r="A151" s="23"/>
    </row>
    <row r="152" spans="1:1" ht="12.75" customHeight="1" x14ac:dyDescent="0.25">
      <c r="A152" s="23"/>
    </row>
    <row r="153" spans="1:1" ht="12.75" customHeight="1" x14ac:dyDescent="0.25">
      <c r="A153" s="23"/>
    </row>
    <row r="154" spans="1:1" ht="12.75" customHeight="1" x14ac:dyDescent="0.25">
      <c r="A154" s="23"/>
    </row>
    <row r="155" spans="1:1" ht="12.75" customHeight="1" x14ac:dyDescent="0.25">
      <c r="A155" s="23"/>
    </row>
    <row r="156" spans="1:1" ht="12.75" customHeight="1" x14ac:dyDescent="0.25">
      <c r="A156" s="23"/>
    </row>
    <row r="157" spans="1:1" ht="12.75" customHeight="1" x14ac:dyDescent="0.25">
      <c r="A157" s="23"/>
    </row>
    <row r="158" spans="1:1" ht="12.75" customHeight="1" x14ac:dyDescent="0.25">
      <c r="A158" s="23"/>
    </row>
    <row r="159" spans="1:1" ht="12.75" customHeight="1" x14ac:dyDescent="0.25">
      <c r="A159" s="23"/>
    </row>
    <row r="160" spans="1:1" ht="12.75" customHeight="1" x14ac:dyDescent="0.25">
      <c r="A160" s="23"/>
    </row>
    <row r="161" spans="1:1" ht="12.75" customHeight="1" x14ac:dyDescent="0.25">
      <c r="A161" s="23"/>
    </row>
    <row r="162" spans="1:1" ht="12.75" customHeight="1" x14ac:dyDescent="0.25">
      <c r="A162" s="23"/>
    </row>
    <row r="163" spans="1:1" ht="12.75" customHeight="1" x14ac:dyDescent="0.25">
      <c r="A163" s="23"/>
    </row>
    <row r="164" spans="1:1" ht="12.75" customHeight="1" x14ac:dyDescent="0.25">
      <c r="A164" s="23"/>
    </row>
    <row r="165" spans="1:1" ht="12.75" customHeight="1" x14ac:dyDescent="0.25">
      <c r="A165" s="23"/>
    </row>
    <row r="166" spans="1:1" ht="12.75" customHeight="1" x14ac:dyDescent="0.25">
      <c r="A166" s="23"/>
    </row>
    <row r="167" spans="1:1" ht="12.75" customHeight="1" x14ac:dyDescent="0.25">
      <c r="A167" s="23"/>
    </row>
    <row r="168" spans="1:1" ht="12.75" customHeight="1" x14ac:dyDescent="0.25">
      <c r="A168" s="23"/>
    </row>
    <row r="169" spans="1:1" ht="12.75" customHeight="1" x14ac:dyDescent="0.25">
      <c r="A169" s="23"/>
    </row>
    <row r="170" spans="1:1" ht="12.75" customHeight="1" x14ac:dyDescent="0.25">
      <c r="A170" s="23"/>
    </row>
    <row r="171" spans="1:1" ht="12.75" customHeight="1" x14ac:dyDescent="0.25">
      <c r="A171" s="23"/>
    </row>
    <row r="172" spans="1:1" ht="12.75" customHeight="1" x14ac:dyDescent="0.25">
      <c r="A172" s="23"/>
    </row>
    <row r="173" spans="1:1" ht="12.75" customHeight="1" x14ac:dyDescent="0.25">
      <c r="A173" s="23"/>
    </row>
    <row r="174" spans="1:1" ht="12.75" customHeight="1" x14ac:dyDescent="0.25">
      <c r="A174" s="23"/>
    </row>
    <row r="175" spans="1:1" ht="12.75" customHeight="1" x14ac:dyDescent="0.25">
      <c r="A175" s="23"/>
    </row>
    <row r="176" spans="1:1" ht="12.75" customHeight="1" x14ac:dyDescent="0.25">
      <c r="A176" s="23"/>
    </row>
    <row r="177" spans="1:1" ht="12.75" customHeight="1" x14ac:dyDescent="0.25">
      <c r="A177" s="23"/>
    </row>
    <row r="178" spans="1:1" ht="12.75" customHeight="1" x14ac:dyDescent="0.25">
      <c r="A178" s="23"/>
    </row>
    <row r="179" spans="1:1" ht="12.75" customHeight="1" x14ac:dyDescent="0.25">
      <c r="A179" s="23"/>
    </row>
    <row r="180" spans="1:1" ht="12.75" customHeight="1" x14ac:dyDescent="0.25">
      <c r="A180" s="23"/>
    </row>
    <row r="181" spans="1:1" ht="12.75" customHeight="1" x14ac:dyDescent="0.25">
      <c r="A181" s="23"/>
    </row>
    <row r="182" spans="1:1" ht="12.75" customHeight="1" x14ac:dyDescent="0.25">
      <c r="A182" s="23"/>
    </row>
    <row r="183" spans="1:1" ht="12.75" customHeight="1" x14ac:dyDescent="0.25">
      <c r="A183" s="23"/>
    </row>
    <row r="184" spans="1:1" ht="12.75" customHeight="1" x14ac:dyDescent="0.25">
      <c r="A184" s="23"/>
    </row>
    <row r="185" spans="1:1" ht="12.75" customHeight="1" x14ac:dyDescent="0.25">
      <c r="A185" s="23"/>
    </row>
    <row r="186" spans="1:1" ht="12.75" customHeight="1" x14ac:dyDescent="0.25">
      <c r="A186" s="23"/>
    </row>
    <row r="187" spans="1:1" ht="12.75" customHeight="1" x14ac:dyDescent="0.25">
      <c r="A187" s="23"/>
    </row>
    <row r="188" spans="1:1" ht="12.75" customHeight="1" x14ac:dyDescent="0.25">
      <c r="A188" s="23"/>
    </row>
    <row r="189" spans="1:1" ht="12.75" customHeight="1" x14ac:dyDescent="0.25">
      <c r="A189" s="23"/>
    </row>
    <row r="190" spans="1:1" ht="12.75" customHeight="1" x14ac:dyDescent="0.25">
      <c r="A190" s="23"/>
    </row>
    <row r="191" spans="1:1" ht="12.75" customHeight="1" x14ac:dyDescent="0.25">
      <c r="A191" s="23"/>
    </row>
    <row r="192" spans="1:1" ht="12.75" customHeight="1" x14ac:dyDescent="0.25">
      <c r="A192" s="23"/>
    </row>
    <row r="193" spans="1:1" ht="12.75" customHeight="1" x14ac:dyDescent="0.25">
      <c r="A193" s="23"/>
    </row>
    <row r="194" spans="1:1" ht="12.75" customHeight="1" x14ac:dyDescent="0.25">
      <c r="A194" s="23"/>
    </row>
    <row r="195" spans="1:1" ht="12.75" customHeight="1" x14ac:dyDescent="0.25">
      <c r="A195" s="23"/>
    </row>
    <row r="196" spans="1:1" ht="12.75" customHeight="1" x14ac:dyDescent="0.25">
      <c r="A196" s="23"/>
    </row>
    <row r="197" spans="1:1" ht="12.75" customHeight="1" x14ac:dyDescent="0.25">
      <c r="A197" s="23"/>
    </row>
    <row r="198" spans="1:1" ht="12.75" customHeight="1" x14ac:dyDescent="0.25">
      <c r="A198" s="23"/>
    </row>
    <row r="199" spans="1:1" ht="12.75" customHeight="1" x14ac:dyDescent="0.25">
      <c r="A199" s="23"/>
    </row>
    <row r="200" spans="1:1" ht="12.75" customHeight="1" x14ac:dyDescent="0.25">
      <c r="A200" s="23"/>
    </row>
    <row r="201" spans="1:1" ht="12.75" customHeight="1" x14ac:dyDescent="0.25">
      <c r="A201" s="23"/>
    </row>
    <row r="202" spans="1:1" ht="12.75" customHeight="1" x14ac:dyDescent="0.25">
      <c r="A202" s="23"/>
    </row>
    <row r="203" spans="1:1" ht="12.75" customHeight="1" x14ac:dyDescent="0.25">
      <c r="A203" s="23"/>
    </row>
    <row r="204" spans="1:1" ht="12.75" customHeight="1" x14ac:dyDescent="0.25">
      <c r="A204" s="23"/>
    </row>
    <row r="205" spans="1:1" ht="12.75" customHeight="1" x14ac:dyDescent="0.25">
      <c r="A205" s="23"/>
    </row>
    <row r="206" spans="1:1" ht="12.75" customHeight="1" x14ac:dyDescent="0.25">
      <c r="A206" s="23"/>
    </row>
    <row r="207" spans="1:1" ht="12.75" customHeight="1" x14ac:dyDescent="0.25">
      <c r="A207" s="23"/>
    </row>
    <row r="208" spans="1:1" ht="12.75" customHeight="1" x14ac:dyDescent="0.25">
      <c r="A208" s="23"/>
    </row>
    <row r="209" spans="1:1" ht="12.75" customHeight="1" x14ac:dyDescent="0.25">
      <c r="A209" s="23"/>
    </row>
    <row r="210" spans="1:1" ht="12.75" customHeight="1" x14ac:dyDescent="0.25">
      <c r="A210" s="23"/>
    </row>
    <row r="211" spans="1:1" ht="12.75" customHeight="1" x14ac:dyDescent="0.25">
      <c r="A211" s="23"/>
    </row>
    <row r="212" spans="1:1" ht="12.75" customHeight="1" x14ac:dyDescent="0.25">
      <c r="A212" s="23"/>
    </row>
    <row r="213" spans="1:1" ht="12.75" customHeight="1" x14ac:dyDescent="0.25">
      <c r="A213" s="23"/>
    </row>
    <row r="214" spans="1:1" ht="12.75" customHeight="1" x14ac:dyDescent="0.25">
      <c r="A214" s="23"/>
    </row>
    <row r="215" spans="1:1" ht="12.75" customHeight="1" x14ac:dyDescent="0.25">
      <c r="A215" s="23"/>
    </row>
    <row r="216" spans="1:1" ht="12.75" customHeight="1" x14ac:dyDescent="0.25">
      <c r="A216" s="23"/>
    </row>
    <row r="217" spans="1:1" ht="12.75" customHeight="1" x14ac:dyDescent="0.25">
      <c r="A217" s="23"/>
    </row>
    <row r="218" spans="1:1" ht="12.75" customHeight="1" x14ac:dyDescent="0.25">
      <c r="A218" s="23"/>
    </row>
    <row r="219" spans="1:1" ht="12.75" customHeight="1" x14ac:dyDescent="0.25">
      <c r="A219" s="23"/>
    </row>
    <row r="220" spans="1:1" ht="12.75" customHeight="1" x14ac:dyDescent="0.25">
      <c r="A220" s="23"/>
    </row>
    <row r="221" spans="1:1" ht="12.75" customHeight="1" x14ac:dyDescent="0.25">
      <c r="A221" s="23"/>
    </row>
    <row r="222" spans="1:1" ht="12.75" customHeight="1" x14ac:dyDescent="0.25">
      <c r="A222" s="23"/>
    </row>
    <row r="223" spans="1:1" ht="12.75" customHeight="1" x14ac:dyDescent="0.25">
      <c r="A223" s="23"/>
    </row>
    <row r="224" spans="1:1" ht="12.75" customHeight="1" x14ac:dyDescent="0.25">
      <c r="A224" s="23"/>
    </row>
    <row r="225" spans="1:1" ht="12.75" customHeight="1" x14ac:dyDescent="0.25">
      <c r="A225" s="23"/>
    </row>
    <row r="226" spans="1:1" ht="12.75" customHeight="1" x14ac:dyDescent="0.25">
      <c r="A226" s="23"/>
    </row>
    <row r="227" spans="1:1" ht="12.75" customHeight="1" x14ac:dyDescent="0.25">
      <c r="A227" s="23"/>
    </row>
    <row r="228" spans="1:1" ht="12.75" customHeight="1" x14ac:dyDescent="0.25">
      <c r="A228" s="23"/>
    </row>
    <row r="229" spans="1:1" ht="12.75" customHeight="1" x14ac:dyDescent="0.25">
      <c r="A229" s="23"/>
    </row>
    <row r="230" spans="1:1" ht="12.75" customHeight="1" x14ac:dyDescent="0.25">
      <c r="A230" s="23"/>
    </row>
    <row r="231" spans="1:1" ht="12.75" customHeight="1" x14ac:dyDescent="0.25">
      <c r="A231" s="23"/>
    </row>
    <row r="232" spans="1:1" ht="12.75" customHeight="1" x14ac:dyDescent="0.25">
      <c r="A232" s="23"/>
    </row>
    <row r="233" spans="1:1" ht="12.75" customHeight="1" x14ac:dyDescent="0.25">
      <c r="A233" s="23"/>
    </row>
    <row r="234" spans="1:1" ht="12.75" customHeight="1" x14ac:dyDescent="0.25">
      <c r="A234" s="23"/>
    </row>
    <row r="235" spans="1:1" ht="12.75" customHeight="1" x14ac:dyDescent="0.25">
      <c r="A235" s="23"/>
    </row>
    <row r="236" spans="1:1" ht="12.75" customHeight="1" x14ac:dyDescent="0.25">
      <c r="A236" s="23"/>
    </row>
    <row r="237" spans="1:1" ht="12.75" customHeight="1" x14ac:dyDescent="0.25">
      <c r="A237" s="23"/>
    </row>
    <row r="238" spans="1:1" ht="12.75" customHeight="1" x14ac:dyDescent="0.25">
      <c r="A238" s="23"/>
    </row>
    <row r="239" spans="1:1" ht="12.75" customHeight="1" x14ac:dyDescent="0.25">
      <c r="A239" s="23"/>
    </row>
    <row r="240" spans="1:1" ht="12.75" customHeight="1" x14ac:dyDescent="0.25">
      <c r="A240" s="23"/>
    </row>
    <row r="241" spans="1:1" ht="12.75" customHeight="1" x14ac:dyDescent="0.25">
      <c r="A241" s="23"/>
    </row>
    <row r="242" spans="1:1" ht="12.75" customHeight="1" x14ac:dyDescent="0.25">
      <c r="A242" s="23"/>
    </row>
    <row r="243" spans="1:1" ht="12.75" customHeight="1" x14ac:dyDescent="0.25">
      <c r="A243" s="23"/>
    </row>
    <row r="244" spans="1:1" ht="12.75" customHeight="1" x14ac:dyDescent="0.25">
      <c r="A244" s="23"/>
    </row>
    <row r="245" spans="1:1" ht="12.75" customHeight="1" x14ac:dyDescent="0.25">
      <c r="A245" s="23"/>
    </row>
    <row r="246" spans="1:1" ht="12.75" customHeight="1" x14ac:dyDescent="0.25">
      <c r="A246" s="23"/>
    </row>
    <row r="247" spans="1:1" ht="12.75" customHeight="1" x14ac:dyDescent="0.25">
      <c r="A247" s="23"/>
    </row>
    <row r="248" spans="1:1" ht="12.75" customHeight="1" x14ac:dyDescent="0.25">
      <c r="A248" s="23"/>
    </row>
    <row r="249" spans="1:1" ht="12.75" customHeight="1" x14ac:dyDescent="0.25">
      <c r="A249" s="23"/>
    </row>
    <row r="250" spans="1:1" ht="12.75" customHeight="1" x14ac:dyDescent="0.25">
      <c r="A250" s="23"/>
    </row>
    <row r="251" spans="1:1" ht="12.75" customHeight="1" x14ac:dyDescent="0.25">
      <c r="A251" s="23"/>
    </row>
    <row r="252" spans="1:1" ht="12.75" customHeight="1" x14ac:dyDescent="0.25">
      <c r="A252" s="23"/>
    </row>
    <row r="253" spans="1:1" ht="12.75" customHeight="1" x14ac:dyDescent="0.25">
      <c r="A253" s="23"/>
    </row>
    <row r="254" spans="1:1" ht="12.75" customHeight="1" x14ac:dyDescent="0.25">
      <c r="A254" s="23"/>
    </row>
    <row r="255" spans="1:1" ht="12.75" customHeight="1" x14ac:dyDescent="0.25">
      <c r="A255" s="23"/>
    </row>
    <row r="256" spans="1:1" ht="12.75" customHeight="1" x14ac:dyDescent="0.25">
      <c r="A256" s="23"/>
    </row>
    <row r="257" spans="1:1" ht="12.75" customHeight="1" x14ac:dyDescent="0.25">
      <c r="A257" s="23"/>
    </row>
    <row r="258" spans="1:1" ht="12.75" customHeight="1" x14ac:dyDescent="0.25">
      <c r="A258" s="23"/>
    </row>
    <row r="259" spans="1:1" ht="12.75" customHeight="1" x14ac:dyDescent="0.25">
      <c r="A259" s="23"/>
    </row>
    <row r="260" spans="1:1" ht="12.75" customHeight="1" x14ac:dyDescent="0.25">
      <c r="A260" s="23"/>
    </row>
    <row r="261" spans="1:1" ht="12.75" customHeight="1" x14ac:dyDescent="0.25">
      <c r="A261" s="23"/>
    </row>
    <row r="262" spans="1:1" ht="12.75" customHeight="1" x14ac:dyDescent="0.25">
      <c r="A262" s="23"/>
    </row>
    <row r="263" spans="1:1" ht="12.75" customHeight="1" x14ac:dyDescent="0.25">
      <c r="A263" s="23"/>
    </row>
    <row r="264" spans="1:1" ht="12.75" customHeight="1" x14ac:dyDescent="0.25">
      <c r="A264" s="23"/>
    </row>
    <row r="265" spans="1:1" ht="12.75" customHeight="1" x14ac:dyDescent="0.25">
      <c r="A265" s="23"/>
    </row>
    <row r="266" spans="1:1" ht="12.75" customHeight="1" x14ac:dyDescent="0.25">
      <c r="A266" s="23"/>
    </row>
    <row r="267" spans="1:1" ht="12.75" customHeight="1" x14ac:dyDescent="0.25">
      <c r="A267" s="23"/>
    </row>
    <row r="268" spans="1:1" ht="12.75" customHeight="1" x14ac:dyDescent="0.25">
      <c r="A268" s="23"/>
    </row>
    <row r="269" spans="1:1" ht="12.75" customHeight="1" x14ac:dyDescent="0.25">
      <c r="A269" s="23"/>
    </row>
    <row r="270" spans="1:1" ht="12.75" customHeight="1" x14ac:dyDescent="0.25">
      <c r="A270" s="23"/>
    </row>
    <row r="271" spans="1:1" ht="12.75" customHeight="1" x14ac:dyDescent="0.25">
      <c r="A271" s="23"/>
    </row>
    <row r="272" spans="1:1" ht="12.75" customHeight="1" x14ac:dyDescent="0.25">
      <c r="A272" s="23"/>
    </row>
    <row r="273" spans="1:1" ht="12.75" customHeight="1" x14ac:dyDescent="0.25">
      <c r="A273" s="23"/>
    </row>
    <row r="274" spans="1:1" ht="12.75" customHeight="1" x14ac:dyDescent="0.25">
      <c r="A274" s="23"/>
    </row>
    <row r="275" spans="1:1" ht="12.75" customHeight="1" x14ac:dyDescent="0.25">
      <c r="A275" s="23"/>
    </row>
    <row r="276" spans="1:1" ht="15.75" customHeight="1" x14ac:dyDescent="0.25"/>
    <row r="277" spans="1:1" ht="15.75" customHeight="1" x14ac:dyDescent="0.25"/>
    <row r="278" spans="1:1" ht="15.75" customHeight="1" x14ac:dyDescent="0.25"/>
    <row r="279" spans="1:1" ht="15.75" customHeight="1" x14ac:dyDescent="0.25"/>
    <row r="280" spans="1:1" ht="15.75" customHeight="1" x14ac:dyDescent="0.25"/>
    <row r="281" spans="1:1" ht="15.75" customHeight="1" x14ac:dyDescent="0.25"/>
    <row r="282" spans="1:1" ht="15.75" customHeight="1" x14ac:dyDescent="0.25"/>
    <row r="283" spans="1:1" ht="15.75" customHeight="1" x14ac:dyDescent="0.25"/>
    <row r="284" spans="1:1" ht="15.75" customHeight="1" x14ac:dyDescent="0.25"/>
    <row r="285" spans="1:1" ht="15.75" customHeight="1" x14ac:dyDescent="0.25"/>
    <row r="286" spans="1:1" ht="15.75" customHeight="1" x14ac:dyDescent="0.25"/>
    <row r="287" spans="1:1" ht="15.75" customHeight="1" x14ac:dyDescent="0.25"/>
    <row r="288" spans="1:1"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Y882"/>
  <sheetViews>
    <sheetView workbookViewId="0"/>
  </sheetViews>
  <sheetFormatPr defaultColWidth="14.44140625" defaultRowHeight="15" customHeight="1" x14ac:dyDescent="0.25"/>
  <cols>
    <col min="1" max="1" width="8.6640625" customWidth="1"/>
    <col min="2" max="2" width="47.44140625" customWidth="1"/>
    <col min="3" max="3" width="65.6640625" customWidth="1"/>
    <col min="4" max="4" width="45.6640625" customWidth="1"/>
    <col min="5" max="25" width="8.6640625" customWidth="1"/>
  </cols>
  <sheetData>
    <row r="1" spans="1:25" ht="12.75" customHeight="1" x14ac:dyDescent="0.25">
      <c r="B1" s="24"/>
    </row>
    <row r="2" spans="1:25" ht="12.75" customHeight="1" x14ac:dyDescent="0.25">
      <c r="C2" s="25" t="s">
        <v>40</v>
      </c>
    </row>
    <row r="3" spans="1:25" ht="12.75" customHeight="1" x14ac:dyDescent="0.25">
      <c r="B3" s="26" t="s">
        <v>41</v>
      </c>
      <c r="C3" s="27"/>
      <c r="F3" s="24"/>
    </row>
    <row r="4" spans="1:25" ht="12.75" customHeight="1" x14ac:dyDescent="0.25">
      <c r="B4" s="28" t="s">
        <v>42</v>
      </c>
      <c r="C4" s="29"/>
      <c r="E4" s="21"/>
      <c r="F4" s="24"/>
    </row>
    <row r="5" spans="1:25" ht="12.75" customHeight="1" x14ac:dyDescent="0.25">
      <c r="B5" s="28" t="s">
        <v>43</v>
      </c>
      <c r="C5" s="29"/>
      <c r="F5" s="24"/>
    </row>
    <row r="6" spans="1:25" ht="12.75" customHeight="1" x14ac:dyDescent="0.25">
      <c r="B6" s="28" t="s">
        <v>44</v>
      </c>
      <c r="C6" s="29"/>
      <c r="F6" s="24"/>
    </row>
    <row r="7" spans="1:25" ht="12.75" customHeight="1" x14ac:dyDescent="0.25">
      <c r="B7" s="28" t="s">
        <v>45</v>
      </c>
      <c r="C7" s="30"/>
      <c r="F7" s="24"/>
    </row>
    <row r="8" spans="1:25" ht="12.75" customHeight="1" x14ac:dyDescent="0.25">
      <c r="A8" s="21"/>
      <c r="B8" s="21"/>
      <c r="C8" s="23"/>
      <c r="D8" s="21"/>
      <c r="E8" s="21"/>
      <c r="F8" s="21"/>
      <c r="G8" s="21"/>
      <c r="H8" s="21"/>
      <c r="I8" s="21"/>
      <c r="J8" s="21"/>
      <c r="K8" s="21"/>
      <c r="L8" s="21"/>
      <c r="M8" s="21"/>
      <c r="N8" s="21"/>
      <c r="O8" s="21"/>
      <c r="P8" s="21"/>
      <c r="Q8" s="21"/>
      <c r="R8" s="21"/>
      <c r="S8" s="21"/>
      <c r="T8" s="21"/>
      <c r="U8" s="21"/>
      <c r="V8" s="21"/>
      <c r="W8" s="21"/>
      <c r="X8" s="21"/>
      <c r="Y8" s="21"/>
    </row>
    <row r="9" spans="1:25" ht="13.2" x14ac:dyDescent="0.25">
      <c r="A9" s="21"/>
      <c r="B9" s="31" t="s">
        <v>46</v>
      </c>
      <c r="C9" s="32" t="s">
        <v>47</v>
      </c>
      <c r="D9" s="32" t="s">
        <v>48</v>
      </c>
      <c r="E9" s="21"/>
      <c r="F9" s="21"/>
      <c r="G9" s="21"/>
      <c r="H9" s="21"/>
      <c r="I9" s="21"/>
      <c r="J9" s="21"/>
      <c r="K9" s="21"/>
      <c r="L9" s="21"/>
      <c r="M9" s="21"/>
      <c r="N9" s="21"/>
      <c r="O9" s="21"/>
      <c r="P9" s="21"/>
      <c r="Q9" s="21"/>
      <c r="R9" s="21"/>
      <c r="S9" s="21"/>
      <c r="T9" s="21"/>
      <c r="U9" s="21"/>
      <c r="V9" s="21"/>
      <c r="W9" s="21"/>
      <c r="X9" s="21"/>
      <c r="Y9" s="21"/>
    </row>
    <row r="10" spans="1:25" ht="12.75" customHeight="1" x14ac:dyDescent="0.25">
      <c r="A10" s="21"/>
      <c r="B10" s="442" t="s">
        <v>49</v>
      </c>
      <c r="C10" s="443"/>
      <c r="D10" s="444"/>
      <c r="E10" s="21"/>
      <c r="F10" s="21"/>
      <c r="G10" s="21"/>
      <c r="H10" s="21"/>
      <c r="I10" s="21"/>
      <c r="J10" s="21"/>
      <c r="K10" s="21"/>
      <c r="L10" s="21"/>
      <c r="M10" s="21"/>
      <c r="N10" s="21"/>
      <c r="O10" s="21"/>
      <c r="P10" s="21"/>
      <c r="Q10" s="21"/>
      <c r="R10" s="21"/>
      <c r="S10" s="21"/>
      <c r="T10" s="21"/>
      <c r="U10" s="21"/>
      <c r="V10" s="21"/>
      <c r="W10" s="21"/>
      <c r="X10" s="21"/>
      <c r="Y10" s="21"/>
    </row>
    <row r="11" spans="1:25" ht="12.75" customHeight="1" x14ac:dyDescent="0.25">
      <c r="A11" s="21"/>
      <c r="B11" s="33" t="s">
        <v>50</v>
      </c>
      <c r="C11" s="34" t="s">
        <v>51</v>
      </c>
      <c r="D11" s="35" t="s">
        <v>52</v>
      </c>
      <c r="E11" s="21"/>
      <c r="F11" s="21"/>
      <c r="G11" s="21"/>
      <c r="H11" s="21"/>
      <c r="I11" s="21"/>
      <c r="J11" s="21"/>
      <c r="K11" s="21"/>
      <c r="L11" s="21"/>
      <c r="M11" s="21"/>
      <c r="N11" s="21"/>
      <c r="O11" s="21"/>
      <c r="P11" s="21"/>
      <c r="Q11" s="21"/>
      <c r="R11" s="21"/>
      <c r="S11" s="21"/>
      <c r="T11" s="21"/>
      <c r="U11" s="21"/>
      <c r="V11" s="21"/>
      <c r="W11" s="21"/>
      <c r="X11" s="21"/>
      <c r="Y11" s="21"/>
    </row>
    <row r="12" spans="1:25" ht="12.75" customHeight="1" x14ac:dyDescent="0.25">
      <c r="B12" s="36"/>
      <c r="C12" s="37"/>
      <c r="D12" s="38"/>
    </row>
    <row r="13" spans="1:25" ht="12.75" customHeight="1" x14ac:dyDescent="0.25">
      <c r="B13" s="39" t="s">
        <v>53</v>
      </c>
      <c r="C13" s="34" t="s">
        <v>51</v>
      </c>
      <c r="D13" s="35"/>
    </row>
    <row r="14" spans="1:25" ht="12.75" customHeight="1" x14ac:dyDescent="0.25">
      <c r="B14" s="40"/>
      <c r="C14" s="41"/>
      <c r="D14" s="42"/>
    </row>
    <row r="15" spans="1:25" ht="12.75" customHeight="1" x14ac:dyDescent="0.25">
      <c r="B15" s="40"/>
      <c r="C15" s="41"/>
      <c r="D15" s="42"/>
    </row>
    <row r="16" spans="1:25" ht="12.75" customHeight="1" x14ac:dyDescent="0.25">
      <c r="B16" s="40"/>
      <c r="C16" s="41"/>
      <c r="D16" s="42"/>
    </row>
    <row r="17" spans="1:25" ht="12.75" customHeight="1" x14ac:dyDescent="0.25">
      <c r="A17" s="21"/>
      <c r="B17" s="43" t="str">
        <f>IF(Detail!A$26="&lt;Head Office&gt;", "NATIONAL PROGRAM STAFF - ISLAMABAD", CONCATENATE("NATIONAL PROGRAM STAFF - ",UPPER(Detail!A$26)))</f>
        <v>NATIONAL PROGRAM STAFF - ISLAMABAD</v>
      </c>
      <c r="C17" s="34" t="s">
        <v>51</v>
      </c>
      <c r="D17" s="35" t="s">
        <v>52</v>
      </c>
      <c r="E17" s="21"/>
      <c r="F17" s="21"/>
      <c r="G17" s="21"/>
      <c r="H17" s="21"/>
      <c r="I17" s="21"/>
      <c r="J17" s="21"/>
      <c r="K17" s="21"/>
      <c r="L17" s="21"/>
      <c r="M17" s="21"/>
      <c r="N17" s="21"/>
      <c r="O17" s="21"/>
      <c r="P17" s="21"/>
      <c r="Q17" s="21"/>
      <c r="R17" s="21"/>
      <c r="S17" s="21"/>
      <c r="T17" s="21"/>
      <c r="U17" s="21"/>
      <c r="V17" s="21"/>
      <c r="W17" s="21"/>
      <c r="X17" s="21"/>
      <c r="Y17" s="21"/>
    </row>
    <row r="18" spans="1:25" ht="12.75" customHeight="1" x14ac:dyDescent="0.25">
      <c r="B18" s="44"/>
      <c r="C18" s="37"/>
      <c r="D18" s="42"/>
    </row>
    <row r="19" spans="1:25" ht="12.75" customHeight="1" x14ac:dyDescent="0.25">
      <c r="B19" s="44"/>
      <c r="C19" s="37"/>
      <c r="D19" s="42"/>
    </row>
    <row r="20" spans="1:25" ht="12.75" customHeight="1" x14ac:dyDescent="0.25">
      <c r="B20" s="44"/>
      <c r="C20" s="37"/>
      <c r="D20" s="42"/>
    </row>
    <row r="21" spans="1:25" ht="12.75" customHeight="1" x14ac:dyDescent="0.25">
      <c r="B21" s="44"/>
      <c r="C21" s="37"/>
      <c r="D21" s="42"/>
    </row>
    <row r="22" spans="1:25" ht="12.75" customHeight="1" x14ac:dyDescent="0.25">
      <c r="B22" s="45"/>
      <c r="C22" s="37"/>
      <c r="D22" s="42"/>
    </row>
    <row r="23" spans="1:25" ht="12.75" customHeight="1" x14ac:dyDescent="0.25">
      <c r="B23" s="36"/>
      <c r="C23" s="37"/>
      <c r="D23" s="42"/>
    </row>
    <row r="24" spans="1:25" ht="12.75" customHeight="1" x14ac:dyDescent="0.25">
      <c r="A24" s="21"/>
      <c r="B24" s="43" t="str">
        <f>IF(Detail!A$26="&lt;Head Office&gt;", "NATIONAL OPERATIONAL STAFF - ISLAMABAD", CONCATENATE("NATIONAL OPEATIONAL STAFF - ",UPPER(Detail!A$26)))</f>
        <v>NATIONAL OPERATIONAL STAFF - ISLAMABAD</v>
      </c>
      <c r="C24" s="34" t="s">
        <v>51</v>
      </c>
      <c r="D24" s="35" t="s">
        <v>52</v>
      </c>
      <c r="E24" s="21"/>
      <c r="F24" s="21"/>
      <c r="G24" s="21"/>
      <c r="H24" s="21"/>
      <c r="I24" s="21"/>
      <c r="J24" s="21"/>
      <c r="K24" s="21"/>
      <c r="L24" s="21"/>
      <c r="M24" s="21"/>
      <c r="N24" s="21"/>
      <c r="O24" s="21"/>
      <c r="P24" s="21"/>
      <c r="Q24" s="21"/>
      <c r="R24" s="21"/>
      <c r="S24" s="21"/>
      <c r="T24" s="21"/>
      <c r="U24" s="21"/>
      <c r="V24" s="21"/>
      <c r="W24" s="21"/>
      <c r="X24" s="21"/>
      <c r="Y24" s="21"/>
    </row>
    <row r="25" spans="1:25" ht="18" customHeight="1" x14ac:dyDescent="0.25">
      <c r="B25" s="36">
        <f>Detail!B37</f>
        <v>0</v>
      </c>
      <c r="C25" s="37"/>
      <c r="D25" s="42"/>
    </row>
    <row r="26" spans="1:25" ht="12.75" customHeight="1" x14ac:dyDescent="0.25">
      <c r="B26" s="36" t="e">
        <f t="shared" ref="B26:B29" si="0">#REF!</f>
        <v>#REF!</v>
      </c>
      <c r="C26" s="37"/>
      <c r="D26" s="42"/>
    </row>
    <row r="27" spans="1:25" ht="12.75" customHeight="1" x14ac:dyDescent="0.25">
      <c r="B27" s="36" t="e">
        <f t="shared" si="0"/>
        <v>#REF!</v>
      </c>
      <c r="C27" s="37"/>
      <c r="D27" s="42"/>
    </row>
    <row r="28" spans="1:25" ht="12.75" customHeight="1" x14ac:dyDescent="0.25">
      <c r="B28" s="36" t="e">
        <f t="shared" si="0"/>
        <v>#REF!</v>
      </c>
      <c r="C28" s="37"/>
      <c r="D28" s="42"/>
    </row>
    <row r="29" spans="1:25" ht="12.75" customHeight="1" x14ac:dyDescent="0.25">
      <c r="B29" s="36" t="e">
        <f t="shared" si="0"/>
        <v>#REF!</v>
      </c>
      <c r="C29" s="37"/>
      <c r="D29" s="42"/>
    </row>
    <row r="30" spans="1:25" ht="12.75" customHeight="1" x14ac:dyDescent="0.25">
      <c r="B30" s="36">
        <f>Detail!B41</f>
        <v>0</v>
      </c>
      <c r="C30" s="37"/>
      <c r="D30" s="42"/>
    </row>
    <row r="31" spans="1:25" ht="12.75" customHeight="1" x14ac:dyDescent="0.25">
      <c r="B31" s="44" t="s">
        <v>54</v>
      </c>
      <c r="C31" s="37"/>
      <c r="D31" s="46" t="s">
        <v>55</v>
      </c>
    </row>
    <row r="32" spans="1:25" ht="12.75" customHeight="1" x14ac:dyDescent="0.25">
      <c r="A32" s="21"/>
      <c r="B32" s="47"/>
      <c r="C32" s="48"/>
      <c r="E32" s="21"/>
      <c r="F32" s="21"/>
      <c r="G32" s="21"/>
      <c r="H32" s="21"/>
      <c r="I32" s="21"/>
      <c r="J32" s="21"/>
      <c r="K32" s="21"/>
      <c r="L32" s="21"/>
      <c r="M32" s="21"/>
      <c r="N32" s="21"/>
      <c r="O32" s="21"/>
      <c r="P32" s="21"/>
      <c r="Q32" s="21"/>
      <c r="R32" s="21"/>
      <c r="S32" s="21"/>
      <c r="T32" s="21"/>
      <c r="U32" s="21"/>
      <c r="V32" s="21"/>
      <c r="W32" s="21"/>
      <c r="X32" s="21"/>
      <c r="Y32" s="21"/>
    </row>
    <row r="33" spans="1:25" ht="12.75" customHeight="1" x14ac:dyDescent="0.25">
      <c r="A33" s="21"/>
      <c r="B33" s="49" t="s">
        <v>56</v>
      </c>
      <c r="C33" s="50" t="s">
        <v>51</v>
      </c>
      <c r="D33" s="21"/>
      <c r="E33" s="21"/>
      <c r="F33" s="21"/>
      <c r="G33" s="21"/>
      <c r="H33" s="21"/>
      <c r="I33" s="21"/>
      <c r="J33" s="21"/>
      <c r="K33" s="21"/>
      <c r="L33" s="21"/>
      <c r="M33" s="21"/>
      <c r="N33" s="21"/>
      <c r="O33" s="21"/>
      <c r="P33" s="21"/>
      <c r="Q33" s="21"/>
      <c r="R33" s="21"/>
      <c r="S33" s="21"/>
      <c r="T33" s="21"/>
      <c r="U33" s="21"/>
      <c r="V33" s="21"/>
      <c r="W33" s="21"/>
      <c r="X33" s="21"/>
      <c r="Y33" s="21"/>
    </row>
    <row r="34" spans="1:25" ht="12.75" customHeight="1" x14ac:dyDescent="0.25">
      <c r="B34" s="36">
        <f>Detail!B53</f>
        <v>0</v>
      </c>
      <c r="C34" s="38" t="s">
        <v>57</v>
      </c>
    </row>
    <row r="35" spans="1:25" ht="12.75" customHeight="1" x14ac:dyDescent="0.25">
      <c r="B35" s="36" t="e">
        <f>#REF!</f>
        <v>#REF!</v>
      </c>
      <c r="C35" s="38" t="s">
        <v>57</v>
      </c>
    </row>
    <row r="36" spans="1:25" ht="12.75" customHeight="1" x14ac:dyDescent="0.25">
      <c r="A36" s="21"/>
      <c r="B36" s="51"/>
      <c r="C36" s="52"/>
      <c r="E36" s="21"/>
      <c r="F36" s="21"/>
      <c r="G36" s="21"/>
      <c r="H36" s="21"/>
      <c r="I36" s="21"/>
      <c r="J36" s="21"/>
      <c r="K36" s="21"/>
      <c r="L36" s="21"/>
      <c r="M36" s="21"/>
      <c r="N36" s="21"/>
      <c r="O36" s="21"/>
      <c r="P36" s="21"/>
      <c r="Q36" s="21"/>
      <c r="R36" s="21"/>
      <c r="S36" s="21"/>
      <c r="T36" s="21"/>
      <c r="U36" s="21"/>
      <c r="V36" s="21"/>
      <c r="W36" s="21"/>
      <c r="X36" s="21"/>
      <c r="Y36" s="21"/>
    </row>
    <row r="37" spans="1:25" ht="12.75" customHeight="1" x14ac:dyDescent="0.25">
      <c r="A37" s="21"/>
      <c r="B37" s="49" t="s">
        <v>58</v>
      </c>
      <c r="C37" s="50" t="s">
        <v>59</v>
      </c>
      <c r="D37" s="21"/>
      <c r="E37" s="21"/>
      <c r="F37" s="21"/>
      <c r="G37" s="21"/>
      <c r="H37" s="21"/>
      <c r="I37" s="21"/>
      <c r="J37" s="21"/>
      <c r="K37" s="21"/>
      <c r="L37" s="21"/>
      <c r="M37" s="21"/>
      <c r="N37" s="21"/>
      <c r="O37" s="21"/>
      <c r="P37" s="21"/>
      <c r="Q37" s="21"/>
      <c r="R37" s="21"/>
      <c r="S37" s="21"/>
      <c r="T37" s="21"/>
      <c r="U37" s="21"/>
      <c r="V37" s="21"/>
      <c r="W37" s="21"/>
      <c r="X37" s="21"/>
      <c r="Y37" s="21"/>
    </row>
    <row r="38" spans="1:25" ht="12.75" customHeight="1" x14ac:dyDescent="0.25">
      <c r="A38" s="21"/>
      <c r="B38" s="51"/>
      <c r="C38" s="52"/>
      <c r="E38" s="21"/>
      <c r="F38" s="21"/>
      <c r="G38" s="21"/>
      <c r="H38" s="21"/>
      <c r="I38" s="21"/>
      <c r="J38" s="21"/>
      <c r="K38" s="21"/>
      <c r="L38" s="21"/>
      <c r="M38" s="21"/>
      <c r="N38" s="21"/>
      <c r="O38" s="21"/>
      <c r="P38" s="21"/>
      <c r="Q38" s="21"/>
      <c r="R38" s="21"/>
      <c r="S38" s="21"/>
      <c r="T38" s="21"/>
      <c r="U38" s="21"/>
      <c r="V38" s="21"/>
      <c r="W38" s="21"/>
      <c r="X38" s="21"/>
      <c r="Y38" s="21"/>
    </row>
    <row r="39" spans="1:25" ht="12.75" customHeight="1" x14ac:dyDescent="0.25">
      <c r="A39" s="21"/>
      <c r="B39" s="49" t="s">
        <v>60</v>
      </c>
      <c r="C39" s="50" t="s">
        <v>51</v>
      </c>
      <c r="D39" s="21"/>
      <c r="E39" s="21"/>
      <c r="F39" s="21"/>
      <c r="G39" s="21"/>
      <c r="H39" s="21"/>
      <c r="I39" s="21"/>
      <c r="J39" s="21"/>
      <c r="K39" s="21"/>
      <c r="L39" s="21"/>
      <c r="M39" s="21"/>
      <c r="N39" s="21"/>
      <c r="O39" s="21"/>
      <c r="P39" s="21"/>
      <c r="Q39" s="21"/>
      <c r="R39" s="21"/>
      <c r="S39" s="21"/>
      <c r="T39" s="21"/>
      <c r="U39" s="21"/>
      <c r="V39" s="21"/>
      <c r="W39" s="21"/>
      <c r="X39" s="21"/>
      <c r="Y39" s="21"/>
    </row>
    <row r="40" spans="1:25" ht="12.75" customHeight="1" x14ac:dyDescent="0.25">
      <c r="B40" s="53" t="s">
        <v>61</v>
      </c>
      <c r="C40" s="54"/>
    </row>
    <row r="41" spans="1:25" ht="12.75" customHeight="1" x14ac:dyDescent="0.25">
      <c r="A41" s="21"/>
      <c r="B41" s="445" t="s">
        <v>62</v>
      </c>
      <c r="C41" s="446"/>
      <c r="D41" s="21"/>
      <c r="E41" s="21"/>
      <c r="F41" s="21"/>
      <c r="G41" s="21"/>
      <c r="H41" s="21"/>
      <c r="I41" s="21"/>
      <c r="J41" s="21"/>
      <c r="K41" s="21"/>
      <c r="L41" s="21"/>
      <c r="M41" s="21"/>
      <c r="N41" s="21"/>
      <c r="O41" s="21"/>
      <c r="P41" s="21"/>
      <c r="Q41" s="21"/>
      <c r="R41" s="21"/>
      <c r="S41" s="21"/>
      <c r="T41" s="21"/>
      <c r="U41" s="21"/>
      <c r="V41" s="21"/>
      <c r="W41" s="21"/>
      <c r="X41" s="21"/>
      <c r="Y41" s="21"/>
    </row>
    <row r="42" spans="1:25" ht="12.75" customHeight="1" x14ac:dyDescent="0.25">
      <c r="A42" s="21"/>
      <c r="B42" s="55" t="e">
        <f>#REF!</f>
        <v>#REF!</v>
      </c>
      <c r="C42" s="56"/>
      <c r="D42" s="21"/>
      <c r="E42" s="21"/>
      <c r="F42" s="21"/>
      <c r="G42" s="21"/>
      <c r="H42" s="21"/>
      <c r="I42" s="21"/>
      <c r="J42" s="21"/>
      <c r="K42" s="21"/>
      <c r="L42" s="21"/>
      <c r="M42" s="21"/>
      <c r="N42" s="21"/>
      <c r="O42" s="21"/>
      <c r="P42" s="21"/>
      <c r="Q42" s="21"/>
      <c r="R42" s="21"/>
      <c r="S42" s="21"/>
      <c r="T42" s="21"/>
      <c r="U42" s="21"/>
      <c r="V42" s="21"/>
      <c r="W42" s="21"/>
      <c r="X42" s="21"/>
      <c r="Y42" s="21"/>
    </row>
    <row r="43" spans="1:25" ht="12.75" customHeight="1" x14ac:dyDescent="0.25">
      <c r="A43" s="21"/>
      <c r="B43" s="36">
        <f>Detail!B72</f>
        <v>0</v>
      </c>
      <c r="C43" s="38"/>
      <c r="D43" s="21"/>
      <c r="E43" s="21"/>
      <c r="F43" s="21"/>
      <c r="G43" s="21"/>
      <c r="H43" s="21"/>
      <c r="I43" s="21"/>
      <c r="J43" s="21"/>
      <c r="K43" s="21"/>
      <c r="L43" s="21"/>
      <c r="M43" s="21"/>
      <c r="N43" s="21"/>
      <c r="O43" s="21"/>
      <c r="P43" s="21"/>
      <c r="Q43" s="21"/>
      <c r="R43" s="21"/>
      <c r="S43" s="21"/>
      <c r="T43" s="21"/>
      <c r="U43" s="21"/>
      <c r="V43" s="21"/>
      <c r="W43" s="21"/>
      <c r="X43" s="21"/>
      <c r="Y43" s="21"/>
    </row>
    <row r="44" spans="1:25" ht="12.75" customHeight="1" x14ac:dyDescent="0.25">
      <c r="A44" s="21"/>
      <c r="B44" s="51"/>
      <c r="C44" s="52"/>
      <c r="E44" s="21"/>
      <c r="F44" s="21"/>
      <c r="G44" s="21"/>
      <c r="H44" s="21"/>
      <c r="I44" s="21"/>
      <c r="J44" s="21"/>
      <c r="K44" s="21"/>
      <c r="L44" s="21"/>
      <c r="M44" s="21"/>
      <c r="N44" s="21"/>
      <c r="O44" s="21"/>
      <c r="P44" s="21"/>
      <c r="Q44" s="21"/>
      <c r="R44" s="21"/>
      <c r="S44" s="21"/>
      <c r="T44" s="21"/>
      <c r="U44" s="21"/>
      <c r="V44" s="21"/>
      <c r="W44" s="21"/>
      <c r="X44" s="21"/>
      <c r="Y44" s="21"/>
    </row>
    <row r="45" spans="1:25" ht="12.75" customHeight="1" x14ac:dyDescent="0.25">
      <c r="A45" s="21"/>
      <c r="B45" s="49" t="s">
        <v>63</v>
      </c>
      <c r="C45" s="50" t="s">
        <v>51</v>
      </c>
      <c r="D45" s="21"/>
      <c r="E45" s="21"/>
      <c r="F45" s="21"/>
      <c r="G45" s="21"/>
      <c r="H45" s="21"/>
      <c r="I45" s="21"/>
      <c r="J45" s="21"/>
      <c r="K45" s="21"/>
      <c r="L45" s="21"/>
      <c r="M45" s="21"/>
      <c r="N45" s="21"/>
      <c r="O45" s="21"/>
      <c r="P45" s="21"/>
      <c r="Q45" s="21"/>
      <c r="R45" s="21"/>
      <c r="S45" s="21"/>
      <c r="T45" s="21"/>
      <c r="U45" s="21"/>
      <c r="V45" s="21"/>
      <c r="W45" s="21"/>
      <c r="X45" s="21"/>
      <c r="Y45" s="21"/>
    </row>
    <row r="46" spans="1:25" ht="12.75" customHeight="1" x14ac:dyDescent="0.25">
      <c r="B46" s="53" t="s">
        <v>64</v>
      </c>
      <c r="C46" s="57" t="s">
        <v>65</v>
      </c>
    </row>
    <row r="47" spans="1:25" ht="12.75" customHeight="1" x14ac:dyDescent="0.25">
      <c r="B47" s="36">
        <f>Detail!B79</f>
        <v>0</v>
      </c>
      <c r="C47" s="56" t="s">
        <v>66</v>
      </c>
    </row>
    <row r="48" spans="1:25" ht="12.75" customHeight="1" x14ac:dyDescent="0.25">
      <c r="B48" s="36">
        <f>Detail!B80</f>
        <v>0</v>
      </c>
      <c r="C48" s="56" t="s">
        <v>66</v>
      </c>
    </row>
    <row r="49" spans="1:25" ht="12.75" customHeight="1" x14ac:dyDescent="0.25">
      <c r="B49" s="36">
        <f>Detail!B81</f>
        <v>0</v>
      </c>
      <c r="C49" s="56" t="s">
        <v>66</v>
      </c>
    </row>
    <row r="50" spans="1:25" ht="12.75" customHeight="1" x14ac:dyDescent="0.25">
      <c r="B50" s="36" t="e">
        <f t="shared" ref="B50:B53" si="1">#REF!</f>
        <v>#REF!</v>
      </c>
      <c r="C50" s="56" t="s">
        <v>66</v>
      </c>
    </row>
    <row r="51" spans="1:25" ht="12.75" customHeight="1" x14ac:dyDescent="0.25">
      <c r="B51" s="36" t="e">
        <f t="shared" si="1"/>
        <v>#REF!</v>
      </c>
      <c r="C51" s="56" t="s">
        <v>66</v>
      </c>
    </row>
    <row r="52" spans="1:25" ht="12.75" customHeight="1" x14ac:dyDescent="0.25">
      <c r="B52" s="36" t="e">
        <f t="shared" si="1"/>
        <v>#REF!</v>
      </c>
      <c r="C52" s="56" t="s">
        <v>66</v>
      </c>
    </row>
    <row r="53" spans="1:25" ht="12.75" customHeight="1" x14ac:dyDescent="0.25">
      <c r="B53" s="36" t="e">
        <f t="shared" si="1"/>
        <v>#REF!</v>
      </c>
      <c r="C53" s="56" t="s">
        <v>66</v>
      </c>
    </row>
    <row r="54" spans="1:25" ht="12.75" customHeight="1" x14ac:dyDescent="0.25">
      <c r="A54" s="21"/>
      <c r="B54" s="58"/>
      <c r="C54" s="59"/>
      <c r="E54" s="21"/>
      <c r="F54" s="21"/>
      <c r="G54" s="21"/>
      <c r="H54" s="21"/>
      <c r="I54" s="21"/>
      <c r="J54" s="21"/>
      <c r="K54" s="21"/>
      <c r="L54" s="21"/>
      <c r="M54" s="21"/>
      <c r="N54" s="21"/>
      <c r="O54" s="21"/>
      <c r="P54" s="21"/>
      <c r="Q54" s="21"/>
      <c r="R54" s="21"/>
      <c r="S54" s="21"/>
      <c r="T54" s="21"/>
      <c r="U54" s="21"/>
      <c r="V54" s="21"/>
      <c r="W54" s="21"/>
      <c r="X54" s="21"/>
      <c r="Y54" s="21"/>
    </row>
    <row r="55" spans="1:25" ht="12.75" customHeight="1" x14ac:dyDescent="0.25">
      <c r="A55" s="21"/>
      <c r="B55" s="60" t="s">
        <v>67</v>
      </c>
      <c r="C55" s="61" t="s">
        <v>51</v>
      </c>
      <c r="D55" s="21"/>
      <c r="E55" s="21"/>
      <c r="F55" s="21"/>
      <c r="G55" s="21"/>
      <c r="H55" s="21"/>
      <c r="I55" s="21"/>
      <c r="J55" s="21"/>
      <c r="K55" s="21"/>
      <c r="L55" s="21"/>
      <c r="M55" s="21"/>
      <c r="N55" s="21"/>
      <c r="O55" s="21"/>
      <c r="P55" s="21"/>
      <c r="Q55" s="21"/>
      <c r="R55" s="21"/>
      <c r="S55" s="21"/>
      <c r="T55" s="21"/>
      <c r="U55" s="21"/>
      <c r="V55" s="21"/>
      <c r="W55" s="21"/>
      <c r="X55" s="21"/>
      <c r="Y55" s="21"/>
    </row>
    <row r="56" spans="1:25" ht="12.75" customHeight="1" x14ac:dyDescent="0.25">
      <c r="B56" s="53" t="s">
        <v>68</v>
      </c>
      <c r="C56" s="54"/>
    </row>
    <row r="57" spans="1:25" ht="12.75" customHeight="1" x14ac:dyDescent="0.25">
      <c r="B57" s="44" t="s">
        <v>69</v>
      </c>
      <c r="C57" s="38" t="s">
        <v>70</v>
      </c>
    </row>
    <row r="58" spans="1:25" ht="12.75" customHeight="1" x14ac:dyDescent="0.25">
      <c r="B58" s="36"/>
      <c r="C58" s="38"/>
    </row>
    <row r="59" spans="1:25" ht="12.75" customHeight="1" x14ac:dyDescent="0.25">
      <c r="B59" s="36"/>
      <c r="C59" s="38"/>
    </row>
    <row r="60" spans="1:25" ht="12.75" customHeight="1" x14ac:dyDescent="0.25">
      <c r="B60" s="36"/>
      <c r="C60" s="38"/>
    </row>
    <row r="61" spans="1:25" ht="12.75" customHeight="1" x14ac:dyDescent="0.25">
      <c r="B61" s="36"/>
      <c r="C61" s="38"/>
    </row>
    <row r="62" spans="1:25" ht="12.75" customHeight="1" x14ac:dyDescent="0.25">
      <c r="B62" s="53" t="s">
        <v>71</v>
      </c>
      <c r="C62" s="54"/>
    </row>
    <row r="63" spans="1:25" ht="12.75" customHeight="1" x14ac:dyDescent="0.25">
      <c r="B63" s="62" t="s">
        <v>72</v>
      </c>
      <c r="C63" s="38" t="s">
        <v>73</v>
      </c>
    </row>
    <row r="64" spans="1:25" ht="12.75" customHeight="1" x14ac:dyDescent="0.25">
      <c r="B64" s="63">
        <f>Detail!B99</f>
        <v>0</v>
      </c>
      <c r="C64" s="38" t="s">
        <v>73</v>
      </c>
    </row>
    <row r="65" spans="1:25" ht="12.75" customHeight="1" x14ac:dyDescent="0.25">
      <c r="B65" s="53" t="s">
        <v>74</v>
      </c>
      <c r="C65" s="54"/>
    </row>
    <row r="66" spans="1:25" ht="12.75" customHeight="1" x14ac:dyDescent="0.25">
      <c r="B66" s="36">
        <f>Detail!B107</f>
        <v>0</v>
      </c>
      <c r="C66" s="38" t="s">
        <v>75</v>
      </c>
    </row>
    <row r="67" spans="1:25" ht="12.75" customHeight="1" x14ac:dyDescent="0.25">
      <c r="B67" s="53" t="s">
        <v>76</v>
      </c>
      <c r="C67" s="54"/>
    </row>
    <row r="68" spans="1:25" ht="12.75" customHeight="1" x14ac:dyDescent="0.25">
      <c r="B68" s="36" t="e">
        <f t="shared" ref="B68:B69" si="2">#REF!</f>
        <v>#REF!</v>
      </c>
      <c r="C68" s="38" t="s">
        <v>77</v>
      </c>
    </row>
    <row r="69" spans="1:25" ht="12.75" customHeight="1" x14ac:dyDescent="0.25">
      <c r="B69" s="36" t="e">
        <f t="shared" si="2"/>
        <v>#REF!</v>
      </c>
      <c r="C69" s="38" t="s">
        <v>77</v>
      </c>
    </row>
    <row r="70" spans="1:25" ht="12.75" customHeight="1" x14ac:dyDescent="0.25">
      <c r="B70" s="53" t="s">
        <v>78</v>
      </c>
      <c r="C70" s="54"/>
    </row>
    <row r="71" spans="1:25" ht="12.75" customHeight="1" x14ac:dyDescent="0.25">
      <c r="A71" s="21"/>
      <c r="B71" s="64" t="e">
        <f>#REF!</f>
        <v>#REF!</v>
      </c>
      <c r="C71" s="38" t="s">
        <v>79</v>
      </c>
      <c r="D71" s="21"/>
      <c r="E71" s="21"/>
      <c r="F71" s="21"/>
      <c r="G71" s="21"/>
      <c r="H71" s="21"/>
      <c r="I71" s="21"/>
      <c r="J71" s="21"/>
      <c r="K71" s="21"/>
      <c r="L71" s="21"/>
      <c r="M71" s="21"/>
      <c r="N71" s="21"/>
      <c r="O71" s="21"/>
      <c r="P71" s="21"/>
      <c r="Q71" s="21"/>
      <c r="R71" s="21"/>
      <c r="S71" s="21"/>
      <c r="T71" s="21"/>
      <c r="U71" s="21"/>
      <c r="V71" s="21"/>
      <c r="W71" s="21"/>
      <c r="X71" s="21"/>
      <c r="Y71" s="21"/>
    </row>
    <row r="72" spans="1:25" ht="12.75" customHeight="1" x14ac:dyDescent="0.25">
      <c r="B72" s="65" t="s">
        <v>80</v>
      </c>
      <c r="C72" s="66"/>
    </row>
    <row r="73" spans="1:25" ht="12.75" customHeight="1" x14ac:dyDescent="0.25">
      <c r="B73" s="53" t="s">
        <v>81</v>
      </c>
      <c r="C73" s="54"/>
    </row>
    <row r="74" spans="1:25" ht="12.75" customHeight="1" x14ac:dyDescent="0.25">
      <c r="A74" s="21"/>
      <c r="B74" s="51"/>
      <c r="C74" s="52"/>
      <c r="E74" s="21"/>
      <c r="F74" s="21"/>
      <c r="G74" s="21"/>
      <c r="H74" s="21"/>
      <c r="I74" s="21"/>
      <c r="J74" s="21"/>
      <c r="K74" s="21"/>
      <c r="L74" s="21"/>
      <c r="M74" s="21"/>
      <c r="N74" s="21"/>
      <c r="O74" s="21"/>
      <c r="P74" s="21"/>
      <c r="Q74" s="21"/>
      <c r="R74" s="21"/>
      <c r="S74" s="21"/>
      <c r="T74" s="21"/>
      <c r="U74" s="21"/>
      <c r="V74" s="21"/>
      <c r="W74" s="21"/>
      <c r="X74" s="21"/>
      <c r="Y74" s="21"/>
    </row>
    <row r="75" spans="1:25" ht="12.75" customHeight="1" x14ac:dyDescent="0.25">
      <c r="A75" s="21"/>
      <c r="B75" s="49" t="s">
        <v>82</v>
      </c>
      <c r="C75" s="50" t="s">
        <v>51</v>
      </c>
      <c r="D75" s="21"/>
      <c r="E75" s="21"/>
      <c r="F75" s="21"/>
      <c r="G75" s="21"/>
      <c r="H75" s="21"/>
      <c r="I75" s="21"/>
      <c r="J75" s="21"/>
      <c r="K75" s="21"/>
      <c r="L75" s="21"/>
      <c r="M75" s="21"/>
      <c r="N75" s="21"/>
      <c r="O75" s="21"/>
      <c r="P75" s="21"/>
      <c r="Q75" s="21"/>
      <c r="R75" s="21"/>
      <c r="S75" s="21"/>
      <c r="T75" s="21"/>
      <c r="U75" s="21"/>
      <c r="V75" s="21"/>
      <c r="W75" s="21"/>
      <c r="X75" s="21"/>
      <c r="Y75" s="21"/>
    </row>
    <row r="76" spans="1:25" ht="12.75" customHeight="1" x14ac:dyDescent="0.25">
      <c r="B76" s="53" t="s">
        <v>83</v>
      </c>
      <c r="C76" s="54"/>
    </row>
    <row r="77" spans="1:25" ht="12.75" customHeight="1" x14ac:dyDescent="0.25">
      <c r="B77" s="55">
        <f>Detail!B121</f>
        <v>0</v>
      </c>
      <c r="C77" s="38" t="s">
        <v>84</v>
      </c>
    </row>
    <row r="78" spans="1:25" ht="12.75" customHeight="1" x14ac:dyDescent="0.25">
      <c r="B78" s="55">
        <f>Detail!B122</f>
        <v>0</v>
      </c>
      <c r="C78" s="38" t="s">
        <v>84</v>
      </c>
    </row>
    <row r="79" spans="1:25" ht="12.75" customHeight="1" x14ac:dyDescent="0.25">
      <c r="B79" s="55" t="s">
        <v>85</v>
      </c>
      <c r="C79" s="38" t="s">
        <v>84</v>
      </c>
    </row>
    <row r="80" spans="1:25" ht="12.75" customHeight="1" x14ac:dyDescent="0.25">
      <c r="A80" s="21"/>
      <c r="B80" s="51"/>
      <c r="C80" s="52"/>
      <c r="E80" s="21"/>
      <c r="F80" s="21"/>
      <c r="G80" s="21"/>
      <c r="H80" s="21"/>
      <c r="I80" s="21"/>
      <c r="J80" s="21"/>
      <c r="K80" s="21"/>
      <c r="L80" s="21"/>
      <c r="M80" s="21"/>
      <c r="N80" s="21"/>
      <c r="O80" s="21"/>
      <c r="P80" s="21"/>
      <c r="Q80" s="21"/>
      <c r="R80" s="21"/>
      <c r="S80" s="21"/>
      <c r="T80" s="21"/>
      <c r="U80" s="21"/>
      <c r="V80" s="21"/>
      <c r="W80" s="21"/>
      <c r="X80" s="21"/>
      <c r="Y80" s="21"/>
    </row>
    <row r="81" spans="1:25" ht="12.75" customHeight="1" x14ac:dyDescent="0.25">
      <c r="A81" s="21"/>
      <c r="B81" s="49" t="s">
        <v>86</v>
      </c>
      <c r="C81" s="50" t="s">
        <v>51</v>
      </c>
      <c r="D81" s="21"/>
      <c r="E81" s="21"/>
      <c r="F81" s="21"/>
      <c r="G81" s="21"/>
      <c r="H81" s="21"/>
      <c r="I81" s="21"/>
      <c r="J81" s="21"/>
      <c r="K81" s="21"/>
      <c r="L81" s="21"/>
      <c r="M81" s="21"/>
      <c r="N81" s="21"/>
      <c r="O81" s="21"/>
      <c r="P81" s="21"/>
      <c r="Q81" s="21"/>
      <c r="R81" s="21"/>
      <c r="S81" s="21"/>
      <c r="T81" s="21"/>
      <c r="U81" s="21"/>
      <c r="V81" s="21"/>
      <c r="W81" s="21"/>
      <c r="X81" s="21"/>
      <c r="Y81" s="21"/>
    </row>
    <row r="82" spans="1:25" ht="12.75" customHeight="1" x14ac:dyDescent="0.25">
      <c r="B82" s="53" t="s">
        <v>87</v>
      </c>
      <c r="C82" s="54"/>
    </row>
    <row r="83" spans="1:25" ht="12.75" customHeight="1" x14ac:dyDescent="0.25">
      <c r="B83" s="36">
        <f>Detail!B130</f>
        <v>0</v>
      </c>
      <c r="C83" s="38" t="s">
        <v>88</v>
      </c>
    </row>
    <row r="84" spans="1:25" ht="12.75" customHeight="1" x14ac:dyDescent="0.25">
      <c r="B84" s="36">
        <f>Detail!B131</f>
        <v>0</v>
      </c>
      <c r="C84" s="38"/>
    </row>
    <row r="85" spans="1:25" ht="12.75" customHeight="1" x14ac:dyDescent="0.25">
      <c r="B85" s="36">
        <f>Detail!B132</f>
        <v>0</v>
      </c>
      <c r="C85" s="38"/>
    </row>
    <row r="86" spans="1:25" ht="12.75" customHeight="1" x14ac:dyDescent="0.25">
      <c r="B86" s="36">
        <f>Detail!B133</f>
        <v>0</v>
      </c>
      <c r="C86" s="38"/>
    </row>
    <row r="87" spans="1:25" ht="12.75" customHeight="1" x14ac:dyDescent="0.25">
      <c r="B87" s="36">
        <f>Detail!B134</f>
        <v>0</v>
      </c>
      <c r="C87" s="38"/>
    </row>
    <row r="88" spans="1:25" ht="12.75" customHeight="1" x14ac:dyDescent="0.25">
      <c r="B88" s="36">
        <f>Detail!B135</f>
        <v>0</v>
      </c>
      <c r="C88" s="38"/>
    </row>
    <row r="89" spans="1:25" ht="12.75" customHeight="1" x14ac:dyDescent="0.25">
      <c r="B89" s="36">
        <f>Detail!B136</f>
        <v>0</v>
      </c>
      <c r="C89" s="38"/>
    </row>
    <row r="90" spans="1:25" ht="12.75" customHeight="1" x14ac:dyDescent="0.25">
      <c r="B90" s="36">
        <f>Detail!B137</f>
        <v>0</v>
      </c>
      <c r="C90" s="38"/>
    </row>
    <row r="91" spans="1:25" ht="12.75" customHeight="1" x14ac:dyDescent="0.25">
      <c r="B91" s="36">
        <f>Detail!B138</f>
        <v>0</v>
      </c>
      <c r="C91" s="38"/>
    </row>
    <row r="92" spans="1:25" ht="12.75" customHeight="1" x14ac:dyDescent="0.25">
      <c r="B92" s="36">
        <f>Detail!B139</f>
        <v>0</v>
      </c>
      <c r="C92" s="38"/>
    </row>
    <row r="93" spans="1:25" ht="12.75" customHeight="1" x14ac:dyDescent="0.25">
      <c r="B93" s="36">
        <f>Detail!B140</f>
        <v>0</v>
      </c>
      <c r="C93" s="38"/>
    </row>
    <row r="94" spans="1:25" ht="12.75" customHeight="1" x14ac:dyDescent="0.25">
      <c r="B94" s="36" t="e">
        <f t="shared" ref="B94:B110" si="3">#REF!</f>
        <v>#REF!</v>
      </c>
      <c r="C94" s="38"/>
    </row>
    <row r="95" spans="1:25" ht="12.75" customHeight="1" x14ac:dyDescent="0.25">
      <c r="B95" s="36" t="e">
        <f t="shared" si="3"/>
        <v>#REF!</v>
      </c>
      <c r="C95" s="38"/>
    </row>
    <row r="96" spans="1:25" ht="12.75" customHeight="1" x14ac:dyDescent="0.25">
      <c r="B96" s="36" t="e">
        <f t="shared" si="3"/>
        <v>#REF!</v>
      </c>
      <c r="C96" s="38"/>
    </row>
    <row r="97" spans="2:3" ht="12.75" customHeight="1" x14ac:dyDescent="0.25">
      <c r="B97" s="36" t="e">
        <f t="shared" si="3"/>
        <v>#REF!</v>
      </c>
      <c r="C97" s="38"/>
    </row>
    <row r="98" spans="2:3" ht="12.75" customHeight="1" x14ac:dyDescent="0.25">
      <c r="B98" s="36" t="e">
        <f t="shared" si="3"/>
        <v>#REF!</v>
      </c>
      <c r="C98" s="38"/>
    </row>
    <row r="99" spans="2:3" ht="12.75" customHeight="1" x14ac:dyDescent="0.25">
      <c r="B99" s="36" t="e">
        <f t="shared" si="3"/>
        <v>#REF!</v>
      </c>
      <c r="C99" s="38"/>
    </row>
    <row r="100" spans="2:3" ht="12.75" customHeight="1" x14ac:dyDescent="0.25">
      <c r="B100" s="36" t="e">
        <f t="shared" si="3"/>
        <v>#REF!</v>
      </c>
      <c r="C100" s="38"/>
    </row>
    <row r="101" spans="2:3" ht="12.75" customHeight="1" x14ac:dyDescent="0.25">
      <c r="B101" s="36" t="e">
        <f t="shared" si="3"/>
        <v>#REF!</v>
      </c>
      <c r="C101" s="38"/>
    </row>
    <row r="102" spans="2:3" ht="12.75" customHeight="1" x14ac:dyDescent="0.25">
      <c r="B102" s="36" t="e">
        <f t="shared" si="3"/>
        <v>#REF!</v>
      </c>
      <c r="C102" s="38"/>
    </row>
    <row r="103" spans="2:3" ht="12.75" customHeight="1" x14ac:dyDescent="0.25">
      <c r="B103" s="36" t="e">
        <f t="shared" si="3"/>
        <v>#REF!</v>
      </c>
      <c r="C103" s="38"/>
    </row>
    <row r="104" spans="2:3" ht="12.75" customHeight="1" x14ac:dyDescent="0.25">
      <c r="B104" s="36" t="e">
        <f t="shared" si="3"/>
        <v>#REF!</v>
      </c>
      <c r="C104" s="38"/>
    </row>
    <row r="105" spans="2:3" ht="12.75" customHeight="1" x14ac:dyDescent="0.25">
      <c r="B105" s="36" t="e">
        <f t="shared" si="3"/>
        <v>#REF!</v>
      </c>
      <c r="C105" s="38"/>
    </row>
    <row r="106" spans="2:3" ht="12.75" customHeight="1" x14ac:dyDescent="0.25">
      <c r="B106" s="36" t="e">
        <f t="shared" si="3"/>
        <v>#REF!</v>
      </c>
      <c r="C106" s="38"/>
    </row>
    <row r="107" spans="2:3" ht="12.75" customHeight="1" x14ac:dyDescent="0.25">
      <c r="B107" s="36" t="e">
        <f t="shared" si="3"/>
        <v>#REF!</v>
      </c>
      <c r="C107" s="38"/>
    </row>
    <row r="108" spans="2:3" ht="12.75" customHeight="1" x14ac:dyDescent="0.25">
      <c r="B108" s="36" t="e">
        <f t="shared" si="3"/>
        <v>#REF!</v>
      </c>
      <c r="C108" s="38"/>
    </row>
    <row r="109" spans="2:3" ht="12.75" customHeight="1" x14ac:dyDescent="0.25">
      <c r="B109" s="36" t="e">
        <f t="shared" si="3"/>
        <v>#REF!</v>
      </c>
      <c r="C109" s="38"/>
    </row>
    <row r="110" spans="2:3" ht="12.75" customHeight="1" x14ac:dyDescent="0.25">
      <c r="B110" s="36" t="e">
        <f t="shared" si="3"/>
        <v>#REF!</v>
      </c>
      <c r="C110" s="38"/>
    </row>
    <row r="111" spans="2:3" ht="12.75" customHeight="1" x14ac:dyDescent="0.25"/>
    <row r="112" spans="2:3" ht="12.75" customHeight="1" x14ac:dyDescent="0.25">
      <c r="B112" s="67" t="s">
        <v>89</v>
      </c>
      <c r="C112" s="50" t="s">
        <v>51</v>
      </c>
    </row>
    <row r="113" spans="2:3" ht="12.75" customHeight="1" x14ac:dyDescent="0.25">
      <c r="B113" s="55">
        <f>Detail!B148</f>
        <v>0</v>
      </c>
      <c r="C113" s="38" t="s">
        <v>90</v>
      </c>
    </row>
    <row r="114" spans="2:3" ht="12.75" customHeight="1" x14ac:dyDescent="0.25">
      <c r="B114" s="55">
        <f>Detail!B149</f>
        <v>0</v>
      </c>
      <c r="C114" s="38" t="s">
        <v>90</v>
      </c>
    </row>
    <row r="115" spans="2:3" ht="12.75" customHeight="1" x14ac:dyDescent="0.25">
      <c r="B115" s="55">
        <f>Detail!B150</f>
        <v>0</v>
      </c>
      <c r="C115" s="38" t="s">
        <v>90</v>
      </c>
    </row>
    <row r="116" spans="2:3" ht="12.75" customHeight="1" x14ac:dyDescent="0.25"/>
    <row r="117" spans="2:3" ht="12.75" customHeight="1" x14ac:dyDescent="0.25">
      <c r="B117" s="67" t="s">
        <v>91</v>
      </c>
      <c r="C117" s="50" t="s">
        <v>51</v>
      </c>
    </row>
    <row r="118" spans="2:3" ht="12.75" customHeight="1" x14ac:dyDescent="0.25">
      <c r="B118" s="55" t="s">
        <v>92</v>
      </c>
      <c r="C118" s="38" t="s">
        <v>93</v>
      </c>
    </row>
    <row r="119" spans="2:3" ht="12.75" customHeight="1" x14ac:dyDescent="0.25"/>
    <row r="120" spans="2:3" ht="12.75" customHeight="1" x14ac:dyDescent="0.25"/>
    <row r="121" spans="2:3" ht="12.75" customHeight="1" x14ac:dyDescent="0.25"/>
    <row r="122" spans="2:3" ht="12.75" customHeight="1" x14ac:dyDescent="0.25"/>
    <row r="123" spans="2:3" ht="12.75" customHeight="1" x14ac:dyDescent="0.25"/>
    <row r="124" spans="2:3" ht="12.75" customHeight="1" x14ac:dyDescent="0.25"/>
    <row r="125" spans="2:3" ht="12.75" customHeight="1" x14ac:dyDescent="0.25"/>
    <row r="126" spans="2:3" ht="12.75" customHeight="1" x14ac:dyDescent="0.25"/>
    <row r="127" spans="2:3" ht="12.75" customHeight="1" x14ac:dyDescent="0.25"/>
    <row r="128" spans="2:3"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sheetData>
  <mergeCells count="2">
    <mergeCell ref="B10:D10"/>
    <mergeCell ref="B41:C41"/>
  </mergeCells>
  <conditionalFormatting sqref="B42:B43">
    <cfRule type="cellIs" dxfId="62" priority="1" stopIfTrue="1" operator="equal">
      <formula>"&lt;Specific capital equipment&gt;"</formula>
    </cfRule>
  </conditionalFormatting>
  <conditionalFormatting sqref="B47:B53">
    <cfRule type="cellIs" dxfId="61" priority="2" stopIfTrue="1" operator="equal">
      <formula>"&lt;Specific general equipment&gt;"</formula>
    </cfRule>
  </conditionalFormatting>
  <conditionalFormatting sqref="B57:B61">
    <cfRule type="cellIs" dxfId="60" priority="3" stopIfTrue="1" operator="equal">
      <formula>"&lt;Specific program activity&gt;"</formula>
    </cfRule>
  </conditionalFormatting>
  <conditionalFormatting sqref="B63:B64">
    <cfRule type="cellIs" dxfId="59" priority="4" stopIfTrue="1" operator="equal">
      <formula>"&lt;Specific training activity&gt;"</formula>
    </cfRule>
  </conditionalFormatting>
  <conditionalFormatting sqref="B77:B78">
    <cfRule type="cellIs" dxfId="58" priority="5" stopIfTrue="1" operator="equal">
      <formula>"&lt;Specific construction activity&gt;"</formula>
    </cfRule>
  </conditionalFormatting>
  <conditionalFormatting sqref="B79">
    <cfRule type="cellIs" dxfId="57" priority="6" stopIfTrue="1" operator="equal">
      <formula>"&lt;Insert more Construction lines here&gt;"</formula>
    </cfRule>
  </conditionalFormatting>
  <conditionalFormatting sqref="F3:F7">
    <cfRule type="cellIs" dxfId="56" priority="7" stopIfTrue="1" operator="greaterThan">
      <formula>0</formula>
    </cfRule>
  </conditionalFormatting>
  <conditionalFormatting sqref="C4:C7">
    <cfRule type="cellIs" dxfId="55" priority="8" stopIfTrue="1" operator="equal">
      <formula>""</formula>
    </cfRule>
  </conditionalFormatting>
  <conditionalFormatting sqref="B14:B16">
    <cfRule type="cellIs" dxfId="54" priority="9" stopIfTrue="1" operator="equal">
      <formula>"&lt;HQ Technical position&gt;"</formula>
    </cfRule>
  </conditionalFormatting>
  <hyperlinks>
    <hyperlink ref="D31"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A952"/>
  <sheetViews>
    <sheetView workbookViewId="0"/>
  </sheetViews>
  <sheetFormatPr defaultColWidth="14.44140625" defaultRowHeight="15" customHeight="1" x14ac:dyDescent="0.25"/>
  <cols>
    <col min="1" max="1" width="2" customWidth="1"/>
    <col min="2" max="2" width="45.33203125" customWidth="1"/>
    <col min="3" max="4" width="9" hidden="1" customWidth="1"/>
    <col min="5" max="5" width="8.6640625" customWidth="1"/>
    <col min="6" max="6" width="14.5546875" customWidth="1"/>
    <col min="7" max="7" width="15.33203125" customWidth="1"/>
    <col min="8" max="8" width="16.88671875" customWidth="1"/>
    <col min="9" max="9" width="11.88671875" customWidth="1"/>
    <col min="10" max="10" width="10.88671875" customWidth="1"/>
    <col min="11" max="11" width="10.44140625" customWidth="1"/>
    <col min="12" max="12" width="12.6640625" customWidth="1"/>
    <col min="13" max="13" width="9.109375" customWidth="1"/>
    <col min="14" max="14" width="10.88671875" customWidth="1"/>
    <col min="15" max="15" width="10.44140625" customWidth="1"/>
    <col min="16" max="16" width="12.6640625" customWidth="1"/>
    <col min="17" max="17" width="9.109375" customWidth="1"/>
    <col min="18" max="18" width="10.88671875" customWidth="1"/>
    <col min="19" max="19" width="10.44140625" customWidth="1"/>
    <col min="20" max="20" width="12.6640625" customWidth="1"/>
    <col min="21" max="21" width="12.109375" customWidth="1"/>
    <col min="22" max="22" width="11.109375" customWidth="1"/>
    <col min="23" max="23" width="10.44140625" customWidth="1"/>
    <col min="24" max="24" width="12.6640625" customWidth="1"/>
    <col min="25" max="25" width="14.33203125" customWidth="1"/>
    <col min="26" max="26" width="11.6640625" customWidth="1"/>
    <col min="27" max="27" width="10.5546875" customWidth="1"/>
  </cols>
  <sheetData>
    <row r="1" spans="1:27" ht="12.75" customHeight="1" x14ac:dyDescent="0.25">
      <c r="A1" s="471" t="str">
        <f>IF(OR($M$2&lt;&gt;0,$M$3&lt;&gt;0,$M$4&lt;&gt;0),"","Fill in Inflation Factors on right. ---&gt;")</f>
        <v>Fill in Inflation Factors on right. ---&gt;</v>
      </c>
      <c r="B1" s="472"/>
      <c r="E1" s="24" t="s">
        <v>42</v>
      </c>
      <c r="F1" s="24"/>
      <c r="G1" s="68"/>
      <c r="H1" s="69"/>
      <c r="I1" s="70"/>
      <c r="J1" s="477" t="s">
        <v>94</v>
      </c>
      <c r="K1" s="451"/>
      <c r="L1" s="451"/>
      <c r="M1" s="478"/>
      <c r="N1" s="479" t="s">
        <v>95</v>
      </c>
      <c r="O1" s="480"/>
      <c r="P1" s="480"/>
      <c r="Q1" s="481"/>
      <c r="S1" s="71"/>
      <c r="T1" s="71"/>
      <c r="U1" s="71"/>
      <c r="W1" s="71"/>
      <c r="X1" s="71"/>
      <c r="Y1" s="71"/>
    </row>
    <row r="2" spans="1:27" ht="12.75" customHeight="1" x14ac:dyDescent="0.25">
      <c r="A2" s="473"/>
      <c r="B2" s="474"/>
      <c r="E2" s="24" t="s">
        <v>43</v>
      </c>
      <c r="F2" s="24"/>
      <c r="G2" s="72"/>
      <c r="H2" s="69"/>
      <c r="I2" s="70"/>
      <c r="J2" s="482" t="s">
        <v>96</v>
      </c>
      <c r="K2" s="483"/>
      <c r="L2" s="484"/>
      <c r="M2" s="73"/>
      <c r="N2" s="485"/>
      <c r="O2" s="480"/>
      <c r="P2" s="480"/>
      <c r="Q2" s="481"/>
      <c r="R2" s="71"/>
      <c r="T2" s="71"/>
      <c r="U2" s="71"/>
      <c r="V2" s="71"/>
      <c r="X2" s="71"/>
      <c r="Y2" s="71"/>
      <c r="Z2" s="71"/>
    </row>
    <row r="3" spans="1:27" ht="42.75" customHeight="1" x14ac:dyDescent="0.25">
      <c r="A3" s="473"/>
      <c r="B3" s="474"/>
      <c r="E3" s="24" t="s">
        <v>44</v>
      </c>
      <c r="F3" s="24"/>
      <c r="G3" s="453"/>
      <c r="H3" s="454"/>
      <c r="I3" s="455"/>
      <c r="J3" s="447" t="s">
        <v>97</v>
      </c>
      <c r="K3" s="448"/>
      <c r="L3" s="449"/>
      <c r="M3" s="74"/>
      <c r="N3" s="485"/>
      <c r="O3" s="480"/>
      <c r="P3" s="480"/>
      <c r="Q3" s="481"/>
      <c r="R3" s="71"/>
      <c r="T3" s="71"/>
      <c r="U3" s="71"/>
      <c r="V3" s="71"/>
      <c r="X3" s="71"/>
      <c r="Y3" s="71"/>
      <c r="Z3" s="71"/>
    </row>
    <row r="4" spans="1:27" ht="12.75" customHeight="1" x14ac:dyDescent="0.25">
      <c r="A4" s="473"/>
      <c r="B4" s="474"/>
      <c r="E4" s="24" t="s">
        <v>45</v>
      </c>
      <c r="F4" s="24"/>
      <c r="G4" s="72"/>
      <c r="H4" s="75"/>
      <c r="I4" s="70"/>
      <c r="J4" s="450" t="s">
        <v>98</v>
      </c>
      <c r="K4" s="451"/>
      <c r="L4" s="452"/>
      <c r="M4" s="76"/>
      <c r="N4" s="485"/>
      <c r="O4" s="480"/>
      <c r="P4" s="480"/>
      <c r="Q4" s="481"/>
      <c r="R4" s="71"/>
      <c r="T4" s="71"/>
      <c r="U4" s="71"/>
      <c r="V4" s="71"/>
      <c r="X4" s="71"/>
      <c r="Y4" s="71"/>
      <c r="Z4" s="71"/>
    </row>
    <row r="5" spans="1:27" ht="12.75" customHeight="1" x14ac:dyDescent="0.25">
      <c r="A5" s="473"/>
      <c r="B5" s="474"/>
      <c r="G5" s="71"/>
      <c r="H5" s="71"/>
      <c r="I5" s="71"/>
      <c r="K5" s="71"/>
      <c r="L5" s="71"/>
      <c r="M5" s="71"/>
      <c r="O5" s="71"/>
      <c r="P5" s="71"/>
      <c r="Q5" s="71"/>
      <c r="S5" s="71"/>
      <c r="T5" s="71"/>
      <c r="U5" s="71"/>
      <c r="W5" s="71"/>
      <c r="X5" s="71"/>
      <c r="Y5" s="71"/>
    </row>
    <row r="6" spans="1:27" ht="13.5" customHeight="1" x14ac:dyDescent="0.25">
      <c r="A6" s="473"/>
      <c r="B6" s="474"/>
      <c r="G6" s="71"/>
      <c r="H6" s="71"/>
      <c r="L6" s="71"/>
      <c r="O6" s="71"/>
      <c r="P6" s="71"/>
      <c r="S6" s="71"/>
      <c r="T6" s="71"/>
      <c r="W6" s="71"/>
      <c r="X6" s="71"/>
      <c r="Y6" s="71"/>
    </row>
    <row r="7" spans="1:27" ht="13.5" customHeight="1" x14ac:dyDescent="0.25">
      <c r="A7" s="473"/>
      <c r="B7" s="474"/>
      <c r="D7" s="77"/>
      <c r="E7" s="456" t="s">
        <v>99</v>
      </c>
      <c r="F7" s="457"/>
      <c r="G7" s="457"/>
      <c r="H7" s="458"/>
      <c r="I7" s="459" t="s">
        <v>100</v>
      </c>
      <c r="J7" s="457"/>
      <c r="K7" s="457"/>
      <c r="L7" s="460"/>
      <c r="M7" s="459" t="s">
        <v>101</v>
      </c>
      <c r="N7" s="457"/>
      <c r="O7" s="457"/>
      <c r="P7" s="460"/>
      <c r="Q7" s="459" t="s">
        <v>102</v>
      </c>
      <c r="R7" s="457"/>
      <c r="S7" s="457"/>
      <c r="T7" s="460"/>
      <c r="U7" s="459" t="s">
        <v>103</v>
      </c>
      <c r="V7" s="457"/>
      <c r="W7" s="457"/>
      <c r="X7" s="461"/>
      <c r="Y7" s="71"/>
    </row>
    <row r="8" spans="1:27" ht="13.5" customHeight="1" x14ac:dyDescent="0.25">
      <c r="A8" s="475"/>
      <c r="B8" s="476"/>
      <c r="C8" s="78"/>
      <c r="D8" s="79"/>
      <c r="E8" s="462" t="s">
        <v>104</v>
      </c>
      <c r="F8" s="463"/>
      <c r="G8" s="463"/>
      <c r="H8" s="464"/>
      <c r="I8" s="465" t="s">
        <v>104</v>
      </c>
      <c r="J8" s="463"/>
      <c r="K8" s="463"/>
      <c r="L8" s="466"/>
      <c r="M8" s="465" t="s">
        <v>104</v>
      </c>
      <c r="N8" s="463"/>
      <c r="O8" s="463"/>
      <c r="P8" s="466"/>
      <c r="Q8" s="465" t="s">
        <v>104</v>
      </c>
      <c r="R8" s="463"/>
      <c r="S8" s="463"/>
      <c r="T8" s="466"/>
      <c r="U8" s="467" t="s">
        <v>104</v>
      </c>
      <c r="V8" s="463"/>
      <c r="W8" s="463"/>
      <c r="X8" s="468"/>
      <c r="Y8" s="469" t="s">
        <v>105</v>
      </c>
      <c r="Z8" s="23"/>
      <c r="AA8" s="21"/>
    </row>
    <row r="9" spans="1:27" ht="28.5" customHeight="1" x14ac:dyDescent="0.25">
      <c r="A9" s="80" t="s">
        <v>29</v>
      </c>
      <c r="B9" s="80"/>
      <c r="C9" s="81" t="s">
        <v>106</v>
      </c>
      <c r="D9" s="82" t="s">
        <v>107</v>
      </c>
      <c r="E9" s="83" t="s">
        <v>108</v>
      </c>
      <c r="F9" s="84" t="s">
        <v>109</v>
      </c>
      <c r="G9" s="84" t="s">
        <v>110</v>
      </c>
      <c r="H9" s="84" t="s">
        <v>111</v>
      </c>
      <c r="I9" s="83" t="s">
        <v>108</v>
      </c>
      <c r="J9" s="84" t="s">
        <v>109</v>
      </c>
      <c r="K9" s="84" t="s">
        <v>110</v>
      </c>
      <c r="L9" s="84" t="s">
        <v>112</v>
      </c>
      <c r="M9" s="83" t="s">
        <v>108</v>
      </c>
      <c r="N9" s="84" t="s">
        <v>109</v>
      </c>
      <c r="O9" s="84" t="s">
        <v>110</v>
      </c>
      <c r="P9" s="84" t="s">
        <v>113</v>
      </c>
      <c r="Q9" s="83" t="s">
        <v>108</v>
      </c>
      <c r="R9" s="84" t="s">
        <v>109</v>
      </c>
      <c r="S9" s="84" t="s">
        <v>110</v>
      </c>
      <c r="T9" s="84" t="s">
        <v>114</v>
      </c>
      <c r="U9" s="83" t="s">
        <v>108</v>
      </c>
      <c r="V9" s="84" t="s">
        <v>109</v>
      </c>
      <c r="W9" s="84" t="s">
        <v>110</v>
      </c>
      <c r="X9" s="84" t="s">
        <v>115</v>
      </c>
      <c r="Y9" s="470"/>
      <c r="Z9" s="85"/>
      <c r="AA9" s="21"/>
    </row>
    <row r="10" spans="1:27" ht="12.75" customHeight="1" x14ac:dyDescent="0.25">
      <c r="A10" s="86"/>
      <c r="B10" s="86"/>
      <c r="C10" s="87"/>
      <c r="D10" s="87"/>
      <c r="E10" s="88"/>
      <c r="F10" s="86"/>
      <c r="G10" s="89"/>
      <c r="H10" s="89"/>
      <c r="I10" s="88"/>
      <c r="J10" s="86"/>
      <c r="K10" s="89"/>
      <c r="L10" s="89"/>
      <c r="M10" s="88"/>
      <c r="N10" s="86"/>
      <c r="O10" s="89"/>
      <c r="P10" s="89"/>
      <c r="Q10" s="88"/>
      <c r="R10" s="86"/>
      <c r="S10" s="89"/>
      <c r="T10" s="89"/>
      <c r="U10" s="88"/>
      <c r="V10" s="86"/>
      <c r="W10" s="89"/>
      <c r="X10" s="89"/>
      <c r="Y10" s="89"/>
      <c r="Z10" s="90"/>
      <c r="AA10" s="21"/>
    </row>
    <row r="11" spans="1:27" ht="12.75" customHeight="1" x14ac:dyDescent="0.25">
      <c r="A11" s="91" t="s">
        <v>49</v>
      </c>
      <c r="B11" s="91"/>
      <c r="C11" s="92"/>
      <c r="D11" s="92"/>
      <c r="E11" s="93"/>
      <c r="F11" s="94"/>
      <c r="G11" s="95"/>
      <c r="H11" s="96"/>
      <c r="I11" s="93"/>
      <c r="J11" s="94"/>
      <c r="K11" s="95"/>
      <c r="L11" s="96"/>
      <c r="M11" s="93"/>
      <c r="N11" s="94"/>
      <c r="O11" s="95"/>
      <c r="P11" s="96"/>
      <c r="Q11" s="93"/>
      <c r="R11" s="94"/>
      <c r="S11" s="95"/>
      <c r="T11" s="96"/>
      <c r="U11" s="93"/>
      <c r="V11" s="94"/>
      <c r="W11" s="95"/>
      <c r="X11" s="96"/>
      <c r="Y11" s="96"/>
      <c r="Z11" s="85"/>
      <c r="AA11" s="21"/>
    </row>
    <row r="12" spans="1:27" ht="12.75" customHeight="1" x14ac:dyDescent="0.25">
      <c r="A12" s="97"/>
      <c r="B12" s="97"/>
      <c r="C12" s="98"/>
      <c r="D12" s="99"/>
      <c r="E12" s="100"/>
      <c r="F12" s="101"/>
      <c r="G12" s="102"/>
      <c r="H12" s="103"/>
      <c r="I12" s="100"/>
      <c r="J12" s="101"/>
      <c r="K12" s="102"/>
      <c r="L12" s="103"/>
      <c r="M12" s="100"/>
      <c r="N12" s="101"/>
      <c r="O12" s="102"/>
      <c r="P12" s="103"/>
      <c r="Q12" s="100"/>
      <c r="R12" s="101"/>
      <c r="S12" s="102"/>
      <c r="T12" s="103"/>
      <c r="U12" s="100"/>
      <c r="V12" s="101"/>
      <c r="W12" s="102"/>
      <c r="X12" s="102"/>
      <c r="Y12" s="104"/>
      <c r="Z12" s="85"/>
      <c r="AA12" s="105"/>
    </row>
    <row r="13" spans="1:27" ht="12.75" customHeight="1" x14ac:dyDescent="0.25">
      <c r="A13" s="106" t="s">
        <v>116</v>
      </c>
      <c r="B13" s="107"/>
      <c r="C13" s="108"/>
      <c r="D13" s="109"/>
      <c r="E13" s="110"/>
      <c r="F13" s="107"/>
      <c r="G13" s="111"/>
      <c r="H13" s="112"/>
      <c r="I13" s="110"/>
      <c r="J13" s="107"/>
      <c r="K13" s="111"/>
      <c r="L13" s="112"/>
      <c r="M13" s="110"/>
      <c r="N13" s="107"/>
      <c r="O13" s="111"/>
      <c r="P13" s="112"/>
      <c r="Q13" s="110"/>
      <c r="R13" s="107"/>
      <c r="S13" s="111"/>
      <c r="T13" s="112"/>
      <c r="U13" s="110"/>
      <c r="V13" s="107"/>
      <c r="W13" s="111"/>
      <c r="X13" s="111"/>
      <c r="Y13" s="113"/>
      <c r="Z13" s="90"/>
    </row>
    <row r="14" spans="1:27" ht="12.75" customHeight="1" x14ac:dyDescent="0.25">
      <c r="A14" s="114"/>
      <c r="B14" s="115"/>
      <c r="C14" s="116"/>
      <c r="D14" s="117"/>
      <c r="E14" s="118"/>
      <c r="F14" s="115"/>
      <c r="G14" s="119"/>
      <c r="H14" s="120"/>
      <c r="I14" s="118"/>
      <c r="J14" s="121"/>
      <c r="K14" s="122"/>
      <c r="L14" s="120"/>
      <c r="M14" s="118"/>
      <c r="N14" s="123"/>
      <c r="O14" s="122"/>
      <c r="P14" s="120"/>
      <c r="Q14" s="118"/>
      <c r="R14" s="121"/>
      <c r="S14" s="122"/>
      <c r="T14" s="120"/>
      <c r="U14" s="118"/>
      <c r="V14" s="121"/>
      <c r="W14" s="122"/>
      <c r="X14" s="122"/>
      <c r="Y14" s="124"/>
      <c r="Z14" s="125"/>
      <c r="AA14" s="126"/>
    </row>
    <row r="15" spans="1:27" ht="12.75" customHeight="1" x14ac:dyDescent="0.25">
      <c r="A15" s="114"/>
      <c r="B15" s="115"/>
      <c r="C15" s="116"/>
      <c r="D15" s="117"/>
      <c r="E15" s="118"/>
      <c r="F15" s="115"/>
      <c r="G15" s="119"/>
      <c r="H15" s="120"/>
      <c r="I15" s="118"/>
      <c r="J15" s="121"/>
      <c r="K15" s="122"/>
      <c r="L15" s="120"/>
      <c r="M15" s="118"/>
      <c r="N15" s="121"/>
      <c r="O15" s="122"/>
      <c r="P15" s="120"/>
      <c r="Q15" s="118"/>
      <c r="R15" s="121"/>
      <c r="S15" s="122"/>
      <c r="T15" s="120"/>
      <c r="U15" s="118"/>
      <c r="V15" s="121"/>
      <c r="W15" s="122"/>
      <c r="X15" s="122"/>
      <c r="Y15" s="124"/>
      <c r="Z15" s="22"/>
      <c r="AA15" s="126"/>
    </row>
    <row r="16" spans="1:27" ht="12.75" customHeight="1" x14ac:dyDescent="0.25">
      <c r="A16" s="114"/>
      <c r="B16" s="115"/>
      <c r="C16" s="116"/>
      <c r="D16" s="117"/>
      <c r="E16" s="118"/>
      <c r="F16" s="115"/>
      <c r="G16" s="119"/>
      <c r="H16" s="120"/>
      <c r="I16" s="118"/>
      <c r="J16" s="121"/>
      <c r="K16" s="122"/>
      <c r="L16" s="120"/>
      <c r="M16" s="118"/>
      <c r="N16" s="121"/>
      <c r="O16" s="122"/>
      <c r="P16" s="120"/>
      <c r="Q16" s="118"/>
      <c r="R16" s="121"/>
      <c r="S16" s="127"/>
      <c r="T16" s="120"/>
      <c r="U16" s="118"/>
      <c r="V16" s="121"/>
      <c r="W16" s="122"/>
      <c r="X16" s="122"/>
      <c r="Y16" s="124"/>
      <c r="Z16" s="125"/>
      <c r="AA16" s="126"/>
    </row>
    <row r="17" spans="1:27" ht="12.75" customHeight="1" x14ac:dyDescent="0.25">
      <c r="A17" s="107"/>
      <c r="B17" s="128"/>
      <c r="C17" s="129"/>
      <c r="D17" s="109"/>
      <c r="E17" s="128"/>
      <c r="F17" s="128"/>
      <c r="G17" s="130"/>
      <c r="H17" s="112"/>
      <c r="I17" s="110"/>
      <c r="J17" s="107"/>
      <c r="K17" s="111"/>
      <c r="L17" s="112"/>
      <c r="M17" s="110"/>
      <c r="N17" s="107"/>
      <c r="O17" s="111"/>
      <c r="P17" s="112"/>
      <c r="Q17" s="110"/>
      <c r="R17" s="107"/>
      <c r="S17" s="111"/>
      <c r="T17" s="112"/>
      <c r="U17" s="110"/>
      <c r="V17" s="107"/>
      <c r="W17" s="111"/>
      <c r="X17" s="111"/>
      <c r="Y17" s="113"/>
      <c r="Z17" s="90"/>
    </row>
    <row r="18" spans="1:27" ht="12.75" customHeight="1" x14ac:dyDescent="0.25">
      <c r="A18" s="131"/>
      <c r="B18" s="132"/>
      <c r="C18" s="133"/>
      <c r="D18" s="134"/>
      <c r="E18" s="132"/>
      <c r="F18" s="132"/>
      <c r="G18" s="135"/>
      <c r="H18" s="136"/>
      <c r="I18" s="137"/>
      <c r="J18" s="131"/>
      <c r="K18" s="138"/>
      <c r="L18" s="136"/>
      <c r="M18" s="137"/>
      <c r="N18" s="131"/>
      <c r="O18" s="138"/>
      <c r="P18" s="136"/>
      <c r="Q18" s="137"/>
      <c r="R18" s="131"/>
      <c r="S18" s="138"/>
      <c r="T18" s="136"/>
      <c r="U18" s="137"/>
      <c r="V18" s="131"/>
      <c r="W18" s="138"/>
      <c r="X18" s="138"/>
      <c r="Y18" s="139"/>
      <c r="Z18" s="90"/>
    </row>
    <row r="19" spans="1:27" ht="12.75" customHeight="1" x14ac:dyDescent="0.25">
      <c r="A19" s="131"/>
      <c r="B19" s="132"/>
      <c r="C19" s="133"/>
      <c r="D19" s="134"/>
      <c r="E19" s="132"/>
      <c r="F19" s="132"/>
      <c r="G19" s="135"/>
      <c r="H19" s="136"/>
      <c r="I19" s="137"/>
      <c r="J19" s="131"/>
      <c r="K19" s="138"/>
      <c r="L19" s="136"/>
      <c r="M19" s="137"/>
      <c r="N19" s="131"/>
      <c r="O19" s="138"/>
      <c r="P19" s="136"/>
      <c r="Q19" s="137"/>
      <c r="R19" s="131"/>
      <c r="S19" s="138"/>
      <c r="T19" s="136"/>
      <c r="U19" s="137"/>
      <c r="V19" s="131"/>
      <c r="W19" s="138"/>
      <c r="X19" s="138"/>
      <c r="Y19" s="139"/>
      <c r="Z19" s="90"/>
    </row>
    <row r="20" spans="1:27" ht="12.75" customHeight="1" x14ac:dyDescent="0.25">
      <c r="A20" s="131"/>
      <c r="B20" s="132"/>
      <c r="C20" s="133"/>
      <c r="D20" s="134"/>
      <c r="E20" s="132"/>
      <c r="F20" s="132"/>
      <c r="G20" s="135"/>
      <c r="H20" s="136"/>
      <c r="I20" s="137"/>
      <c r="J20" s="131"/>
      <c r="K20" s="138"/>
      <c r="L20" s="136"/>
      <c r="M20" s="137"/>
      <c r="N20" s="131"/>
      <c r="O20" s="138"/>
      <c r="P20" s="136"/>
      <c r="Q20" s="137"/>
      <c r="R20" s="131"/>
      <c r="S20" s="138"/>
      <c r="T20" s="136"/>
      <c r="U20" s="137"/>
      <c r="V20" s="131"/>
      <c r="W20" s="138"/>
      <c r="X20" s="138"/>
      <c r="Y20" s="139"/>
      <c r="Z20" s="90"/>
    </row>
    <row r="21" spans="1:27" ht="12.75" customHeight="1" x14ac:dyDescent="0.25">
      <c r="A21" s="131"/>
      <c r="B21" s="132"/>
      <c r="C21" s="133"/>
      <c r="D21" s="134"/>
      <c r="E21" s="132"/>
      <c r="F21" s="132"/>
      <c r="G21" s="135"/>
      <c r="H21" s="136"/>
      <c r="I21" s="137"/>
      <c r="J21" s="131"/>
      <c r="K21" s="138"/>
      <c r="L21" s="136"/>
      <c r="M21" s="137"/>
      <c r="N21" s="131"/>
      <c r="O21" s="138"/>
      <c r="P21" s="136"/>
      <c r="Q21" s="137"/>
      <c r="R21" s="131"/>
      <c r="S21" s="138"/>
      <c r="T21" s="136"/>
      <c r="U21" s="137"/>
      <c r="V21" s="131"/>
      <c r="W21" s="138"/>
      <c r="X21" s="138"/>
      <c r="Y21" s="139"/>
      <c r="Z21" s="90"/>
    </row>
    <row r="22" spans="1:27" ht="12.75" customHeight="1" x14ac:dyDescent="0.25">
      <c r="A22" s="140" t="s">
        <v>117</v>
      </c>
      <c r="B22" s="140"/>
      <c r="C22" s="141"/>
      <c r="D22" s="142"/>
      <c r="E22" s="143"/>
      <c r="F22" s="144"/>
      <c r="G22" s="145"/>
      <c r="H22" s="146">
        <f>SUM(H12:H17)</f>
        <v>0</v>
      </c>
      <c r="I22" s="143"/>
      <c r="J22" s="147"/>
      <c r="K22" s="145"/>
      <c r="L22" s="146">
        <f>SUM(L12:L17)</f>
        <v>0</v>
      </c>
      <c r="M22" s="143"/>
      <c r="N22" s="147"/>
      <c r="O22" s="145"/>
      <c r="P22" s="146">
        <f>SUM(P12:P17)</f>
        <v>0</v>
      </c>
      <c r="Q22" s="143"/>
      <c r="R22" s="147"/>
      <c r="S22" s="145"/>
      <c r="T22" s="146">
        <f>SUM(T12:T17)</f>
        <v>0</v>
      </c>
      <c r="U22" s="143"/>
      <c r="V22" s="147"/>
      <c r="W22" s="145"/>
      <c r="X22" s="148">
        <f t="shared" ref="X22:Y22" si="0">SUM(X12:X17)</f>
        <v>0</v>
      </c>
      <c r="Y22" s="149">
        <f t="shared" si="0"/>
        <v>0</v>
      </c>
      <c r="Z22" s="150" t="str">
        <f>IF(SUM(H22,L22,P22,T22,X22)=Y22,"Ties", "Doesn't Foot")</f>
        <v>Ties</v>
      </c>
      <c r="AA22" s="21"/>
    </row>
    <row r="23" spans="1:27" ht="12.75" customHeight="1" x14ac:dyDescent="0.25">
      <c r="A23" s="151"/>
      <c r="B23" s="151"/>
      <c r="C23" s="152"/>
      <c r="D23" s="153"/>
      <c r="E23" s="154"/>
      <c r="F23" s="155"/>
      <c r="G23" s="156"/>
      <c r="H23" s="157"/>
      <c r="I23" s="158"/>
      <c r="J23" s="151"/>
      <c r="K23" s="159"/>
      <c r="L23" s="157"/>
      <c r="M23" s="158"/>
      <c r="N23" s="151"/>
      <c r="O23" s="159"/>
      <c r="P23" s="157"/>
      <c r="Q23" s="158"/>
      <c r="R23" s="151"/>
      <c r="S23" s="159"/>
      <c r="T23" s="157"/>
      <c r="U23" s="158"/>
      <c r="V23" s="151"/>
      <c r="W23" s="159"/>
      <c r="X23" s="159"/>
      <c r="Y23" s="160"/>
      <c r="Z23" s="90"/>
    </row>
    <row r="24" spans="1:27" ht="12.75" customHeight="1" x14ac:dyDescent="0.25">
      <c r="A24" s="106" t="s">
        <v>118</v>
      </c>
      <c r="B24" s="106"/>
      <c r="C24" s="161"/>
      <c r="D24" s="162"/>
      <c r="E24" s="163"/>
      <c r="F24" s="107"/>
      <c r="G24" s="111"/>
      <c r="H24" s="112"/>
      <c r="I24" s="110"/>
      <c r="J24" s="164"/>
      <c r="K24" s="111"/>
      <c r="L24" s="112"/>
      <c r="M24" s="110"/>
      <c r="N24" s="164"/>
      <c r="O24" s="111"/>
      <c r="P24" s="112"/>
      <c r="Q24" s="110"/>
      <c r="R24" s="164"/>
      <c r="S24" s="111"/>
      <c r="T24" s="112"/>
      <c r="U24" s="110"/>
      <c r="V24" s="164"/>
      <c r="W24" s="111"/>
      <c r="X24" s="111"/>
      <c r="Y24" s="113"/>
      <c r="Z24" s="71"/>
      <c r="AA24" s="21"/>
    </row>
    <row r="25" spans="1:27" ht="12.75" customHeight="1" x14ac:dyDescent="0.25">
      <c r="A25" s="106"/>
      <c r="B25" s="106"/>
      <c r="C25" s="161"/>
      <c r="D25" s="162"/>
      <c r="E25" s="163"/>
      <c r="F25" s="107"/>
      <c r="G25" s="111"/>
      <c r="H25" s="112"/>
      <c r="I25" s="110"/>
      <c r="J25" s="164"/>
      <c r="K25" s="111"/>
      <c r="L25" s="112"/>
      <c r="M25" s="110"/>
      <c r="N25" s="164"/>
      <c r="O25" s="111"/>
      <c r="P25" s="112"/>
      <c r="Q25" s="110"/>
      <c r="R25" s="164"/>
      <c r="S25" s="111"/>
      <c r="T25" s="112"/>
      <c r="U25" s="110"/>
      <c r="V25" s="164"/>
      <c r="W25" s="111"/>
      <c r="X25" s="111"/>
      <c r="Y25" s="113"/>
      <c r="Z25" s="71"/>
      <c r="AA25" s="21"/>
    </row>
    <row r="26" spans="1:27" ht="12.75" customHeight="1" x14ac:dyDescent="0.25">
      <c r="A26" s="165" t="s">
        <v>119</v>
      </c>
      <c r="B26" s="107"/>
      <c r="C26" s="166"/>
      <c r="D26" s="162"/>
      <c r="E26" s="163"/>
      <c r="F26" s="107"/>
      <c r="G26" s="111"/>
      <c r="H26" s="112"/>
      <c r="I26" s="110"/>
      <c r="J26" s="164"/>
      <c r="K26" s="111"/>
      <c r="L26" s="112"/>
      <c r="M26" s="110"/>
      <c r="N26" s="164"/>
      <c r="O26" s="111"/>
      <c r="P26" s="112"/>
      <c r="Q26" s="110"/>
      <c r="R26" s="164"/>
      <c r="S26" s="111"/>
      <c r="T26" s="112"/>
      <c r="U26" s="110"/>
      <c r="V26" s="164"/>
      <c r="W26" s="111"/>
      <c r="X26" s="111"/>
      <c r="Y26" s="113"/>
      <c r="Z26" s="71"/>
      <c r="AA26" s="21"/>
    </row>
    <row r="27" spans="1:27" ht="12.75" customHeight="1" x14ac:dyDescent="0.25">
      <c r="A27" s="106" t="str">
        <f>IF(A$26="&lt;Head Office&gt;", "Program Staff", CONCATENATE(A$26," Program Staff"))</f>
        <v>Program Staff</v>
      </c>
      <c r="B27" s="107"/>
      <c r="C27" s="167"/>
      <c r="D27" s="109"/>
      <c r="E27" s="163"/>
      <c r="F27" s="107"/>
      <c r="G27" s="111"/>
      <c r="H27" s="112"/>
      <c r="I27" s="110"/>
      <c r="J27" s="107"/>
      <c r="K27" s="111"/>
      <c r="L27" s="112"/>
      <c r="M27" s="110"/>
      <c r="N27" s="107"/>
      <c r="O27" s="111"/>
      <c r="P27" s="112"/>
      <c r="Q27" s="110"/>
      <c r="R27" s="107"/>
      <c r="S27" s="111"/>
      <c r="T27" s="112"/>
      <c r="U27" s="110"/>
      <c r="V27" s="107"/>
      <c r="W27" s="111"/>
      <c r="X27" s="111"/>
      <c r="Y27" s="113"/>
      <c r="Z27" s="71"/>
    </row>
    <row r="28" spans="1:27" ht="12.75" customHeight="1" x14ac:dyDescent="0.25">
      <c r="A28" s="107"/>
      <c r="B28" s="107"/>
      <c r="C28" s="161"/>
      <c r="D28" s="109"/>
      <c r="E28" s="110"/>
      <c r="F28" s="107"/>
      <c r="G28" s="111"/>
      <c r="H28" s="168"/>
      <c r="I28" s="110"/>
      <c r="J28" s="107"/>
      <c r="K28" s="169"/>
      <c r="L28" s="168"/>
      <c r="M28" s="110"/>
      <c r="N28" s="107"/>
      <c r="O28" s="169"/>
      <c r="P28" s="168"/>
      <c r="Q28" s="110"/>
      <c r="R28" s="107"/>
      <c r="S28" s="169"/>
      <c r="T28" s="168"/>
      <c r="U28" s="110"/>
      <c r="V28" s="107"/>
      <c r="W28" s="169"/>
      <c r="X28" s="169"/>
      <c r="Y28" s="170"/>
      <c r="Z28" s="171"/>
    </row>
    <row r="29" spans="1:27" ht="12.75" customHeight="1" x14ac:dyDescent="0.25">
      <c r="A29" s="107"/>
      <c r="B29" s="107"/>
      <c r="C29" s="161"/>
      <c r="D29" s="109"/>
      <c r="E29" s="110"/>
      <c r="F29" s="128"/>
      <c r="G29" s="130"/>
      <c r="H29" s="168"/>
      <c r="I29" s="110"/>
      <c r="J29" s="172"/>
      <c r="K29" s="169"/>
      <c r="L29" s="168"/>
      <c r="M29" s="110"/>
      <c r="N29" s="173"/>
      <c r="O29" s="169"/>
      <c r="P29" s="168"/>
      <c r="Q29" s="110"/>
      <c r="R29" s="172"/>
      <c r="S29" s="169"/>
      <c r="T29" s="168"/>
      <c r="U29" s="110"/>
      <c r="V29" s="173"/>
      <c r="W29" s="169"/>
      <c r="X29" s="169"/>
      <c r="Y29" s="170"/>
      <c r="Z29" s="171"/>
    </row>
    <row r="30" spans="1:27" ht="12.75" customHeight="1" x14ac:dyDescent="0.25">
      <c r="A30" s="107"/>
      <c r="C30" s="174"/>
      <c r="D30" s="109"/>
      <c r="E30" s="110"/>
      <c r="F30" s="128"/>
      <c r="G30" s="130"/>
      <c r="H30" s="168"/>
      <c r="I30" s="110"/>
      <c r="J30" s="175"/>
      <c r="K30" s="169"/>
      <c r="L30" s="168"/>
      <c r="M30" s="110"/>
      <c r="N30" s="175"/>
      <c r="O30" s="169"/>
      <c r="P30" s="168"/>
      <c r="Q30" s="110"/>
      <c r="R30" s="175"/>
      <c r="S30" s="169"/>
      <c r="T30" s="168"/>
      <c r="U30" s="110"/>
      <c r="V30" s="173"/>
      <c r="W30" s="169"/>
      <c r="X30" s="169"/>
      <c r="Y30" s="170"/>
      <c r="Z30" s="171"/>
    </row>
    <row r="31" spans="1:27" ht="12.75" customHeight="1" x14ac:dyDescent="0.25">
      <c r="A31" s="107"/>
      <c r="B31" s="128"/>
      <c r="C31" s="174"/>
      <c r="D31" s="109"/>
      <c r="E31" s="110"/>
      <c r="F31" s="128"/>
      <c r="G31" s="130"/>
      <c r="H31" s="168"/>
      <c r="I31" s="110"/>
      <c r="J31" s="175"/>
      <c r="K31" s="169"/>
      <c r="L31" s="168"/>
      <c r="M31" s="110"/>
      <c r="N31" s="175"/>
      <c r="O31" s="169"/>
      <c r="P31" s="168"/>
      <c r="Q31" s="110"/>
      <c r="R31" s="175"/>
      <c r="S31" s="169"/>
      <c r="T31" s="168"/>
      <c r="U31" s="110"/>
      <c r="V31" s="173"/>
      <c r="W31" s="169"/>
      <c r="X31" s="169"/>
      <c r="Y31" s="170"/>
      <c r="Z31" s="171"/>
    </row>
    <row r="32" spans="1:27" ht="12.75" customHeight="1" x14ac:dyDescent="0.25">
      <c r="A32" s="107"/>
      <c r="B32" s="128"/>
      <c r="C32" s="174"/>
      <c r="D32" s="109"/>
      <c r="E32" s="110"/>
      <c r="F32" s="128"/>
      <c r="G32" s="130"/>
      <c r="H32" s="168"/>
      <c r="I32" s="110"/>
      <c r="J32" s="175"/>
      <c r="K32" s="169"/>
      <c r="L32" s="168"/>
      <c r="M32" s="110"/>
      <c r="N32" s="175"/>
      <c r="O32" s="169"/>
      <c r="P32" s="168"/>
      <c r="Q32" s="110"/>
      <c r="R32" s="175"/>
      <c r="S32" s="169"/>
      <c r="T32" s="168"/>
      <c r="U32" s="110"/>
      <c r="V32" s="173"/>
      <c r="W32" s="169"/>
      <c r="X32" s="169"/>
      <c r="Y32" s="170"/>
      <c r="Z32" s="171"/>
      <c r="AA32" s="176"/>
    </row>
    <row r="33" spans="1:27" ht="12.75" customHeight="1" x14ac:dyDescent="0.25">
      <c r="A33" s="107"/>
      <c r="B33" s="128"/>
      <c r="C33" s="174"/>
      <c r="D33" s="109"/>
      <c r="E33" s="110"/>
      <c r="F33" s="128"/>
      <c r="G33" s="130"/>
      <c r="H33" s="168"/>
      <c r="I33" s="110"/>
      <c r="J33" s="175"/>
      <c r="K33" s="169"/>
      <c r="L33" s="168"/>
      <c r="M33" s="110"/>
      <c r="N33" s="175"/>
      <c r="O33" s="169"/>
      <c r="P33" s="168"/>
      <c r="Q33" s="110"/>
      <c r="R33" s="175"/>
      <c r="S33" s="169"/>
      <c r="T33" s="168"/>
      <c r="U33" s="110"/>
      <c r="V33" s="173"/>
      <c r="W33" s="169"/>
      <c r="X33" s="169"/>
      <c r="Y33" s="170"/>
      <c r="Z33" s="171"/>
      <c r="AA33" s="176"/>
    </row>
    <row r="34" spans="1:27" ht="12.75" customHeight="1" x14ac:dyDescent="0.25">
      <c r="A34" s="114"/>
      <c r="B34" s="128"/>
      <c r="C34" s="116"/>
      <c r="D34" s="117"/>
      <c r="E34" s="118"/>
      <c r="F34" s="115"/>
      <c r="G34" s="130"/>
      <c r="H34" s="120"/>
      <c r="I34" s="118"/>
      <c r="J34" s="177"/>
      <c r="K34" s="169"/>
      <c r="L34" s="120"/>
      <c r="M34" s="118"/>
      <c r="N34" s="177"/>
      <c r="O34" s="122"/>
      <c r="P34" s="120"/>
      <c r="Q34" s="118"/>
      <c r="R34" s="177"/>
      <c r="S34" s="122"/>
      <c r="T34" s="120"/>
      <c r="U34" s="118"/>
      <c r="V34" s="121"/>
      <c r="W34" s="122"/>
      <c r="X34" s="122"/>
      <c r="Y34" s="124"/>
      <c r="Z34" s="125"/>
      <c r="AA34" s="126"/>
    </row>
    <row r="35" spans="1:27" ht="12.75" customHeight="1" x14ac:dyDescent="0.25">
      <c r="A35" s="107"/>
      <c r="B35" s="178"/>
      <c r="C35" s="174"/>
      <c r="D35" s="109"/>
      <c r="E35" s="163"/>
      <c r="F35" s="107"/>
      <c r="G35" s="111"/>
      <c r="H35" s="112"/>
      <c r="I35" s="110"/>
      <c r="J35" s="175"/>
      <c r="K35" s="111"/>
      <c r="L35" s="112"/>
      <c r="M35" s="110"/>
      <c r="N35" s="175"/>
      <c r="O35" s="111"/>
      <c r="P35" s="112"/>
      <c r="Q35" s="110"/>
      <c r="R35" s="175"/>
      <c r="S35" s="111"/>
      <c r="T35" s="112"/>
      <c r="U35" s="110"/>
      <c r="V35" s="173"/>
      <c r="W35" s="111"/>
      <c r="X35" s="111"/>
      <c r="Y35" s="113"/>
      <c r="Z35" s="171"/>
    </row>
    <row r="36" spans="1:27" ht="12.75" customHeight="1" x14ac:dyDescent="0.25">
      <c r="A36" s="106" t="str">
        <f>IF(A$26="&lt;Head Office&gt;", "Operational Staff", CONCATENATE(A$26," Operational Staff"))</f>
        <v>Operational Staff</v>
      </c>
      <c r="B36" s="107"/>
      <c r="C36" s="167"/>
      <c r="D36" s="109"/>
      <c r="E36" s="163"/>
      <c r="F36" s="107"/>
      <c r="G36" s="111"/>
      <c r="H36" s="112"/>
      <c r="I36" s="110"/>
      <c r="J36" s="175"/>
      <c r="K36" s="111"/>
      <c r="L36" s="112"/>
      <c r="M36" s="110"/>
      <c r="N36" s="175"/>
      <c r="O36" s="111"/>
      <c r="P36" s="112"/>
      <c r="Q36" s="110"/>
      <c r="R36" s="175"/>
      <c r="S36" s="111"/>
      <c r="T36" s="112"/>
      <c r="U36" s="110"/>
      <c r="V36" s="173"/>
      <c r="W36" s="111"/>
      <c r="X36" s="111"/>
      <c r="Y36" s="113"/>
      <c r="Z36" s="71"/>
    </row>
    <row r="37" spans="1:27" ht="12.75" customHeight="1" x14ac:dyDescent="0.25">
      <c r="A37" s="128"/>
      <c r="B37" s="107"/>
      <c r="C37" s="161"/>
      <c r="D37" s="109"/>
      <c r="E37" s="110"/>
      <c r="F37" s="107"/>
      <c r="G37" s="130"/>
      <c r="H37" s="168"/>
      <c r="I37" s="110"/>
      <c r="J37" s="175"/>
      <c r="K37" s="169"/>
      <c r="L37" s="168"/>
      <c r="M37" s="110"/>
      <c r="N37" s="175"/>
      <c r="O37" s="169"/>
      <c r="P37" s="168"/>
      <c r="Q37" s="110"/>
      <c r="R37" s="175"/>
      <c r="S37" s="169"/>
      <c r="T37" s="168"/>
      <c r="U37" s="110"/>
      <c r="V37" s="173"/>
      <c r="W37" s="169"/>
      <c r="X37" s="169"/>
      <c r="Y37" s="170"/>
      <c r="Z37" s="23"/>
    </row>
    <row r="38" spans="1:27" ht="12.75" customHeight="1" x14ac:dyDescent="0.25">
      <c r="A38" s="128"/>
      <c r="B38" s="128"/>
      <c r="C38" s="174"/>
      <c r="D38" s="109"/>
      <c r="E38" s="110"/>
      <c r="F38" s="107"/>
      <c r="G38" s="130"/>
      <c r="H38" s="168"/>
      <c r="I38" s="110"/>
      <c r="J38" s="175"/>
      <c r="K38" s="169"/>
      <c r="L38" s="168"/>
      <c r="M38" s="110"/>
      <c r="N38" s="175"/>
      <c r="O38" s="169"/>
      <c r="P38" s="168"/>
      <c r="Q38" s="110"/>
      <c r="R38" s="175"/>
      <c r="S38" s="169"/>
      <c r="T38" s="168"/>
      <c r="U38" s="110"/>
      <c r="V38" s="173"/>
      <c r="W38" s="169"/>
      <c r="X38" s="169"/>
      <c r="Y38" s="170"/>
      <c r="Z38" s="171"/>
    </row>
    <row r="39" spans="1:27" ht="12.75" customHeight="1" x14ac:dyDescent="0.25">
      <c r="A39" s="107"/>
      <c r="B39" s="128"/>
      <c r="C39" s="174"/>
      <c r="D39" s="109"/>
      <c r="E39" s="110"/>
      <c r="F39" s="107"/>
      <c r="G39" s="130"/>
      <c r="H39" s="168"/>
      <c r="I39" s="110"/>
      <c r="J39" s="175"/>
      <c r="K39" s="169"/>
      <c r="L39" s="168"/>
      <c r="M39" s="110"/>
      <c r="N39" s="175"/>
      <c r="O39" s="169"/>
      <c r="P39" s="168"/>
      <c r="Q39" s="110"/>
      <c r="R39" s="175"/>
      <c r="S39" s="169"/>
      <c r="T39" s="168"/>
      <c r="U39" s="110"/>
      <c r="V39" s="173"/>
      <c r="W39" s="169"/>
      <c r="X39" s="169"/>
      <c r="Y39" s="170"/>
      <c r="Z39" s="171"/>
    </row>
    <row r="40" spans="1:27" ht="12.75" customHeight="1" x14ac:dyDescent="0.25">
      <c r="A40" s="128"/>
      <c r="B40" s="107"/>
      <c r="C40" s="161"/>
      <c r="D40" s="109"/>
      <c r="E40" s="110"/>
      <c r="F40" s="107"/>
      <c r="G40" s="130"/>
      <c r="H40" s="168"/>
      <c r="I40" s="110"/>
      <c r="J40" s="175"/>
      <c r="K40" s="169"/>
      <c r="L40" s="168"/>
      <c r="M40" s="110"/>
      <c r="N40" s="175"/>
      <c r="O40" s="169"/>
      <c r="P40" s="168"/>
      <c r="Q40" s="110"/>
      <c r="R40" s="175"/>
      <c r="S40" s="169"/>
      <c r="T40" s="168"/>
      <c r="U40" s="110"/>
      <c r="V40" s="173"/>
      <c r="W40" s="169"/>
      <c r="X40" s="169"/>
      <c r="Y40" s="170"/>
      <c r="Z40" s="23"/>
    </row>
    <row r="41" spans="1:27" ht="12.75" customHeight="1" x14ac:dyDescent="0.25">
      <c r="A41" s="128"/>
      <c r="B41" s="107"/>
      <c r="C41" s="161"/>
      <c r="D41" s="109"/>
      <c r="E41" s="110"/>
      <c r="F41" s="107"/>
      <c r="G41" s="130"/>
      <c r="H41" s="168"/>
      <c r="I41" s="110"/>
      <c r="J41" s="173"/>
      <c r="K41" s="169"/>
      <c r="L41" s="168"/>
      <c r="M41" s="110"/>
      <c r="N41" s="175"/>
      <c r="O41" s="169"/>
      <c r="P41" s="168"/>
      <c r="Q41" s="110"/>
      <c r="R41" s="175"/>
      <c r="S41" s="169"/>
      <c r="T41" s="168"/>
      <c r="U41" s="110"/>
      <c r="V41" s="173"/>
      <c r="W41" s="169"/>
      <c r="X41" s="169"/>
      <c r="Y41" s="170"/>
      <c r="Z41" s="23"/>
    </row>
    <row r="42" spans="1:27" ht="12.75" customHeight="1" x14ac:dyDescent="0.25">
      <c r="A42" s="107"/>
      <c r="B42" s="178"/>
      <c r="C42" s="174"/>
      <c r="D42" s="109"/>
      <c r="E42" s="163"/>
      <c r="F42" s="173"/>
      <c r="G42" s="111"/>
      <c r="H42" s="112"/>
      <c r="I42" s="110"/>
      <c r="J42" s="173"/>
      <c r="K42" s="111"/>
      <c r="L42" s="112"/>
      <c r="M42" s="110"/>
      <c r="N42" s="173"/>
      <c r="O42" s="111"/>
      <c r="P42" s="112"/>
      <c r="Q42" s="110"/>
      <c r="R42" s="173"/>
      <c r="S42" s="111"/>
      <c r="T42" s="112"/>
      <c r="U42" s="110"/>
      <c r="V42" s="173"/>
      <c r="W42" s="111"/>
      <c r="X42" s="111"/>
      <c r="Y42" s="113"/>
      <c r="Z42" s="171"/>
    </row>
    <row r="43" spans="1:27" ht="12.75" customHeight="1" x14ac:dyDescent="0.25">
      <c r="A43" s="165" t="s">
        <v>120</v>
      </c>
      <c r="B43" s="107"/>
      <c r="C43" s="166"/>
      <c r="D43" s="162"/>
      <c r="E43" s="163"/>
      <c r="F43" s="173"/>
      <c r="G43" s="111"/>
      <c r="H43" s="112"/>
      <c r="I43" s="110"/>
      <c r="J43" s="173"/>
      <c r="K43" s="111"/>
      <c r="L43" s="112"/>
      <c r="M43" s="110"/>
      <c r="N43" s="173"/>
      <c r="O43" s="111"/>
      <c r="P43" s="112"/>
      <c r="Q43" s="110"/>
      <c r="R43" s="173"/>
      <c r="S43" s="111"/>
      <c r="T43" s="112"/>
      <c r="U43" s="110"/>
      <c r="V43" s="173"/>
      <c r="W43" s="111"/>
      <c r="X43" s="111"/>
      <c r="Y43" s="113"/>
      <c r="Z43" s="71"/>
      <c r="AA43" s="21"/>
    </row>
    <row r="44" spans="1:27" ht="12.75" customHeight="1" x14ac:dyDescent="0.25">
      <c r="A44" s="106" t="str">
        <f>IF(A$43="&lt;Field Office&gt;", "Program Staff", CONCATENATE(A$43," Program Staff"))</f>
        <v>Program Staff</v>
      </c>
      <c r="B44" s="107"/>
      <c r="C44" s="167"/>
      <c r="D44" s="109"/>
      <c r="E44" s="163"/>
      <c r="F44" s="173"/>
      <c r="G44" s="111"/>
      <c r="H44" s="112"/>
      <c r="I44" s="110"/>
      <c r="J44" s="173"/>
      <c r="K44" s="111"/>
      <c r="L44" s="112"/>
      <c r="M44" s="110"/>
      <c r="N44" s="173"/>
      <c r="O44" s="111"/>
      <c r="P44" s="112"/>
      <c r="Q44" s="110"/>
      <c r="R44" s="173"/>
      <c r="S44" s="111"/>
      <c r="T44" s="112"/>
      <c r="U44" s="110"/>
      <c r="V44" s="173"/>
      <c r="W44" s="111"/>
      <c r="X44" s="111"/>
      <c r="Y44" s="113"/>
      <c r="Z44" s="71"/>
    </row>
    <row r="45" spans="1:27" ht="12.75" customHeight="1" x14ac:dyDescent="0.25">
      <c r="A45" s="107"/>
      <c r="B45" s="107"/>
      <c r="C45" s="161"/>
      <c r="D45" s="109"/>
      <c r="E45" s="110"/>
      <c r="F45" s="173"/>
      <c r="G45" s="111"/>
      <c r="H45" s="168"/>
      <c r="I45" s="110"/>
      <c r="J45" s="173"/>
      <c r="K45" s="169"/>
      <c r="L45" s="168"/>
      <c r="M45" s="110"/>
      <c r="N45" s="175"/>
      <c r="O45" s="169"/>
      <c r="P45" s="168"/>
      <c r="Q45" s="110"/>
      <c r="R45" s="175"/>
      <c r="S45" s="169"/>
      <c r="T45" s="168"/>
      <c r="U45" s="110"/>
      <c r="V45" s="173"/>
      <c r="W45" s="169"/>
      <c r="X45" s="169"/>
      <c r="Y45" s="170"/>
      <c r="Z45" s="23"/>
    </row>
    <row r="46" spans="1:27" ht="12.75" customHeight="1" x14ac:dyDescent="0.25">
      <c r="A46" s="107"/>
      <c r="B46" s="107"/>
      <c r="C46" s="129"/>
      <c r="D46" s="109"/>
      <c r="E46" s="163"/>
      <c r="F46" s="107"/>
      <c r="G46" s="111"/>
      <c r="H46" s="112"/>
      <c r="I46" s="110"/>
      <c r="J46" s="107"/>
      <c r="K46" s="111"/>
      <c r="L46" s="112"/>
      <c r="M46" s="110"/>
      <c r="N46" s="107"/>
      <c r="O46" s="111"/>
      <c r="P46" s="112"/>
      <c r="Q46" s="110"/>
      <c r="R46" s="107"/>
      <c r="S46" s="111"/>
      <c r="T46" s="112"/>
      <c r="U46" s="110"/>
      <c r="V46" s="107"/>
      <c r="W46" s="111"/>
      <c r="X46" s="111"/>
      <c r="Y46" s="113"/>
      <c r="Z46" s="90"/>
    </row>
    <row r="47" spans="1:27" ht="12.75" customHeight="1" x14ac:dyDescent="0.25">
      <c r="A47" s="140" t="s">
        <v>121</v>
      </c>
      <c r="B47" s="140"/>
      <c r="C47" s="141"/>
      <c r="D47" s="142"/>
      <c r="E47" s="179"/>
      <c r="F47" s="147"/>
      <c r="G47" s="145"/>
      <c r="H47" s="146"/>
      <c r="I47" s="143"/>
      <c r="J47" s="147"/>
      <c r="K47" s="145"/>
      <c r="L47" s="146"/>
      <c r="M47" s="143"/>
      <c r="N47" s="147"/>
      <c r="O47" s="145"/>
      <c r="P47" s="146"/>
      <c r="Q47" s="143"/>
      <c r="R47" s="147"/>
      <c r="S47" s="145"/>
      <c r="T47" s="146"/>
      <c r="U47" s="143"/>
      <c r="V47" s="147"/>
      <c r="W47" s="145"/>
      <c r="X47" s="148"/>
      <c r="Y47" s="149"/>
      <c r="Z47" s="150" t="str">
        <f>IF(SUM(H47,L47,P47,T47,X47)=Y47,"Ties", "Doesn't Foot")</f>
        <v>Ties</v>
      </c>
      <c r="AA47" s="21"/>
    </row>
    <row r="48" spans="1:27" ht="12.75" customHeight="1" x14ac:dyDescent="0.25">
      <c r="A48" s="180"/>
      <c r="B48" s="180"/>
      <c r="C48" s="181"/>
      <c r="D48" s="182"/>
      <c r="E48" s="183"/>
      <c r="F48" s="180"/>
      <c r="G48" s="184"/>
      <c r="H48" s="185"/>
      <c r="I48" s="186"/>
      <c r="J48" s="180"/>
      <c r="K48" s="184"/>
      <c r="L48" s="185"/>
      <c r="M48" s="186"/>
      <c r="N48" s="180"/>
      <c r="O48" s="184"/>
      <c r="P48" s="185"/>
      <c r="Q48" s="186"/>
      <c r="R48" s="180"/>
      <c r="S48" s="184"/>
      <c r="T48" s="185"/>
      <c r="U48" s="186"/>
      <c r="V48" s="180"/>
      <c r="W48" s="184"/>
      <c r="X48" s="187"/>
      <c r="Y48" s="188"/>
      <c r="Z48" s="23"/>
    </row>
    <row r="49" spans="1:27" ht="12.75" customHeight="1" x14ac:dyDescent="0.25">
      <c r="A49" s="189" t="s">
        <v>122</v>
      </c>
      <c r="B49" s="189"/>
      <c r="C49" s="190"/>
      <c r="D49" s="191"/>
      <c r="E49" s="192"/>
      <c r="F49" s="193"/>
      <c r="G49" s="194"/>
      <c r="H49" s="195"/>
      <c r="I49" s="196"/>
      <c r="J49" s="193"/>
      <c r="K49" s="194"/>
      <c r="L49" s="195"/>
      <c r="M49" s="196"/>
      <c r="N49" s="193"/>
      <c r="O49" s="194"/>
      <c r="P49" s="195"/>
      <c r="Q49" s="196"/>
      <c r="R49" s="193"/>
      <c r="S49" s="194"/>
      <c r="T49" s="195"/>
      <c r="U49" s="196"/>
      <c r="V49" s="193"/>
      <c r="W49" s="194"/>
      <c r="X49" s="197"/>
      <c r="Y49" s="198"/>
      <c r="Z49" t="str">
        <f>IF(SUM(H49,L49,P49,T49,X49)=Y49,"Ties", "ERROR")</f>
        <v>Ties</v>
      </c>
      <c r="AA49" s="21"/>
    </row>
    <row r="50" spans="1:27" ht="12.75" customHeight="1" x14ac:dyDescent="0.25">
      <c r="A50" s="199"/>
      <c r="B50" s="199"/>
      <c r="C50" s="200"/>
      <c r="D50" s="200"/>
      <c r="E50" s="200"/>
      <c r="F50" s="200"/>
      <c r="G50" s="200"/>
      <c r="H50" s="201"/>
      <c r="I50" s="200"/>
      <c r="J50" s="200"/>
      <c r="K50" s="200"/>
      <c r="L50" s="201"/>
      <c r="M50" s="200"/>
      <c r="N50" s="200"/>
      <c r="O50" s="200"/>
      <c r="P50" s="201"/>
      <c r="Q50" s="200"/>
      <c r="R50" s="200"/>
      <c r="S50" s="200"/>
      <c r="T50" s="201"/>
      <c r="U50" s="200"/>
      <c r="V50" s="200"/>
      <c r="W50" s="200"/>
      <c r="X50" s="201"/>
      <c r="Y50" s="201"/>
      <c r="AA50" s="21"/>
    </row>
    <row r="51" spans="1:27" ht="12.75" customHeight="1" x14ac:dyDescent="0.25">
      <c r="A51" s="91" t="s">
        <v>56</v>
      </c>
      <c r="B51" s="91"/>
      <c r="C51" s="92"/>
      <c r="D51" s="92"/>
      <c r="E51" s="93"/>
      <c r="F51" s="94"/>
      <c r="G51" s="95"/>
      <c r="H51" s="96"/>
      <c r="I51" s="93"/>
      <c r="J51" s="94"/>
      <c r="K51" s="95"/>
      <c r="L51" s="96"/>
      <c r="M51" s="93"/>
      <c r="N51" s="94"/>
      <c r="O51" s="95"/>
      <c r="P51" s="96"/>
      <c r="Q51" s="93"/>
      <c r="R51" s="94"/>
      <c r="S51" s="95"/>
      <c r="T51" s="96"/>
      <c r="U51" s="93"/>
      <c r="V51" s="94"/>
      <c r="W51" s="95"/>
      <c r="X51" s="96"/>
      <c r="Y51" s="96"/>
      <c r="AA51" s="21"/>
    </row>
    <row r="52" spans="1:27" ht="12.75" customHeight="1" x14ac:dyDescent="0.25">
      <c r="A52" s="155"/>
      <c r="B52" s="155"/>
      <c r="C52" s="202"/>
      <c r="D52" s="203"/>
      <c r="E52" s="204"/>
      <c r="F52" s="205"/>
      <c r="G52" s="156"/>
      <c r="H52" s="157"/>
      <c r="I52" s="206"/>
      <c r="J52" s="205"/>
      <c r="K52" s="156"/>
      <c r="L52" s="157"/>
      <c r="M52" s="206"/>
      <c r="N52" s="155"/>
      <c r="O52" s="156"/>
      <c r="P52" s="157"/>
      <c r="Q52" s="206"/>
      <c r="R52" s="155"/>
      <c r="S52" s="156"/>
      <c r="T52" s="157"/>
      <c r="U52" s="206"/>
      <c r="V52" s="155"/>
      <c r="W52" s="156"/>
      <c r="X52" s="156"/>
      <c r="Y52" s="207"/>
    </row>
    <row r="53" spans="1:27" ht="12.75" customHeight="1" x14ac:dyDescent="0.25">
      <c r="A53" s="107"/>
      <c r="B53" s="107"/>
      <c r="C53" s="161"/>
      <c r="D53" s="208"/>
      <c r="E53" s="209"/>
      <c r="F53" s="71"/>
      <c r="G53" s="210"/>
      <c r="H53" s="168"/>
      <c r="I53" s="209"/>
      <c r="J53" s="169"/>
      <c r="K53" s="210"/>
      <c r="L53" s="168"/>
      <c r="M53" s="209"/>
      <c r="N53" s="169"/>
      <c r="O53" s="210"/>
      <c r="P53" s="168"/>
      <c r="Q53" s="209"/>
      <c r="R53" s="169"/>
      <c r="S53" s="210"/>
      <c r="T53" s="168"/>
      <c r="U53" s="209"/>
      <c r="V53" s="169"/>
      <c r="W53" s="210"/>
      <c r="X53" s="169"/>
      <c r="Y53" s="170"/>
    </row>
    <row r="54" spans="1:27" ht="12.75" customHeight="1" x14ac:dyDescent="0.25">
      <c r="A54" s="107"/>
      <c r="B54" s="107"/>
      <c r="C54" s="161"/>
      <c r="D54" s="208"/>
      <c r="E54" s="209"/>
      <c r="F54" s="21"/>
      <c r="G54" s="71"/>
      <c r="H54" s="168"/>
      <c r="I54" s="209"/>
      <c r="J54" s="21"/>
      <c r="K54" s="169"/>
      <c r="L54" s="168"/>
      <c r="M54" s="209"/>
      <c r="N54" s="21"/>
      <c r="O54" s="169"/>
      <c r="P54" s="168"/>
      <c r="Q54" s="209"/>
      <c r="R54" s="107"/>
      <c r="S54" s="169"/>
      <c r="T54" s="168"/>
      <c r="U54" s="209"/>
      <c r="V54" s="107"/>
      <c r="W54" s="169"/>
      <c r="X54" s="169"/>
      <c r="Y54" s="170"/>
    </row>
    <row r="55" spans="1:27" ht="12.75" customHeight="1" x14ac:dyDescent="0.25">
      <c r="A55" s="180"/>
      <c r="B55" s="180"/>
      <c r="C55" s="181"/>
      <c r="D55" s="211"/>
      <c r="E55" s="212"/>
      <c r="F55" s="200"/>
      <c r="G55" s="213"/>
      <c r="H55" s="214"/>
      <c r="I55" s="186"/>
      <c r="J55" s="200"/>
      <c r="K55" s="184"/>
      <c r="L55" s="214"/>
      <c r="M55" s="186"/>
      <c r="N55" s="200"/>
      <c r="O55" s="184"/>
      <c r="P55" s="214"/>
      <c r="Q55" s="186"/>
      <c r="R55" s="180"/>
      <c r="S55" s="184"/>
      <c r="T55" s="214"/>
      <c r="U55" s="186"/>
      <c r="V55" s="180"/>
      <c r="W55" s="184"/>
      <c r="X55" s="184"/>
      <c r="Y55" s="215"/>
    </row>
    <row r="56" spans="1:27" ht="12.75" customHeight="1" x14ac:dyDescent="0.25">
      <c r="A56" s="189" t="s">
        <v>123</v>
      </c>
      <c r="B56" s="189"/>
      <c r="C56" s="190"/>
      <c r="D56" s="191"/>
      <c r="E56" s="216"/>
      <c r="F56" s="217"/>
      <c r="G56" s="218"/>
      <c r="H56" s="219"/>
      <c r="I56" s="220"/>
      <c r="J56" s="217"/>
      <c r="K56" s="218"/>
      <c r="L56" s="221"/>
      <c r="M56" s="216"/>
      <c r="N56" s="217"/>
      <c r="O56" s="218"/>
      <c r="P56" s="221"/>
      <c r="Q56" s="216"/>
      <c r="R56" s="217"/>
      <c r="S56" s="218"/>
      <c r="T56" s="221"/>
      <c r="U56" s="216"/>
      <c r="V56" s="217"/>
      <c r="W56" s="218"/>
      <c r="X56" s="219"/>
      <c r="Y56" s="222"/>
      <c r="Z56" t="str">
        <f>IF(SUM(H56,L56,P56,T56,X56)=Y56,"Ties", "ERROR")</f>
        <v>Ties</v>
      </c>
      <c r="AA56" s="21"/>
    </row>
    <row r="57" spans="1:27" ht="12.75" customHeight="1" x14ac:dyDescent="0.25">
      <c r="A57" s="199"/>
      <c r="B57" s="199"/>
      <c r="C57" s="200"/>
      <c r="D57" s="200"/>
      <c r="E57" s="200"/>
      <c r="F57" s="200"/>
      <c r="G57" s="200"/>
      <c r="H57" s="201"/>
      <c r="I57" s="200"/>
      <c r="J57" s="200"/>
      <c r="K57" s="200"/>
      <c r="L57" s="201"/>
      <c r="M57" s="200"/>
      <c r="N57" s="200"/>
      <c r="O57" s="200"/>
      <c r="P57" s="201"/>
      <c r="Q57" s="200"/>
      <c r="R57" s="200"/>
      <c r="S57" s="200"/>
      <c r="T57" s="201"/>
      <c r="U57" s="200"/>
      <c r="V57" s="200"/>
      <c r="W57" s="200"/>
      <c r="X57" s="201"/>
      <c r="Y57" s="201"/>
      <c r="AA57" s="21"/>
    </row>
    <row r="58" spans="1:27" ht="12.75" customHeight="1" x14ac:dyDescent="0.25">
      <c r="A58" s="91" t="s">
        <v>124</v>
      </c>
      <c r="B58" s="91"/>
      <c r="C58" s="92"/>
      <c r="D58" s="92"/>
      <c r="E58" s="93"/>
      <c r="F58" s="94"/>
      <c r="G58" s="95"/>
      <c r="H58" s="96"/>
      <c r="I58" s="93"/>
      <c r="J58" s="94"/>
      <c r="K58" s="95"/>
      <c r="L58" s="96"/>
      <c r="M58" s="93"/>
      <c r="N58" s="94"/>
      <c r="O58" s="95"/>
      <c r="P58" s="96"/>
      <c r="Q58" s="93"/>
      <c r="R58" s="94"/>
      <c r="S58" s="95"/>
      <c r="T58" s="96"/>
      <c r="U58" s="93"/>
      <c r="V58" s="94"/>
      <c r="W58" s="95"/>
      <c r="X58" s="96"/>
      <c r="Y58" s="96"/>
      <c r="AA58" s="21"/>
    </row>
    <row r="59" spans="1:27" ht="12.75" customHeight="1" x14ac:dyDescent="0.25">
      <c r="A59" s="155"/>
      <c r="B59" s="155"/>
      <c r="C59" s="202"/>
      <c r="D59" s="203"/>
      <c r="E59" s="206"/>
      <c r="F59" s="155"/>
      <c r="G59" s="156"/>
      <c r="H59" s="157"/>
      <c r="I59" s="206"/>
      <c r="J59" s="155"/>
      <c r="K59" s="156"/>
      <c r="L59" s="157"/>
      <c r="M59" s="206"/>
      <c r="N59" s="155"/>
      <c r="O59" s="156"/>
      <c r="P59" s="157"/>
      <c r="Q59" s="206"/>
      <c r="R59" s="155"/>
      <c r="S59" s="156"/>
      <c r="T59" s="157"/>
      <c r="U59" s="206"/>
      <c r="V59" s="155"/>
      <c r="W59" s="156"/>
      <c r="X59" s="156"/>
      <c r="Y59" s="207"/>
      <c r="AA59" s="21"/>
    </row>
    <row r="60" spans="1:27" ht="12.75" customHeight="1" x14ac:dyDescent="0.25">
      <c r="A60" s="107"/>
      <c r="B60" s="107"/>
      <c r="C60" s="161"/>
      <c r="D60" s="109"/>
      <c r="E60" s="209"/>
      <c r="F60" s="107"/>
      <c r="G60" s="111"/>
      <c r="H60" s="168"/>
      <c r="I60" s="209"/>
      <c r="J60" s="107"/>
      <c r="K60" s="169"/>
      <c r="L60" s="168"/>
      <c r="M60" s="209"/>
      <c r="N60" s="107"/>
      <c r="O60" s="169"/>
      <c r="P60" s="168"/>
      <c r="Q60" s="209"/>
      <c r="R60" s="107"/>
      <c r="S60" s="169"/>
      <c r="T60" s="168"/>
      <c r="U60" s="209"/>
      <c r="V60" s="107"/>
      <c r="W60" s="169"/>
      <c r="X60" s="169"/>
      <c r="Y60" s="170"/>
    </row>
    <row r="61" spans="1:27" ht="12.75" customHeight="1" x14ac:dyDescent="0.25">
      <c r="A61" s="107"/>
      <c r="B61" s="107"/>
      <c r="C61" s="161"/>
      <c r="D61" s="109"/>
      <c r="E61" s="209"/>
      <c r="F61" s="107"/>
      <c r="G61" s="111"/>
      <c r="H61" s="168"/>
      <c r="I61" s="209"/>
      <c r="J61" s="107"/>
      <c r="K61" s="169"/>
      <c r="L61" s="168"/>
      <c r="M61" s="209"/>
      <c r="N61" s="107"/>
      <c r="O61" s="169"/>
      <c r="P61" s="168"/>
      <c r="Q61" s="209"/>
      <c r="R61" s="107"/>
      <c r="S61" s="169"/>
      <c r="T61" s="168"/>
      <c r="U61" s="209"/>
      <c r="V61" s="107"/>
      <c r="W61" s="169"/>
      <c r="X61" s="169"/>
      <c r="Y61" s="170"/>
    </row>
    <row r="62" spans="1:27" ht="12.75" customHeight="1" x14ac:dyDescent="0.25">
      <c r="A62" s="131"/>
      <c r="B62" s="131"/>
      <c r="C62" s="223"/>
      <c r="D62" s="134"/>
      <c r="E62" s="209"/>
      <c r="F62" s="131"/>
      <c r="G62" s="138"/>
      <c r="H62" s="224"/>
      <c r="I62" s="209"/>
      <c r="J62" s="131"/>
      <c r="K62" s="225"/>
      <c r="L62" s="224"/>
      <c r="M62" s="209"/>
      <c r="N62" s="131"/>
      <c r="O62" s="225"/>
      <c r="P62" s="224"/>
      <c r="Q62" s="209"/>
      <c r="R62" s="131"/>
      <c r="S62" s="225"/>
      <c r="T62" s="224"/>
      <c r="U62" s="209"/>
      <c r="V62" s="131"/>
      <c r="W62" s="225"/>
      <c r="X62" s="225"/>
      <c r="Y62" s="170"/>
      <c r="Z62" s="176"/>
      <c r="AA62" s="176"/>
    </row>
    <row r="63" spans="1:27" ht="12.75" customHeight="1" x14ac:dyDescent="0.25">
      <c r="A63" s="131"/>
      <c r="B63" s="131"/>
      <c r="C63" s="223"/>
      <c r="D63" s="134"/>
      <c r="E63" s="209"/>
      <c r="F63" s="131"/>
      <c r="G63" s="138"/>
      <c r="H63" s="224"/>
      <c r="I63" s="209"/>
      <c r="J63" s="131"/>
      <c r="K63" s="225"/>
      <c r="L63" s="224"/>
      <c r="M63" s="209"/>
      <c r="N63" s="131"/>
      <c r="O63" s="225"/>
      <c r="P63" s="224"/>
      <c r="Q63" s="209"/>
      <c r="R63" s="131"/>
      <c r="S63" s="225"/>
      <c r="T63" s="224"/>
      <c r="U63" s="209"/>
      <c r="V63" s="131"/>
      <c r="W63" s="225"/>
      <c r="X63" s="225"/>
      <c r="Y63" s="170"/>
      <c r="Z63" s="176"/>
      <c r="AA63" s="176"/>
    </row>
    <row r="64" spans="1:27" ht="12.75" customHeight="1" x14ac:dyDescent="0.25">
      <c r="A64" s="180"/>
      <c r="B64" s="180"/>
      <c r="C64" s="181"/>
      <c r="D64" s="182"/>
      <c r="E64" s="186"/>
      <c r="F64" s="180"/>
      <c r="G64" s="184"/>
      <c r="H64" s="214"/>
      <c r="I64" s="186"/>
      <c r="J64" s="180"/>
      <c r="K64" s="184"/>
      <c r="L64" s="214"/>
      <c r="M64" s="186"/>
      <c r="N64" s="180"/>
      <c r="O64" s="184"/>
      <c r="P64" s="214"/>
      <c r="Q64" s="186"/>
      <c r="R64" s="180"/>
      <c r="S64" s="184"/>
      <c r="T64" s="214"/>
      <c r="U64" s="186"/>
      <c r="V64" s="180"/>
      <c r="W64" s="184"/>
      <c r="X64" s="184"/>
      <c r="Y64" s="215"/>
    </row>
    <row r="65" spans="1:27" ht="12.75" customHeight="1" x14ac:dyDescent="0.25">
      <c r="A65" s="189" t="s">
        <v>125</v>
      </c>
      <c r="B65" s="189"/>
      <c r="C65" s="190"/>
      <c r="D65" s="191"/>
      <c r="E65" s="196"/>
      <c r="F65" s="193"/>
      <c r="G65" s="194"/>
      <c r="H65" s="195"/>
      <c r="I65" s="196"/>
      <c r="J65" s="193"/>
      <c r="K65" s="194"/>
      <c r="L65" s="195"/>
      <c r="M65" s="196"/>
      <c r="N65" s="193"/>
      <c r="O65" s="194"/>
      <c r="P65" s="195"/>
      <c r="Q65" s="196"/>
      <c r="R65" s="193"/>
      <c r="S65" s="194"/>
      <c r="T65" s="195"/>
      <c r="U65" s="196"/>
      <c r="V65" s="193"/>
      <c r="W65" s="194"/>
      <c r="X65" s="197"/>
      <c r="Y65" s="198"/>
      <c r="Z65" t="str">
        <f>IF(SUM(H65,L65,P65,T65,X65)=Y65,"Ties", "ERROR")</f>
        <v>Ties</v>
      </c>
      <c r="AA65" s="21"/>
    </row>
    <row r="66" spans="1:27" ht="12.75" customHeight="1" x14ac:dyDescent="0.25">
      <c r="A66" s="199"/>
      <c r="B66" s="199"/>
      <c r="C66" s="200"/>
      <c r="D66" s="200"/>
      <c r="E66" s="212"/>
      <c r="F66" s="226"/>
      <c r="G66" s="213"/>
      <c r="H66" s="227"/>
      <c r="I66" s="212"/>
      <c r="J66" s="226"/>
      <c r="K66" s="213"/>
      <c r="L66" s="227"/>
      <c r="M66" s="212"/>
      <c r="N66" s="226"/>
      <c r="O66" s="213"/>
      <c r="P66" s="227"/>
      <c r="Q66" s="212"/>
      <c r="R66" s="226"/>
      <c r="S66" s="213"/>
      <c r="T66" s="227"/>
      <c r="U66" s="212"/>
      <c r="V66" s="226"/>
      <c r="W66" s="213"/>
      <c r="X66" s="227"/>
      <c r="Y66" s="227"/>
      <c r="AA66" s="21"/>
    </row>
    <row r="67" spans="1:27" ht="12.75" customHeight="1" x14ac:dyDescent="0.25">
      <c r="A67" s="91" t="s">
        <v>60</v>
      </c>
      <c r="B67" s="91"/>
      <c r="C67" s="92"/>
      <c r="D67" s="92"/>
      <c r="E67" s="93"/>
      <c r="F67" s="94"/>
      <c r="G67" s="95"/>
      <c r="H67" s="96"/>
      <c r="I67" s="93"/>
      <c r="J67" s="94"/>
      <c r="K67" s="95"/>
      <c r="L67" s="96"/>
      <c r="M67" s="93"/>
      <c r="N67" s="94"/>
      <c r="O67" s="95"/>
      <c r="P67" s="96"/>
      <c r="Q67" s="93"/>
      <c r="R67" s="94"/>
      <c r="S67" s="95"/>
      <c r="T67" s="96"/>
      <c r="U67" s="93"/>
      <c r="V67" s="94"/>
      <c r="W67" s="95"/>
      <c r="X67" s="96"/>
      <c r="Y67" s="96"/>
      <c r="AA67" s="21"/>
    </row>
    <row r="68" spans="1:27" ht="12.75" customHeight="1" x14ac:dyDescent="0.25">
      <c r="A68" s="155"/>
      <c r="B68" s="155"/>
      <c r="C68" s="202"/>
      <c r="D68" s="203"/>
      <c r="E68" s="206"/>
      <c r="F68" s="155"/>
      <c r="G68" s="156"/>
      <c r="H68" s="157"/>
      <c r="I68" s="154"/>
      <c r="J68" s="155"/>
      <c r="K68" s="156"/>
      <c r="L68" s="157"/>
      <c r="M68" s="206"/>
      <c r="N68" s="155"/>
      <c r="O68" s="156"/>
      <c r="P68" s="157"/>
      <c r="Q68" s="206"/>
      <c r="R68" s="155"/>
      <c r="S68" s="156"/>
      <c r="T68" s="157"/>
      <c r="U68" s="206"/>
      <c r="V68" s="155"/>
      <c r="W68" s="156"/>
      <c r="X68" s="228"/>
      <c r="Y68" s="207"/>
      <c r="AA68" s="21"/>
    </row>
    <row r="69" spans="1:27" ht="12.75" customHeight="1" x14ac:dyDescent="0.25">
      <c r="A69" s="106" t="s">
        <v>126</v>
      </c>
      <c r="B69" s="107"/>
      <c r="C69" s="129"/>
      <c r="D69" s="208"/>
      <c r="E69" s="209"/>
      <c r="F69" s="21"/>
      <c r="G69" s="71"/>
      <c r="H69" s="112"/>
      <c r="I69" s="163"/>
      <c r="J69" s="107"/>
      <c r="K69" s="111"/>
      <c r="L69" s="112"/>
      <c r="M69" s="110"/>
      <c r="N69" s="107"/>
      <c r="O69" s="111"/>
      <c r="P69" s="112"/>
      <c r="Q69" s="110"/>
      <c r="R69" s="107"/>
      <c r="S69" s="111"/>
      <c r="T69" s="112"/>
      <c r="U69" s="110"/>
      <c r="V69" s="107"/>
      <c r="W69" s="111"/>
      <c r="X69" s="229"/>
      <c r="Y69" s="113"/>
    </row>
    <row r="70" spans="1:27" ht="12.75" customHeight="1" x14ac:dyDescent="0.25">
      <c r="A70" s="107"/>
      <c r="B70" s="107"/>
      <c r="C70" s="174"/>
      <c r="D70" s="208"/>
      <c r="E70" s="209"/>
      <c r="F70" s="21"/>
      <c r="G70" s="71"/>
      <c r="H70" s="168"/>
      <c r="I70" s="230"/>
      <c r="J70" s="107"/>
      <c r="K70" s="111"/>
      <c r="L70" s="168"/>
      <c r="M70" s="209"/>
      <c r="N70" s="107"/>
      <c r="O70" s="111"/>
      <c r="P70" s="168"/>
      <c r="Q70" s="209"/>
      <c r="R70" s="107"/>
      <c r="S70" s="111"/>
      <c r="T70" s="168"/>
      <c r="U70" s="209"/>
      <c r="V70" s="107"/>
      <c r="W70" s="111"/>
      <c r="X70" s="231"/>
      <c r="Y70" s="170"/>
    </row>
    <row r="71" spans="1:27" ht="12.75" customHeight="1" x14ac:dyDescent="0.25">
      <c r="A71" s="107"/>
      <c r="B71" s="128"/>
      <c r="C71" s="174"/>
      <c r="D71" s="208"/>
      <c r="E71" s="209"/>
      <c r="F71" s="232"/>
      <c r="G71" s="71"/>
      <c r="H71" s="168"/>
      <c r="I71" s="230"/>
      <c r="J71" s="107"/>
      <c r="K71" s="111"/>
      <c r="L71" s="168"/>
      <c r="M71" s="209"/>
      <c r="N71" s="107"/>
      <c r="O71" s="111"/>
      <c r="P71" s="168"/>
      <c r="Q71" s="209"/>
      <c r="R71" s="107"/>
      <c r="S71" s="111"/>
      <c r="T71" s="168"/>
      <c r="U71" s="209"/>
      <c r="V71" s="107"/>
      <c r="W71" s="111"/>
      <c r="X71" s="231"/>
      <c r="Y71" s="170"/>
    </row>
    <row r="72" spans="1:27" ht="12.75" customHeight="1" x14ac:dyDescent="0.25">
      <c r="A72" s="107"/>
      <c r="B72" s="128"/>
      <c r="C72" s="174"/>
      <c r="D72" s="208"/>
      <c r="E72" s="209"/>
      <c r="F72" s="232"/>
      <c r="G72" s="233"/>
      <c r="H72" s="168"/>
      <c r="I72" s="230"/>
      <c r="J72" s="107"/>
      <c r="K72" s="111"/>
      <c r="L72" s="168"/>
      <c r="M72" s="209"/>
      <c r="N72" s="107"/>
      <c r="O72" s="111"/>
      <c r="P72" s="168"/>
      <c r="Q72" s="209"/>
      <c r="R72" s="107"/>
      <c r="S72" s="111"/>
      <c r="T72" s="168"/>
      <c r="U72" s="209"/>
      <c r="V72" s="107"/>
      <c r="W72" s="111"/>
      <c r="X72" s="231"/>
      <c r="Y72" s="170"/>
    </row>
    <row r="73" spans="1:27" ht="12.75" customHeight="1" x14ac:dyDescent="0.25">
      <c r="A73" s="107"/>
      <c r="B73" s="107"/>
      <c r="C73" s="129"/>
      <c r="D73" s="208"/>
      <c r="E73" s="212"/>
      <c r="F73" s="200"/>
      <c r="G73" s="213"/>
      <c r="H73" s="214"/>
      <c r="I73" s="183"/>
      <c r="J73" s="180"/>
      <c r="K73" s="184"/>
      <c r="L73" s="214"/>
      <c r="M73" s="186"/>
      <c r="N73" s="180"/>
      <c r="O73" s="184"/>
      <c r="P73" s="214"/>
      <c r="Q73" s="186"/>
      <c r="R73" s="180"/>
      <c r="S73" s="184"/>
      <c r="T73" s="214"/>
      <c r="U73" s="186"/>
      <c r="V73" s="180"/>
      <c r="W73" s="184"/>
      <c r="X73" s="234"/>
      <c r="Y73" s="215"/>
    </row>
    <row r="74" spans="1:27" ht="12.75" customHeight="1" x14ac:dyDescent="0.25">
      <c r="A74" s="189" t="s">
        <v>127</v>
      </c>
      <c r="B74" s="189"/>
      <c r="C74" s="190"/>
      <c r="D74" s="191"/>
      <c r="E74" s="216"/>
      <c r="F74" s="217"/>
      <c r="G74" s="218"/>
      <c r="H74" s="221"/>
      <c r="I74" s="220"/>
      <c r="J74" s="217"/>
      <c r="K74" s="218"/>
      <c r="L74" s="221"/>
      <c r="M74" s="216"/>
      <c r="N74" s="217"/>
      <c r="O74" s="218"/>
      <c r="P74" s="219"/>
      <c r="Q74" s="220"/>
      <c r="R74" s="217"/>
      <c r="S74" s="218"/>
      <c r="T74" s="219"/>
      <c r="U74" s="220"/>
      <c r="V74" s="217"/>
      <c r="W74" s="218"/>
      <c r="X74" s="219"/>
      <c r="Y74" s="222"/>
      <c r="Z74" t="str">
        <f>IF(SUM(H74,L74,P74,T74,X74)=Y74,"Ties", "ERROR")</f>
        <v>Ties</v>
      </c>
      <c r="AA74" s="21"/>
    </row>
    <row r="75" spans="1:27" ht="12.75" customHeight="1" x14ac:dyDescent="0.25">
      <c r="A75" s="199"/>
      <c r="B75" s="199"/>
      <c r="C75" s="200"/>
      <c r="D75" s="200"/>
      <c r="E75" s="212"/>
      <c r="F75" s="226"/>
      <c r="G75" s="213"/>
      <c r="H75" s="227"/>
      <c r="I75" s="213"/>
      <c r="J75" s="226"/>
      <c r="K75" s="213"/>
      <c r="L75" s="227"/>
      <c r="M75" s="212"/>
      <c r="N75" s="226"/>
      <c r="O75" s="213"/>
      <c r="P75" s="227"/>
      <c r="Q75" s="212"/>
      <c r="R75" s="226"/>
      <c r="S75" s="213"/>
      <c r="T75" s="227"/>
      <c r="U75" s="212"/>
      <c r="V75" s="226"/>
      <c r="W75" s="213"/>
      <c r="X75" s="227"/>
      <c r="Y75" s="227"/>
      <c r="AA75" s="21"/>
    </row>
    <row r="76" spans="1:27" ht="12.75" customHeight="1" x14ac:dyDescent="0.25">
      <c r="A76" s="91" t="s">
        <v>63</v>
      </c>
      <c r="B76" s="91"/>
      <c r="C76" s="92"/>
      <c r="D76" s="92"/>
      <c r="E76" s="235"/>
      <c r="F76" s="236"/>
      <c r="G76" s="237"/>
      <c r="H76" s="96"/>
      <c r="I76" s="93"/>
      <c r="J76" s="94"/>
      <c r="K76" s="95"/>
      <c r="L76" s="96"/>
      <c r="M76" s="93"/>
      <c r="N76" s="94"/>
      <c r="O76" s="95"/>
      <c r="P76" s="96"/>
      <c r="Q76" s="93"/>
      <c r="R76" s="94"/>
      <c r="S76" s="95"/>
      <c r="T76" s="96"/>
      <c r="U76" s="93"/>
      <c r="V76" s="94"/>
      <c r="W76" s="95"/>
      <c r="X76" s="96"/>
      <c r="Y76" s="96"/>
      <c r="AA76" s="21"/>
    </row>
    <row r="77" spans="1:27" ht="12.75" customHeight="1" x14ac:dyDescent="0.25">
      <c r="A77" s="155"/>
      <c r="B77" s="155"/>
      <c r="C77" s="202"/>
      <c r="D77" s="238"/>
      <c r="E77" s="209"/>
      <c r="F77" s="21"/>
      <c r="G77" s="71"/>
      <c r="H77" s="157"/>
      <c r="I77" s="154"/>
      <c r="J77" s="155"/>
      <c r="K77" s="156"/>
      <c r="L77" s="156"/>
      <c r="M77" s="154"/>
      <c r="N77" s="155"/>
      <c r="O77" s="156"/>
      <c r="P77" s="156"/>
      <c r="Q77" s="154"/>
      <c r="R77" s="155"/>
      <c r="S77" s="156"/>
      <c r="T77" s="156"/>
      <c r="U77" s="154"/>
      <c r="V77" s="155"/>
      <c r="W77" s="156"/>
      <c r="X77" s="156"/>
      <c r="Y77" s="207"/>
      <c r="AA77" s="21"/>
    </row>
    <row r="78" spans="1:27" ht="12.75" customHeight="1" x14ac:dyDescent="0.25">
      <c r="A78" s="106" t="s">
        <v>128</v>
      </c>
      <c r="B78" s="107"/>
      <c r="C78" s="129"/>
      <c r="D78" s="208"/>
      <c r="E78" s="209"/>
      <c r="F78" s="21"/>
      <c r="G78" s="71"/>
      <c r="H78" s="112"/>
      <c r="I78" s="163"/>
      <c r="J78" s="107"/>
      <c r="K78" s="111"/>
      <c r="L78" s="111"/>
      <c r="M78" s="163"/>
      <c r="N78" s="107"/>
      <c r="O78" s="111"/>
      <c r="P78" s="111"/>
      <c r="Q78" s="163"/>
      <c r="R78" s="107"/>
      <c r="S78" s="111"/>
      <c r="T78" s="111"/>
      <c r="U78" s="163"/>
      <c r="V78" s="107"/>
      <c r="W78" s="111"/>
      <c r="X78" s="111"/>
      <c r="Y78" s="113"/>
      <c r="AA78" s="21"/>
    </row>
    <row r="79" spans="1:27" ht="12.75" customHeight="1" x14ac:dyDescent="0.25">
      <c r="A79" s="107"/>
      <c r="B79" s="107"/>
      <c r="C79" s="174"/>
      <c r="D79" s="208"/>
      <c r="E79" s="209"/>
      <c r="F79" s="71"/>
      <c r="H79" s="168"/>
      <c r="I79" s="209"/>
      <c r="J79" s="107"/>
      <c r="K79" s="21"/>
      <c r="L79" s="169"/>
      <c r="M79" s="230"/>
      <c r="N79" s="107"/>
      <c r="O79" s="111"/>
      <c r="P79" s="169"/>
      <c r="Q79" s="230"/>
      <c r="R79" s="107"/>
      <c r="S79" s="111"/>
      <c r="T79" s="169"/>
      <c r="U79" s="230"/>
      <c r="V79" s="107"/>
      <c r="W79" s="111"/>
      <c r="X79" s="169"/>
      <c r="Y79" s="170"/>
    </row>
    <row r="80" spans="1:27" ht="12.75" customHeight="1" x14ac:dyDescent="0.25">
      <c r="A80" s="107"/>
      <c r="B80" s="128"/>
      <c r="C80" s="174"/>
      <c r="D80" s="208"/>
      <c r="E80" s="209"/>
      <c r="F80" s="233"/>
      <c r="H80" s="168"/>
      <c r="I80" s="209"/>
      <c r="J80" s="107"/>
      <c r="K80" s="21"/>
      <c r="L80" s="169"/>
      <c r="M80" s="230"/>
      <c r="N80" s="107"/>
      <c r="O80" s="111"/>
      <c r="P80" s="169"/>
      <c r="Q80" s="230"/>
      <c r="R80" s="107"/>
      <c r="S80" s="111"/>
      <c r="T80" s="169"/>
      <c r="U80" s="230"/>
      <c r="V80" s="107"/>
      <c r="W80" s="111"/>
      <c r="X80" s="169"/>
      <c r="Y80" s="170"/>
    </row>
    <row r="81" spans="1:27" ht="12.75" customHeight="1" x14ac:dyDescent="0.25">
      <c r="A81" s="107"/>
      <c r="B81" s="107"/>
      <c r="C81" s="174"/>
      <c r="D81" s="208"/>
      <c r="E81" s="209"/>
      <c r="F81" s="71"/>
      <c r="H81" s="168"/>
      <c r="I81" s="209"/>
      <c r="J81" s="107"/>
      <c r="K81" s="21"/>
      <c r="L81" s="169"/>
      <c r="M81" s="230"/>
      <c r="N81" s="107"/>
      <c r="O81" s="111"/>
      <c r="P81" s="169"/>
      <c r="Q81" s="230"/>
      <c r="R81" s="107"/>
      <c r="S81" s="111"/>
      <c r="T81" s="169"/>
      <c r="U81" s="230"/>
      <c r="V81" s="107"/>
      <c r="W81" s="111"/>
      <c r="X81" s="169"/>
      <c r="Y81" s="170"/>
    </row>
    <row r="82" spans="1:27" ht="12.75" customHeight="1" x14ac:dyDescent="0.25">
      <c r="A82" s="107"/>
      <c r="B82" s="107"/>
      <c r="C82" s="174"/>
      <c r="D82" s="208"/>
      <c r="E82" s="209"/>
      <c r="F82" s="71"/>
      <c r="H82" s="168"/>
      <c r="I82" s="209"/>
      <c r="J82" s="107"/>
      <c r="K82" s="21"/>
      <c r="L82" s="169"/>
      <c r="M82" s="230"/>
      <c r="N82" s="107"/>
      <c r="O82" s="111"/>
      <c r="P82" s="169"/>
      <c r="Q82" s="230"/>
      <c r="R82" s="107"/>
      <c r="S82" s="111"/>
      <c r="T82" s="169"/>
      <c r="U82" s="230"/>
      <c r="V82" s="107"/>
      <c r="W82" s="111"/>
      <c r="X82" s="169"/>
      <c r="Y82" s="170"/>
    </row>
    <row r="83" spans="1:27" ht="12.75" customHeight="1" x14ac:dyDescent="0.25">
      <c r="A83" s="107"/>
      <c r="B83" s="107"/>
      <c r="C83" s="174"/>
      <c r="D83" s="208"/>
      <c r="E83" s="209"/>
      <c r="F83" s="233"/>
      <c r="H83" s="168"/>
      <c r="I83" s="209"/>
      <c r="J83" s="107"/>
      <c r="K83" s="21"/>
      <c r="L83" s="169"/>
      <c r="M83" s="230"/>
      <c r="N83" s="107"/>
      <c r="O83" s="111"/>
      <c r="P83" s="169"/>
      <c r="Q83" s="230"/>
      <c r="R83" s="107"/>
      <c r="S83" s="111"/>
      <c r="T83" s="169"/>
      <c r="U83" s="230"/>
      <c r="V83" s="107"/>
      <c r="W83" s="111"/>
      <c r="X83" s="169"/>
      <c r="Y83" s="170"/>
    </row>
    <row r="84" spans="1:27" ht="12.75" customHeight="1" x14ac:dyDescent="0.25">
      <c r="A84" s="189" t="s">
        <v>129</v>
      </c>
      <c r="B84" s="189"/>
      <c r="C84" s="190"/>
      <c r="D84" s="191"/>
      <c r="E84" s="216"/>
      <c r="F84" s="217"/>
      <c r="G84" s="218"/>
      <c r="H84" s="219"/>
      <c r="I84" s="192"/>
      <c r="J84" s="193"/>
      <c r="K84" s="194"/>
      <c r="L84" s="197"/>
      <c r="M84" s="192"/>
      <c r="N84" s="193"/>
      <c r="O84" s="194"/>
      <c r="P84" s="197"/>
      <c r="Q84" s="192"/>
      <c r="R84" s="193"/>
      <c r="S84" s="194"/>
      <c r="T84" s="197"/>
      <c r="U84" s="192"/>
      <c r="V84" s="193"/>
      <c r="W84" s="194"/>
      <c r="X84" s="197"/>
      <c r="Y84" s="198"/>
      <c r="Z84" t="str">
        <f>IF(SUM(H84,L84,P84,T84,X84)=Y84,"Ties", "ERROR")</f>
        <v>Ties</v>
      </c>
      <c r="AA84" s="21"/>
    </row>
    <row r="85" spans="1:27" ht="12.75" customHeight="1" x14ac:dyDescent="0.25">
      <c r="A85" s="199"/>
      <c r="B85" s="199"/>
      <c r="C85" s="200"/>
      <c r="D85" s="200"/>
      <c r="E85" s="212"/>
      <c r="F85" s="226"/>
      <c r="G85" s="213"/>
      <c r="H85" s="227"/>
      <c r="I85" s="212"/>
      <c r="J85" s="226"/>
      <c r="K85" s="213"/>
      <c r="L85" s="227"/>
      <c r="M85" s="212"/>
      <c r="N85" s="226"/>
      <c r="O85" s="213"/>
      <c r="P85" s="227"/>
      <c r="Q85" s="212"/>
      <c r="R85" s="226"/>
      <c r="S85" s="213"/>
      <c r="T85" s="227"/>
      <c r="U85" s="212"/>
      <c r="V85" s="226"/>
      <c r="W85" s="213"/>
      <c r="X85" s="227"/>
      <c r="Y85" s="227"/>
      <c r="AA85" s="21"/>
    </row>
    <row r="86" spans="1:27" ht="12.75" customHeight="1" x14ac:dyDescent="0.25">
      <c r="A86" s="91" t="s">
        <v>67</v>
      </c>
      <c r="B86" s="91"/>
      <c r="C86" s="92"/>
      <c r="D86" s="92"/>
      <c r="E86" s="93"/>
      <c r="F86" s="94"/>
      <c r="G86" s="95"/>
      <c r="H86" s="96"/>
      <c r="I86" s="239"/>
      <c r="J86" s="94"/>
      <c r="K86" s="95"/>
      <c r="L86" s="96"/>
      <c r="M86" s="239"/>
      <c r="N86" s="94"/>
      <c r="O86" s="95"/>
      <c r="P86" s="96"/>
      <c r="Q86" s="93"/>
      <c r="R86" s="94"/>
      <c r="S86" s="95"/>
      <c r="T86" s="96"/>
      <c r="U86" s="93"/>
      <c r="V86" s="94"/>
      <c r="W86" s="95"/>
      <c r="X86" s="96"/>
      <c r="Y86" s="96"/>
      <c r="AA86" s="21"/>
    </row>
    <row r="87" spans="1:27" ht="12.75" customHeight="1" x14ac:dyDescent="0.25">
      <c r="A87" s="155"/>
      <c r="B87" s="155"/>
      <c r="C87" s="202"/>
      <c r="D87" s="203"/>
      <c r="E87" s="206"/>
      <c r="F87" s="155"/>
      <c r="G87" s="156"/>
      <c r="H87" s="156"/>
      <c r="I87" s="154"/>
      <c r="J87" s="155"/>
      <c r="K87" s="156"/>
      <c r="L87" s="156"/>
      <c r="M87" s="154"/>
      <c r="N87" s="155"/>
      <c r="O87" s="156"/>
      <c r="P87" s="156"/>
      <c r="Q87" s="154"/>
      <c r="R87" s="155"/>
      <c r="S87" s="156"/>
      <c r="T87" s="156"/>
      <c r="U87" s="154"/>
      <c r="V87" s="155"/>
      <c r="W87" s="156"/>
      <c r="X87" s="156"/>
      <c r="Y87" s="207"/>
      <c r="AA87" s="21"/>
    </row>
    <row r="88" spans="1:27" ht="12.75" customHeight="1" x14ac:dyDescent="0.25">
      <c r="A88" s="106" t="s">
        <v>130</v>
      </c>
      <c r="B88" s="165"/>
      <c r="C88" s="161"/>
      <c r="D88" s="162"/>
      <c r="E88" s="110"/>
      <c r="F88" s="164"/>
      <c r="G88" s="111"/>
      <c r="H88" s="111"/>
      <c r="I88" s="163"/>
      <c r="J88" s="164"/>
      <c r="K88" s="111"/>
      <c r="L88" s="111"/>
      <c r="M88" s="163"/>
      <c r="N88" s="164"/>
      <c r="O88" s="111"/>
      <c r="P88" s="111"/>
      <c r="Q88" s="163"/>
      <c r="R88" s="164"/>
      <c r="S88" s="111"/>
      <c r="T88" s="111"/>
      <c r="U88" s="163"/>
      <c r="V88" s="164"/>
      <c r="W88" s="111"/>
      <c r="X88" s="111"/>
      <c r="Y88" s="113"/>
      <c r="AA88" s="21"/>
    </row>
    <row r="89" spans="1:27" ht="12.75" customHeight="1" x14ac:dyDescent="0.25">
      <c r="A89" s="106"/>
      <c r="B89" s="165"/>
      <c r="C89" s="161"/>
      <c r="D89" s="162"/>
      <c r="E89" s="110"/>
      <c r="F89" s="164"/>
      <c r="G89" s="111"/>
      <c r="H89" s="111"/>
      <c r="I89" s="163"/>
      <c r="J89" s="164"/>
      <c r="K89" s="111"/>
      <c r="L89" s="111"/>
      <c r="M89" s="163"/>
      <c r="N89" s="164"/>
      <c r="O89" s="111"/>
      <c r="P89" s="111"/>
      <c r="Q89" s="163"/>
      <c r="R89" s="164"/>
      <c r="S89" s="111"/>
      <c r="T89" s="111"/>
      <c r="U89" s="163"/>
      <c r="V89" s="164"/>
      <c r="W89" s="111"/>
      <c r="X89" s="111"/>
      <c r="Y89" s="113"/>
      <c r="AA89" s="21"/>
    </row>
    <row r="90" spans="1:27" ht="12.75" customHeight="1" x14ac:dyDescent="0.25">
      <c r="A90" s="106" t="s">
        <v>131</v>
      </c>
      <c r="B90" s="107"/>
      <c r="C90" s="108"/>
      <c r="D90" s="240"/>
      <c r="E90" s="110"/>
      <c r="F90" s="164"/>
      <c r="G90" s="111"/>
      <c r="H90" s="111"/>
      <c r="I90" s="163"/>
      <c r="J90" s="164"/>
      <c r="K90" s="111"/>
      <c r="L90" s="111"/>
      <c r="M90" s="163"/>
      <c r="N90" s="164"/>
      <c r="O90" s="111"/>
      <c r="P90" s="111"/>
      <c r="Q90" s="163"/>
      <c r="R90" s="164"/>
      <c r="S90" s="111"/>
      <c r="T90" s="111"/>
      <c r="U90" s="163"/>
      <c r="V90" s="164"/>
      <c r="W90" s="111"/>
      <c r="X90" s="111"/>
      <c r="Y90" s="241"/>
      <c r="AA90" s="21"/>
    </row>
    <row r="91" spans="1:27" ht="12.75" customHeight="1" x14ac:dyDescent="0.25">
      <c r="A91" s="107"/>
      <c r="B91" s="128"/>
      <c r="C91" s="174"/>
      <c r="D91" s="242"/>
      <c r="E91" s="209"/>
      <c r="H91" s="243"/>
    </row>
    <row r="92" spans="1:27" ht="12.75" customHeight="1" x14ac:dyDescent="0.25">
      <c r="A92" s="107"/>
      <c r="B92" s="107"/>
      <c r="C92" s="174"/>
      <c r="D92" s="242"/>
      <c r="E92" s="110"/>
      <c r="F92" s="107"/>
      <c r="G92" s="111"/>
      <c r="H92" s="169"/>
      <c r="I92" s="163"/>
      <c r="J92" s="107"/>
      <c r="K92" s="111"/>
      <c r="L92" s="111"/>
      <c r="M92" s="163"/>
      <c r="N92" s="107"/>
      <c r="O92" s="111"/>
      <c r="P92" s="111"/>
      <c r="Q92" s="163"/>
      <c r="R92" s="107"/>
      <c r="S92" s="111"/>
      <c r="T92" s="111"/>
      <c r="U92" s="163"/>
      <c r="V92" s="107"/>
      <c r="W92" s="111"/>
      <c r="X92" s="111"/>
      <c r="Y92" s="170"/>
      <c r="Z92" s="176"/>
      <c r="AA92" s="21"/>
    </row>
    <row r="93" spans="1:27" ht="12.75" customHeight="1" x14ac:dyDescent="0.25">
      <c r="A93" s="107"/>
      <c r="B93" s="178"/>
      <c r="C93" s="174"/>
      <c r="D93" s="242"/>
      <c r="E93" s="110"/>
      <c r="F93" s="107"/>
      <c r="G93" s="111"/>
      <c r="H93" s="111"/>
      <c r="I93" s="163"/>
      <c r="J93" s="107"/>
      <c r="K93" s="111"/>
      <c r="L93" s="111"/>
      <c r="M93" s="163"/>
      <c r="N93" s="107"/>
      <c r="O93" s="111"/>
      <c r="P93" s="111"/>
      <c r="Q93" s="163"/>
      <c r="R93" s="107"/>
      <c r="S93" s="111"/>
      <c r="T93" s="111"/>
      <c r="U93" s="163"/>
      <c r="V93" s="107"/>
      <c r="W93" s="111"/>
      <c r="X93" s="111"/>
      <c r="Y93" s="170"/>
      <c r="Z93" s="176"/>
      <c r="AA93" s="21"/>
    </row>
    <row r="94" spans="1:27" ht="12.75" customHeight="1" x14ac:dyDescent="0.25">
      <c r="A94" s="106" t="s">
        <v>132</v>
      </c>
      <c r="B94" s="107"/>
      <c r="C94" s="161"/>
      <c r="D94" s="242"/>
      <c r="E94" s="110"/>
      <c r="F94" s="107"/>
      <c r="G94" s="111"/>
      <c r="H94" s="111"/>
      <c r="I94" s="163"/>
      <c r="J94" s="107"/>
      <c r="K94" s="111"/>
      <c r="L94" s="111"/>
      <c r="M94" s="163"/>
      <c r="N94" s="107"/>
      <c r="O94" s="111"/>
      <c r="P94" s="111"/>
      <c r="Q94" s="163"/>
      <c r="R94" s="107"/>
      <c r="S94" s="111"/>
      <c r="T94" s="111"/>
      <c r="U94" s="163"/>
      <c r="V94" s="107"/>
      <c r="W94" s="111"/>
      <c r="X94" s="111"/>
      <c r="Y94" s="170"/>
    </row>
    <row r="95" spans="1:27" ht="12.75" customHeight="1" x14ac:dyDescent="0.25">
      <c r="A95" s="107"/>
      <c r="B95" s="107"/>
      <c r="C95" s="174"/>
      <c r="D95" s="242"/>
      <c r="E95" s="209"/>
      <c r="F95" s="107"/>
      <c r="G95" s="111"/>
      <c r="H95" s="169"/>
      <c r="I95" s="230"/>
      <c r="J95" s="107"/>
      <c r="K95" s="111"/>
      <c r="L95" s="169"/>
      <c r="M95" s="230"/>
      <c r="N95" s="107"/>
      <c r="O95" s="111"/>
      <c r="P95" s="169"/>
      <c r="Q95" s="230"/>
      <c r="R95" s="107"/>
      <c r="S95" s="111"/>
      <c r="T95" s="169"/>
      <c r="U95" s="230"/>
      <c r="V95" s="107"/>
      <c r="W95" s="111"/>
      <c r="X95" s="169"/>
      <c r="Y95" s="170"/>
    </row>
    <row r="96" spans="1:27" ht="12.75" customHeight="1" x14ac:dyDescent="0.25">
      <c r="A96" s="107"/>
      <c r="B96" s="107"/>
      <c r="C96" s="174"/>
      <c r="D96" s="242"/>
      <c r="E96" s="209"/>
      <c r="F96" s="107"/>
      <c r="G96" s="111"/>
      <c r="H96" s="169"/>
      <c r="I96" s="230"/>
      <c r="J96" s="107"/>
      <c r="K96" s="111"/>
      <c r="L96" s="169"/>
      <c r="M96" s="230"/>
      <c r="N96" s="107"/>
      <c r="O96" s="111"/>
      <c r="P96" s="169"/>
      <c r="Q96" s="230"/>
      <c r="R96" s="107"/>
      <c r="S96" s="111"/>
      <c r="T96" s="169"/>
      <c r="U96" s="230"/>
      <c r="V96" s="107"/>
      <c r="W96" s="111"/>
      <c r="X96" s="169"/>
      <c r="Y96" s="170"/>
    </row>
    <row r="97" spans="1:27" ht="12.75" customHeight="1" x14ac:dyDescent="0.25">
      <c r="A97" s="107"/>
      <c r="B97" s="107"/>
      <c r="C97" s="174"/>
      <c r="D97" s="242"/>
      <c r="E97" s="209"/>
      <c r="F97" s="107"/>
      <c r="G97" s="111"/>
      <c r="H97" s="169"/>
      <c r="I97" s="230"/>
      <c r="J97" s="107"/>
      <c r="K97" s="111"/>
      <c r="L97" s="169"/>
      <c r="M97" s="230"/>
      <c r="N97" s="107"/>
      <c r="O97" s="111"/>
      <c r="P97" s="169"/>
      <c r="Q97" s="230"/>
      <c r="R97" s="107"/>
      <c r="S97" s="111"/>
      <c r="T97" s="169"/>
      <c r="U97" s="230"/>
      <c r="V97" s="107"/>
      <c r="W97" s="111"/>
      <c r="X97" s="169"/>
      <c r="Y97" s="170"/>
      <c r="Z97" s="176"/>
      <c r="AA97" s="176"/>
    </row>
    <row r="98" spans="1:27" ht="12.75" customHeight="1" x14ac:dyDescent="0.25">
      <c r="A98" s="107"/>
      <c r="B98" s="128"/>
      <c r="C98" s="174"/>
      <c r="D98" s="242"/>
      <c r="E98" s="209"/>
      <c r="F98" s="107"/>
      <c r="G98" s="111"/>
      <c r="H98" s="244"/>
      <c r="I98" s="230"/>
      <c r="J98" s="107"/>
      <c r="K98" s="111"/>
      <c r="L98" s="244"/>
      <c r="M98" s="230"/>
      <c r="N98" s="107"/>
      <c r="O98" s="111"/>
      <c r="P98" s="244"/>
      <c r="Q98" s="230"/>
      <c r="R98" s="107"/>
      <c r="S98" s="111"/>
      <c r="T98" s="244"/>
      <c r="U98" s="230"/>
      <c r="V98" s="107"/>
      <c r="W98" s="111"/>
      <c r="X98" s="244"/>
      <c r="Y98" s="170"/>
    </row>
    <row r="99" spans="1:27" ht="12.75" customHeight="1" x14ac:dyDescent="0.25">
      <c r="A99" s="245" t="s">
        <v>133</v>
      </c>
      <c r="B99" s="107"/>
      <c r="C99" s="174"/>
      <c r="D99" s="242"/>
      <c r="E99" s="209"/>
      <c r="F99" s="107"/>
      <c r="G99" s="111"/>
      <c r="H99" s="169"/>
      <c r="I99" s="230"/>
      <c r="J99" s="107"/>
      <c r="K99" s="111"/>
      <c r="L99" s="169"/>
      <c r="M99" s="230"/>
      <c r="N99" s="107"/>
      <c r="O99" s="111"/>
      <c r="P99" s="169"/>
      <c r="Q99" s="230"/>
      <c r="R99" s="107"/>
      <c r="S99" s="111"/>
      <c r="T99" s="169"/>
      <c r="U99" s="230"/>
      <c r="V99" s="107"/>
      <c r="W99" s="111"/>
      <c r="X99" s="169"/>
      <c r="Y99" s="170"/>
    </row>
    <row r="100" spans="1:27" ht="12.75" customHeight="1" x14ac:dyDescent="0.25">
      <c r="A100" s="107"/>
      <c r="B100" s="107"/>
      <c r="C100" s="174"/>
      <c r="D100" s="242"/>
      <c r="E100" s="209"/>
      <c r="F100" s="107"/>
      <c r="G100" s="111"/>
      <c r="H100" s="169"/>
      <c r="I100" s="230"/>
      <c r="J100" s="107"/>
      <c r="K100" s="111"/>
      <c r="L100" s="169"/>
      <c r="M100" s="230"/>
      <c r="N100" s="107"/>
      <c r="O100" s="111"/>
      <c r="P100" s="169"/>
      <c r="Q100" s="230"/>
      <c r="R100" s="107"/>
      <c r="S100" s="111"/>
      <c r="T100" s="169"/>
      <c r="U100" s="230"/>
      <c r="V100" s="107"/>
      <c r="W100" s="111"/>
      <c r="X100" s="169"/>
      <c r="Y100" s="170"/>
    </row>
    <row r="101" spans="1:27" ht="12.75" customHeight="1" x14ac:dyDescent="0.25">
      <c r="A101" s="107"/>
      <c r="B101" s="178"/>
      <c r="C101" s="174"/>
      <c r="D101" s="242"/>
      <c r="E101" s="110"/>
      <c r="F101" s="107"/>
      <c r="G101" s="111"/>
      <c r="H101" s="169"/>
      <c r="I101" s="163"/>
      <c r="J101" s="107"/>
      <c r="K101" s="111"/>
      <c r="L101" s="169"/>
      <c r="M101" s="163"/>
      <c r="N101" s="107"/>
      <c r="O101" s="111"/>
      <c r="P101" s="169"/>
      <c r="Q101" s="163"/>
      <c r="R101" s="107"/>
      <c r="S101" s="111"/>
      <c r="T101" s="169"/>
      <c r="U101" s="163"/>
      <c r="V101" s="107"/>
      <c r="W101" s="111"/>
      <c r="X101" s="169"/>
      <c r="Y101" s="170"/>
      <c r="AA101" s="21"/>
    </row>
    <row r="102" spans="1:27" ht="12.75" customHeight="1" x14ac:dyDescent="0.25">
      <c r="A102" s="140" t="s">
        <v>134</v>
      </c>
      <c r="B102" s="140"/>
      <c r="C102" s="141"/>
      <c r="D102" s="142"/>
      <c r="E102" s="143"/>
      <c r="F102" s="147"/>
      <c r="G102" s="145"/>
      <c r="H102" s="148"/>
      <c r="I102" s="179"/>
      <c r="J102" s="147"/>
      <c r="K102" s="145"/>
      <c r="L102" s="148"/>
      <c r="M102" s="179"/>
      <c r="N102" s="147"/>
      <c r="O102" s="145"/>
      <c r="P102" s="148"/>
      <c r="Q102" s="179"/>
      <c r="R102" s="147"/>
      <c r="S102" s="145"/>
      <c r="T102" s="148"/>
      <c r="U102" s="179"/>
      <c r="V102" s="147"/>
      <c r="W102" s="145"/>
      <c r="X102" s="148"/>
      <c r="Y102" s="149"/>
      <c r="Z102" t="str">
        <f>IF(SUM(H102,L102,P102,T102,X102)=Y102,"Ties", "ERROR")</f>
        <v>Ties</v>
      </c>
      <c r="AA102" s="21"/>
    </row>
    <row r="103" spans="1:27" ht="12.75" customHeight="1" x14ac:dyDescent="0.25">
      <c r="A103" s="107"/>
      <c r="B103" s="107"/>
      <c r="C103" s="129"/>
      <c r="D103" s="109"/>
      <c r="E103" s="110"/>
      <c r="F103" s="107"/>
      <c r="G103" s="111"/>
      <c r="H103" s="246"/>
      <c r="I103" s="163"/>
      <c r="J103" s="107"/>
      <c r="K103" s="111"/>
      <c r="L103" s="246"/>
      <c r="M103" s="163"/>
      <c r="N103" s="107"/>
      <c r="O103" s="111"/>
      <c r="P103" s="246"/>
      <c r="Q103" s="163"/>
      <c r="R103" s="107"/>
      <c r="S103" s="111"/>
      <c r="T103" s="246"/>
      <c r="U103" s="163"/>
      <c r="V103" s="107"/>
      <c r="W103" s="111"/>
      <c r="X103" s="246"/>
      <c r="Y103" s="247"/>
    </row>
    <row r="104" spans="1:27" ht="12.75" customHeight="1" x14ac:dyDescent="0.25">
      <c r="A104" s="106" t="s">
        <v>135</v>
      </c>
      <c r="B104" s="106"/>
      <c r="C104" s="248"/>
      <c r="D104" s="240"/>
      <c r="E104" s="110"/>
      <c r="F104" s="164"/>
      <c r="G104" s="111"/>
      <c r="H104" s="111"/>
      <c r="I104" s="163"/>
      <c r="J104" s="164"/>
      <c r="K104" s="111"/>
      <c r="L104" s="111"/>
      <c r="M104" s="163"/>
      <c r="N104" s="164"/>
      <c r="O104" s="111"/>
      <c r="P104" s="111"/>
      <c r="Q104" s="163"/>
      <c r="R104" s="164"/>
      <c r="S104" s="111"/>
      <c r="T104" s="111"/>
      <c r="U104" s="163"/>
      <c r="V104" s="164"/>
      <c r="W104" s="111"/>
      <c r="X104" s="111"/>
      <c r="Y104" s="241"/>
      <c r="AA104" s="21"/>
    </row>
    <row r="105" spans="1:27" ht="12.75" customHeight="1" x14ac:dyDescent="0.25">
      <c r="A105" s="106"/>
      <c r="B105" s="106"/>
      <c r="C105" s="248"/>
      <c r="D105" s="240"/>
      <c r="E105" s="110"/>
      <c r="F105" s="164"/>
      <c r="G105" s="111"/>
      <c r="H105" s="111"/>
      <c r="I105" s="163"/>
      <c r="J105" s="164"/>
      <c r="K105" s="111"/>
      <c r="L105" s="111"/>
      <c r="M105" s="163"/>
      <c r="N105" s="164"/>
      <c r="O105" s="111"/>
      <c r="P105" s="111"/>
      <c r="Q105" s="163"/>
      <c r="R105" s="164"/>
      <c r="S105" s="111"/>
      <c r="T105" s="111"/>
      <c r="U105" s="163"/>
      <c r="V105" s="164"/>
      <c r="W105" s="111"/>
      <c r="X105" s="111"/>
      <c r="Y105" s="241"/>
      <c r="AA105" s="21"/>
    </row>
    <row r="106" spans="1:27" ht="12.75" customHeight="1" x14ac:dyDescent="0.25">
      <c r="A106" s="106" t="s">
        <v>136</v>
      </c>
      <c r="B106" s="107"/>
      <c r="C106" s="108"/>
      <c r="D106" s="249"/>
      <c r="E106" s="110"/>
      <c r="F106" s="164"/>
      <c r="G106" s="111"/>
      <c r="H106" s="111"/>
      <c r="I106" s="163"/>
      <c r="J106" s="164"/>
      <c r="K106" s="111"/>
      <c r="L106" s="111"/>
      <c r="M106" s="163"/>
      <c r="N106" s="164"/>
      <c r="O106" s="111"/>
      <c r="P106" s="111"/>
      <c r="Q106" s="163"/>
      <c r="R106" s="164"/>
      <c r="S106" s="111"/>
      <c r="T106" s="111"/>
      <c r="U106" s="163"/>
      <c r="V106" s="164"/>
      <c r="W106" s="111"/>
      <c r="X106" s="111"/>
      <c r="Y106" s="241"/>
      <c r="AA106" s="21"/>
    </row>
    <row r="107" spans="1:27" ht="12.75" customHeight="1" x14ac:dyDescent="0.25">
      <c r="A107" s="107"/>
      <c r="B107" s="107"/>
      <c r="C107" s="161"/>
      <c r="D107" s="242"/>
      <c r="E107" s="209"/>
      <c r="F107" s="107"/>
      <c r="G107" s="111"/>
      <c r="H107" s="169"/>
      <c r="I107" s="230"/>
      <c r="J107" s="107"/>
      <c r="K107" s="111"/>
      <c r="L107" s="169"/>
      <c r="M107" s="230"/>
      <c r="N107" s="107"/>
      <c r="O107" s="111"/>
      <c r="P107" s="169"/>
      <c r="Q107" s="230"/>
      <c r="R107" s="107"/>
      <c r="S107" s="111"/>
      <c r="T107" s="169"/>
      <c r="U107" s="230"/>
      <c r="V107" s="107"/>
      <c r="W107" s="111"/>
      <c r="X107" s="169"/>
      <c r="Y107" s="170"/>
    </row>
    <row r="108" spans="1:27" ht="12.75" customHeight="1" x14ac:dyDescent="0.25">
      <c r="A108" s="165"/>
      <c r="B108" s="165"/>
      <c r="C108" s="161"/>
      <c r="D108" s="162"/>
      <c r="E108" s="110"/>
      <c r="F108" s="164"/>
      <c r="G108" s="111"/>
      <c r="H108" s="111"/>
      <c r="I108" s="163"/>
      <c r="J108" s="164"/>
      <c r="K108" s="111"/>
      <c r="L108" s="111"/>
      <c r="M108" s="163"/>
      <c r="N108" s="164"/>
      <c r="O108" s="111"/>
      <c r="P108" s="111"/>
      <c r="Q108" s="163"/>
      <c r="R108" s="164"/>
      <c r="S108" s="111"/>
      <c r="T108" s="111"/>
      <c r="U108" s="163"/>
      <c r="V108" s="164"/>
      <c r="W108" s="111"/>
      <c r="X108" s="111"/>
      <c r="Y108" s="113"/>
      <c r="AA108" s="21"/>
    </row>
    <row r="109" spans="1:27" ht="12.75" customHeight="1" x14ac:dyDescent="0.25">
      <c r="A109" s="106" t="s">
        <v>137</v>
      </c>
      <c r="B109" s="107"/>
      <c r="C109" s="108"/>
      <c r="D109" s="240"/>
      <c r="E109" s="110"/>
      <c r="F109" s="164"/>
      <c r="G109" s="111"/>
      <c r="H109" s="111"/>
      <c r="I109" s="163"/>
      <c r="J109" s="164"/>
      <c r="K109" s="111"/>
      <c r="L109" s="111"/>
      <c r="M109" s="163"/>
      <c r="N109" s="164"/>
      <c r="O109" s="111"/>
      <c r="P109" s="111"/>
      <c r="Q109" s="163"/>
      <c r="R109" s="164"/>
      <c r="S109" s="111"/>
      <c r="T109" s="111"/>
      <c r="U109" s="163"/>
      <c r="V109" s="164"/>
      <c r="W109" s="111"/>
      <c r="X109" s="111"/>
      <c r="Y109" s="241"/>
      <c r="AA109" s="21"/>
    </row>
    <row r="110" spans="1:27" ht="12.75" customHeight="1" x14ac:dyDescent="0.25">
      <c r="A110" s="107"/>
      <c r="B110" s="250"/>
      <c r="C110" s="161"/>
      <c r="D110" s="242"/>
      <c r="E110" s="110"/>
      <c r="F110" s="107"/>
      <c r="G110" s="111"/>
      <c r="H110" s="111"/>
      <c r="I110" s="163"/>
      <c r="J110" s="107"/>
      <c r="K110" s="111"/>
      <c r="L110" s="111"/>
      <c r="M110" s="163"/>
      <c r="N110" s="107"/>
      <c r="O110" s="111"/>
      <c r="P110" s="111"/>
      <c r="Q110" s="163"/>
      <c r="R110" s="107"/>
      <c r="S110" s="111"/>
      <c r="T110" s="111"/>
      <c r="U110" s="163"/>
      <c r="V110" s="107"/>
      <c r="W110" s="111"/>
      <c r="X110" s="111"/>
      <c r="Y110" s="241"/>
    </row>
    <row r="111" spans="1:27" ht="12.75" customHeight="1" x14ac:dyDescent="0.25">
      <c r="A111" s="107"/>
      <c r="B111" s="107"/>
      <c r="C111" s="161"/>
      <c r="D111" s="242"/>
      <c r="E111" s="110"/>
      <c r="F111" s="107"/>
      <c r="G111" s="111"/>
      <c r="H111" s="111"/>
      <c r="I111" s="163"/>
      <c r="J111" s="107"/>
      <c r="K111" s="111"/>
      <c r="L111" s="111"/>
      <c r="M111" s="163"/>
      <c r="N111" s="107"/>
      <c r="O111" s="111"/>
      <c r="P111" s="111"/>
      <c r="Q111" s="163"/>
      <c r="R111" s="107"/>
      <c r="S111" s="111"/>
      <c r="T111" s="111"/>
      <c r="U111" s="163"/>
      <c r="V111" s="107"/>
      <c r="W111" s="111"/>
      <c r="X111" s="111"/>
      <c r="Y111" s="241"/>
      <c r="AA111" s="21"/>
    </row>
    <row r="112" spans="1:27" ht="12.75" customHeight="1" x14ac:dyDescent="0.25">
      <c r="A112" s="140" t="s">
        <v>138</v>
      </c>
      <c r="B112" s="140"/>
      <c r="C112" s="141"/>
      <c r="D112" s="142"/>
      <c r="E112" s="143"/>
      <c r="F112" s="147"/>
      <c r="G112" s="145"/>
      <c r="H112" s="148"/>
      <c r="I112" s="179"/>
      <c r="J112" s="147"/>
      <c r="K112" s="145"/>
      <c r="L112" s="148"/>
      <c r="M112" s="179"/>
      <c r="N112" s="147"/>
      <c r="O112" s="145"/>
      <c r="P112" s="148"/>
      <c r="Q112" s="179"/>
      <c r="R112" s="147"/>
      <c r="S112" s="145"/>
      <c r="T112" s="148"/>
      <c r="U112" s="179"/>
      <c r="V112" s="147"/>
      <c r="W112" s="145"/>
      <c r="X112" s="148"/>
      <c r="Y112" s="149"/>
      <c r="Z112" t="str">
        <f>IF(SUM(H112,L112,P112,T112,X112)=Y112,"Ties", "ERROR")</f>
        <v>Ties</v>
      </c>
      <c r="AA112" s="21"/>
    </row>
    <row r="113" spans="1:27" ht="12.75" customHeight="1" x14ac:dyDescent="0.25">
      <c r="A113" s="107"/>
      <c r="B113" s="107"/>
      <c r="C113" s="129"/>
      <c r="D113" s="109"/>
      <c r="E113" s="110"/>
      <c r="F113" s="131"/>
      <c r="G113" s="138"/>
      <c r="H113" s="246"/>
      <c r="I113" s="163"/>
      <c r="J113" s="107"/>
      <c r="K113" s="111"/>
      <c r="L113" s="246"/>
      <c r="M113" s="163"/>
      <c r="N113" s="107"/>
      <c r="O113" s="111"/>
      <c r="P113" s="246"/>
      <c r="Q113" s="163"/>
      <c r="R113" s="107"/>
      <c r="S113" s="111"/>
      <c r="T113" s="246"/>
      <c r="U113" s="163"/>
      <c r="V113" s="107"/>
      <c r="W113" s="111"/>
      <c r="X113" s="246"/>
      <c r="Y113" s="247"/>
    </row>
    <row r="114" spans="1:27" ht="12.75" customHeight="1" x14ac:dyDescent="0.25">
      <c r="A114" s="140" t="s">
        <v>139</v>
      </c>
      <c r="B114" s="140"/>
      <c r="C114" s="141"/>
      <c r="D114" s="142"/>
      <c r="E114" s="143"/>
      <c r="F114" s="251"/>
      <c r="G114" s="252"/>
      <c r="H114" s="148"/>
      <c r="I114" s="179"/>
      <c r="J114" s="147"/>
      <c r="K114" s="145"/>
      <c r="L114" s="148"/>
      <c r="M114" s="179"/>
      <c r="N114" s="147"/>
      <c r="O114" s="145"/>
      <c r="P114" s="148"/>
      <c r="Q114" s="179"/>
      <c r="R114" s="147"/>
      <c r="S114" s="145"/>
      <c r="T114" s="148"/>
      <c r="U114" s="179"/>
      <c r="V114" s="147"/>
      <c r="W114" s="145"/>
      <c r="X114" s="148"/>
      <c r="Y114" s="149"/>
      <c r="Z114" t="str">
        <f>IF(SUM(H114,L114,P114,T114,X114)=Y114,"Ties", "ERROR")</f>
        <v>Ties</v>
      </c>
      <c r="AA114" s="21"/>
    </row>
    <row r="115" spans="1:27" ht="12.75" customHeight="1" x14ac:dyDescent="0.25">
      <c r="A115" s="180"/>
      <c r="B115" s="180"/>
      <c r="C115" s="181"/>
      <c r="D115" s="182"/>
      <c r="E115" s="186"/>
      <c r="F115" s="180"/>
      <c r="G115" s="184"/>
      <c r="H115" s="187"/>
      <c r="I115" s="183"/>
      <c r="J115" s="180"/>
      <c r="K115" s="184"/>
      <c r="L115" s="187"/>
      <c r="M115" s="183"/>
      <c r="N115" s="180"/>
      <c r="O115" s="184"/>
      <c r="P115" s="187"/>
      <c r="Q115" s="183"/>
      <c r="R115" s="180"/>
      <c r="S115" s="184"/>
      <c r="T115" s="187"/>
      <c r="U115" s="183"/>
      <c r="V115" s="180"/>
      <c r="W115" s="184"/>
      <c r="X115" s="187"/>
      <c r="Y115" s="188"/>
    </row>
    <row r="116" spans="1:27" ht="12.75" customHeight="1" x14ac:dyDescent="0.25">
      <c r="A116" s="189" t="s">
        <v>140</v>
      </c>
      <c r="B116" s="189"/>
      <c r="C116" s="190"/>
      <c r="D116" s="191"/>
      <c r="E116" s="196"/>
      <c r="F116" s="193"/>
      <c r="G116" s="194"/>
      <c r="H116" s="197"/>
      <c r="I116" s="192"/>
      <c r="J116" s="193"/>
      <c r="K116" s="194"/>
      <c r="L116" s="197"/>
      <c r="M116" s="192"/>
      <c r="N116" s="193"/>
      <c r="O116" s="194"/>
      <c r="P116" s="197"/>
      <c r="Q116" s="192"/>
      <c r="R116" s="193"/>
      <c r="S116" s="194"/>
      <c r="T116" s="197"/>
      <c r="U116" s="192"/>
      <c r="V116" s="193"/>
      <c r="W116" s="194"/>
      <c r="X116" s="197"/>
      <c r="Y116" s="198"/>
      <c r="Z116" t="str">
        <f>IF(SUM(H116,L116,P116,T116,X116)=Y116,"Ties", "ERROR")</f>
        <v>Ties</v>
      </c>
      <c r="AA116" s="21"/>
    </row>
    <row r="117" spans="1:27" ht="12.75" customHeight="1" x14ac:dyDescent="0.25">
      <c r="A117" s="199"/>
      <c r="B117" s="199"/>
      <c r="C117" s="200"/>
      <c r="D117" s="200"/>
      <c r="E117" s="212"/>
      <c r="F117" s="226"/>
      <c r="G117" s="213"/>
      <c r="H117" s="227"/>
      <c r="I117" s="212"/>
      <c r="J117" s="226"/>
      <c r="K117" s="213"/>
      <c r="L117" s="227"/>
      <c r="M117" s="212"/>
      <c r="N117" s="226"/>
      <c r="O117" s="213"/>
      <c r="P117" s="227"/>
      <c r="Q117" s="212"/>
      <c r="R117" s="226"/>
      <c r="S117" s="213"/>
      <c r="T117" s="227"/>
      <c r="U117" s="212"/>
      <c r="V117" s="226"/>
      <c r="W117" s="213"/>
      <c r="X117" s="227"/>
      <c r="Y117" s="227"/>
      <c r="AA117" s="21"/>
    </row>
    <row r="118" spans="1:27" ht="12.75" customHeight="1" x14ac:dyDescent="0.25">
      <c r="A118" s="91" t="s">
        <v>82</v>
      </c>
      <c r="B118" s="91"/>
      <c r="C118" s="92"/>
      <c r="D118" s="92"/>
      <c r="E118" s="93"/>
      <c r="F118" s="94"/>
      <c r="G118" s="95"/>
      <c r="H118" s="96"/>
      <c r="I118" s="93"/>
      <c r="J118" s="94"/>
      <c r="K118" s="95"/>
      <c r="L118" s="96"/>
      <c r="M118" s="93"/>
      <c r="N118" s="94"/>
      <c r="O118" s="95"/>
      <c r="P118" s="96"/>
      <c r="Q118" s="93"/>
      <c r="R118" s="94"/>
      <c r="S118" s="95"/>
      <c r="T118" s="96"/>
      <c r="U118" s="93"/>
      <c r="V118" s="94"/>
      <c r="W118" s="95"/>
      <c r="X118" s="96"/>
      <c r="Y118" s="96"/>
      <c r="AA118" s="21"/>
    </row>
    <row r="119" spans="1:27" ht="12.75" customHeight="1" x14ac:dyDescent="0.25">
      <c r="A119" s="155"/>
      <c r="B119" s="155"/>
      <c r="C119" s="202"/>
      <c r="D119" s="203"/>
      <c r="E119" s="206"/>
      <c r="F119" s="155"/>
      <c r="G119" s="156"/>
      <c r="H119" s="156"/>
      <c r="I119" s="154"/>
      <c r="J119" s="155"/>
      <c r="K119" s="156"/>
      <c r="L119" s="156"/>
      <c r="M119" s="154"/>
      <c r="N119" s="155"/>
      <c r="O119" s="156"/>
      <c r="P119" s="156"/>
      <c r="Q119" s="154"/>
      <c r="R119" s="155"/>
      <c r="S119" s="156"/>
      <c r="T119" s="156"/>
      <c r="U119" s="154"/>
      <c r="V119" s="155"/>
      <c r="W119" s="156"/>
      <c r="X119" s="156"/>
      <c r="Y119" s="207"/>
      <c r="AA119" s="21"/>
    </row>
    <row r="120" spans="1:27" ht="12.75" customHeight="1" x14ac:dyDescent="0.25">
      <c r="A120" s="106" t="s">
        <v>141</v>
      </c>
      <c r="B120" s="165"/>
      <c r="C120" s="108"/>
      <c r="D120" s="249"/>
      <c r="E120" s="253"/>
      <c r="F120" s="254"/>
      <c r="G120" s="255"/>
      <c r="H120" s="255"/>
      <c r="I120" s="256"/>
      <c r="J120" s="254"/>
      <c r="K120" s="255"/>
      <c r="L120" s="255"/>
      <c r="M120" s="256"/>
      <c r="N120" s="254"/>
      <c r="O120" s="255"/>
      <c r="P120" s="255"/>
      <c r="Q120" s="256"/>
      <c r="R120" s="254"/>
      <c r="S120" s="255"/>
      <c r="T120" s="255"/>
      <c r="U120" s="256"/>
      <c r="V120" s="254"/>
      <c r="W120" s="255"/>
      <c r="X120" s="255"/>
      <c r="Y120" s="257"/>
      <c r="AA120" s="258"/>
    </row>
    <row r="121" spans="1:27" ht="12.75" customHeight="1" x14ac:dyDescent="0.25">
      <c r="A121" s="107"/>
      <c r="B121" s="107"/>
      <c r="C121" s="259"/>
      <c r="D121" s="242"/>
      <c r="E121" s="209"/>
      <c r="F121" s="107"/>
      <c r="G121" s="111"/>
      <c r="H121" s="169"/>
      <c r="I121" s="260"/>
      <c r="J121" s="107"/>
      <c r="K121" s="111"/>
      <c r="L121" s="169"/>
      <c r="M121" s="260"/>
      <c r="N121" s="107"/>
      <c r="O121" s="111"/>
      <c r="P121" s="169"/>
      <c r="Q121" s="260"/>
      <c r="R121" s="107"/>
      <c r="S121" s="111"/>
      <c r="T121" s="169"/>
      <c r="U121" s="260"/>
      <c r="V121" s="107"/>
      <c r="W121" s="111"/>
      <c r="X121" s="169"/>
      <c r="Y121" s="170"/>
    </row>
    <row r="122" spans="1:27" ht="12.75" customHeight="1" x14ac:dyDescent="0.25">
      <c r="A122" s="107"/>
      <c r="B122" s="107"/>
      <c r="C122" s="259"/>
      <c r="D122" s="242"/>
      <c r="E122" s="209"/>
      <c r="F122" s="107"/>
      <c r="G122" s="111"/>
      <c r="H122" s="169"/>
      <c r="I122" s="230"/>
      <c r="J122" s="107"/>
      <c r="K122" s="111"/>
      <c r="L122" s="169"/>
      <c r="M122" s="230"/>
      <c r="N122" s="107"/>
      <c r="O122" s="111"/>
      <c r="P122" s="169"/>
      <c r="Q122" s="230"/>
      <c r="R122" s="107"/>
      <c r="S122" s="111"/>
      <c r="T122" s="169"/>
      <c r="U122" s="230"/>
      <c r="V122" s="107"/>
      <c r="W122" s="111"/>
      <c r="X122" s="169"/>
      <c r="Y122" s="170"/>
    </row>
    <row r="123" spans="1:27" ht="12.75" customHeight="1" x14ac:dyDescent="0.25">
      <c r="A123" s="107"/>
      <c r="B123" s="107"/>
      <c r="C123" s="259"/>
      <c r="D123" s="242"/>
      <c r="E123" s="209"/>
      <c r="F123" s="107"/>
      <c r="G123" s="111"/>
      <c r="H123" s="169"/>
      <c r="I123" s="261"/>
      <c r="J123" s="107"/>
      <c r="K123" s="111"/>
      <c r="L123" s="169"/>
      <c r="M123" s="261"/>
      <c r="N123" s="107"/>
      <c r="O123" s="111"/>
      <c r="P123" s="169"/>
      <c r="Q123" s="261"/>
      <c r="R123" s="107"/>
      <c r="S123" s="111"/>
      <c r="T123" s="169"/>
      <c r="U123" s="261"/>
      <c r="V123" s="107"/>
      <c r="W123" s="111"/>
      <c r="X123" s="169"/>
      <c r="Y123" s="170"/>
    </row>
    <row r="124" spans="1:27" ht="12.75" customHeight="1" x14ac:dyDescent="0.25">
      <c r="A124" s="180"/>
      <c r="B124" s="180"/>
      <c r="C124" s="262"/>
      <c r="D124" s="263"/>
      <c r="E124" s="186"/>
      <c r="F124" s="180"/>
      <c r="G124" s="184"/>
      <c r="H124" s="184"/>
      <c r="I124" s="183"/>
      <c r="J124" s="180"/>
      <c r="K124" s="184"/>
      <c r="L124" s="184"/>
      <c r="M124" s="183"/>
      <c r="N124" s="180"/>
      <c r="O124" s="184"/>
      <c r="P124" s="184"/>
      <c r="Q124" s="183"/>
      <c r="R124" s="180"/>
      <c r="S124" s="184"/>
      <c r="T124" s="184"/>
      <c r="U124" s="183"/>
      <c r="V124" s="180"/>
      <c r="W124" s="184"/>
      <c r="X124" s="184"/>
      <c r="Y124" s="215"/>
    </row>
    <row r="125" spans="1:27" ht="12.75" customHeight="1" x14ac:dyDescent="0.25">
      <c r="A125" s="189" t="s">
        <v>142</v>
      </c>
      <c r="B125" s="189"/>
      <c r="C125" s="190"/>
      <c r="D125" s="191"/>
      <c r="E125" s="196"/>
      <c r="F125" s="193"/>
      <c r="G125" s="194"/>
      <c r="H125" s="197"/>
      <c r="I125" s="192"/>
      <c r="J125" s="193"/>
      <c r="K125" s="194"/>
      <c r="L125" s="197"/>
      <c r="M125" s="192"/>
      <c r="N125" s="193"/>
      <c r="O125" s="194"/>
      <c r="P125" s="197"/>
      <c r="Q125" s="192"/>
      <c r="R125" s="193"/>
      <c r="S125" s="194"/>
      <c r="T125" s="197"/>
      <c r="U125" s="192"/>
      <c r="V125" s="193"/>
      <c r="W125" s="194"/>
      <c r="X125" s="197"/>
      <c r="Y125" s="198"/>
      <c r="Z125" t="str">
        <f>IF(SUM(H125,L125,P125,T125,X125)=Y125,"Ties", "ERROR")</f>
        <v>Ties</v>
      </c>
      <c r="AA125" s="21"/>
    </row>
    <row r="126" spans="1:27" ht="12.75" customHeight="1" x14ac:dyDescent="0.25">
      <c r="A126" s="199"/>
      <c r="B126" s="199"/>
      <c r="C126" s="200"/>
      <c r="D126" s="200"/>
      <c r="E126" s="212"/>
      <c r="F126" s="226"/>
      <c r="G126" s="213"/>
      <c r="H126" s="227"/>
      <c r="I126" s="212"/>
      <c r="J126" s="226"/>
      <c r="K126" s="213"/>
      <c r="L126" s="227"/>
      <c r="M126" s="212"/>
      <c r="N126" s="226"/>
      <c r="O126" s="213"/>
      <c r="P126" s="227"/>
      <c r="Q126" s="212"/>
      <c r="R126" s="226"/>
      <c r="S126" s="213"/>
      <c r="T126" s="227"/>
      <c r="U126" s="212"/>
      <c r="V126" s="226"/>
      <c r="W126" s="213"/>
      <c r="X126" s="227"/>
      <c r="Y126" s="227"/>
      <c r="AA126" s="21"/>
    </row>
    <row r="127" spans="1:27" ht="12.75" customHeight="1" x14ac:dyDescent="0.25">
      <c r="A127" s="91" t="s">
        <v>86</v>
      </c>
      <c r="B127" s="91"/>
      <c r="C127" s="92"/>
      <c r="D127" s="92"/>
      <c r="E127" s="93"/>
      <c r="F127" s="94"/>
      <c r="G127" s="95"/>
      <c r="H127" s="264"/>
      <c r="I127" s="93"/>
      <c r="J127" s="94"/>
      <c r="K127" s="95"/>
      <c r="L127" s="264"/>
      <c r="M127" s="93"/>
      <c r="N127" s="94"/>
      <c r="O127" s="95"/>
      <c r="P127" s="264"/>
      <c r="Q127" s="93"/>
      <c r="R127" s="94"/>
      <c r="S127" s="95"/>
      <c r="T127" s="264"/>
      <c r="U127" s="93"/>
      <c r="V127" s="94"/>
      <c r="W127" s="95"/>
      <c r="X127" s="96"/>
      <c r="Y127" s="96"/>
      <c r="AA127" s="21"/>
    </row>
    <row r="128" spans="1:27" ht="12.75" customHeight="1" x14ac:dyDescent="0.25">
      <c r="A128" s="155"/>
      <c r="B128" s="155"/>
      <c r="C128" s="202"/>
      <c r="D128" s="203"/>
      <c r="E128" s="206"/>
      <c r="F128" s="155"/>
      <c r="G128" s="156"/>
      <c r="H128" s="157"/>
      <c r="I128" s="206"/>
      <c r="J128" s="155"/>
      <c r="K128" s="156"/>
      <c r="L128" s="157"/>
      <c r="M128" s="206"/>
      <c r="N128" s="155"/>
      <c r="O128" s="156"/>
      <c r="P128" s="157"/>
      <c r="Q128" s="206"/>
      <c r="R128" s="155"/>
      <c r="S128" s="156"/>
      <c r="T128" s="157"/>
      <c r="U128" s="206"/>
      <c r="V128" s="155"/>
      <c r="W128" s="156"/>
      <c r="X128" s="156"/>
      <c r="Y128" s="207"/>
      <c r="AA128" s="21"/>
    </row>
    <row r="129" spans="1:27" ht="12.75" customHeight="1" x14ac:dyDescent="0.25">
      <c r="A129" s="165"/>
      <c r="B129" s="265"/>
      <c r="C129" s="161"/>
      <c r="D129" s="162"/>
      <c r="E129" s="110"/>
      <c r="F129" s="164"/>
      <c r="G129" s="111"/>
      <c r="H129" s="112"/>
      <c r="I129" s="110"/>
      <c r="J129" s="164"/>
      <c r="K129" s="111"/>
      <c r="L129" s="112"/>
      <c r="M129" s="110"/>
      <c r="N129" s="164"/>
      <c r="O129" s="111"/>
      <c r="P129" s="112"/>
      <c r="Q129" s="110"/>
      <c r="R129" s="164"/>
      <c r="S129" s="111"/>
      <c r="T129" s="112"/>
      <c r="U129" s="110"/>
      <c r="V129" s="164"/>
      <c r="W129" s="111"/>
      <c r="X129" s="111"/>
      <c r="Y129" s="113"/>
      <c r="AA129" s="21"/>
    </row>
    <row r="130" spans="1:27" ht="12.75" customHeight="1" x14ac:dyDescent="0.25">
      <c r="A130" s="128"/>
      <c r="B130" s="114"/>
      <c r="C130" s="161"/>
      <c r="D130" s="109"/>
      <c r="E130" s="110"/>
      <c r="F130" s="107"/>
      <c r="G130" s="111"/>
      <c r="I130" s="110"/>
      <c r="J130" s="169"/>
      <c r="L130" s="168"/>
      <c r="M130" s="110"/>
      <c r="N130" s="169"/>
      <c r="P130" s="168"/>
      <c r="Q130" s="110"/>
      <c r="R130" s="169"/>
      <c r="T130" s="168"/>
      <c r="U130" s="110"/>
      <c r="V130" s="169"/>
      <c r="X130" s="169"/>
      <c r="Y130" s="170"/>
    </row>
    <row r="131" spans="1:27" ht="12.75" customHeight="1" x14ac:dyDescent="0.25">
      <c r="A131" s="128"/>
      <c r="B131" s="114"/>
      <c r="C131" s="161"/>
      <c r="D131" s="109"/>
      <c r="E131" s="110"/>
      <c r="F131" s="107"/>
      <c r="G131" s="111"/>
      <c r="H131" s="168"/>
      <c r="I131" s="110"/>
      <c r="J131" s="107"/>
      <c r="K131" s="169"/>
      <c r="L131" s="168"/>
      <c r="M131" s="110"/>
      <c r="N131" s="107"/>
      <c r="O131" s="169"/>
      <c r="P131" s="168"/>
      <c r="Q131" s="110"/>
      <c r="R131" s="107"/>
      <c r="S131" s="169"/>
      <c r="T131" s="168"/>
      <c r="U131" s="110"/>
      <c r="V131" s="107"/>
      <c r="W131" s="169"/>
      <c r="X131" s="169"/>
      <c r="Y131" s="170"/>
    </row>
    <row r="132" spans="1:27" ht="12.75" customHeight="1" x14ac:dyDescent="0.25">
      <c r="A132" s="128"/>
      <c r="B132" s="114"/>
      <c r="C132" s="161"/>
      <c r="D132" s="109"/>
      <c r="E132" s="110"/>
      <c r="F132" s="107"/>
      <c r="G132" s="111"/>
      <c r="H132" s="168"/>
      <c r="I132" s="110"/>
      <c r="J132" s="107"/>
      <c r="K132" s="169"/>
      <c r="L132" s="168"/>
      <c r="M132" s="110"/>
      <c r="N132" s="107"/>
      <c r="O132" s="169"/>
      <c r="P132" s="168"/>
      <c r="Q132" s="110"/>
      <c r="R132" s="107"/>
      <c r="S132" s="169"/>
      <c r="T132" s="168"/>
      <c r="U132" s="110"/>
      <c r="V132" s="107"/>
      <c r="W132" s="169"/>
      <c r="X132" s="169"/>
      <c r="Y132" s="170"/>
    </row>
    <row r="133" spans="1:27" ht="12.75" customHeight="1" x14ac:dyDescent="0.25">
      <c r="A133" s="128"/>
      <c r="B133" s="114"/>
      <c r="C133" s="161"/>
      <c r="D133" s="109"/>
      <c r="E133" s="110"/>
      <c r="F133" s="111"/>
      <c r="G133" s="111"/>
      <c r="H133" s="168"/>
      <c r="I133" s="110"/>
      <c r="J133" s="111"/>
      <c r="K133" s="169"/>
      <c r="L133" s="168"/>
      <c r="M133" s="110"/>
      <c r="N133" s="111"/>
      <c r="O133" s="169"/>
      <c r="P133" s="168"/>
      <c r="Q133" s="110"/>
      <c r="R133" s="111"/>
      <c r="S133" s="169"/>
      <c r="T133" s="168"/>
      <c r="U133" s="110"/>
      <c r="V133" s="111"/>
      <c r="W133" s="169"/>
      <c r="X133" s="169"/>
      <c r="Y133" s="170"/>
    </row>
    <row r="134" spans="1:27" ht="12.75" customHeight="1" x14ac:dyDescent="0.25">
      <c r="A134" s="107"/>
      <c r="B134" s="107"/>
      <c r="C134" s="161"/>
      <c r="D134" s="109"/>
      <c r="E134" s="110"/>
      <c r="F134" s="107"/>
      <c r="G134" s="111"/>
      <c r="H134" s="168"/>
      <c r="I134" s="110"/>
      <c r="J134" s="107"/>
      <c r="K134" s="111"/>
      <c r="L134" s="168"/>
      <c r="M134" s="110"/>
      <c r="N134" s="107"/>
      <c r="O134" s="111"/>
      <c r="P134" s="168"/>
      <c r="Q134" s="110"/>
      <c r="R134" s="107"/>
      <c r="S134" s="111"/>
      <c r="T134" s="168"/>
      <c r="U134" s="110"/>
      <c r="V134" s="107"/>
      <c r="W134" s="111"/>
      <c r="X134" s="169"/>
      <c r="Y134" s="170"/>
    </row>
    <row r="135" spans="1:27" ht="12.75" customHeight="1" x14ac:dyDescent="0.25">
      <c r="A135" s="107"/>
      <c r="B135" s="107"/>
      <c r="C135" s="161"/>
      <c r="D135" s="109"/>
      <c r="E135" s="110"/>
      <c r="F135" s="107"/>
      <c r="G135" s="111"/>
      <c r="H135" s="168"/>
      <c r="I135" s="110"/>
      <c r="J135" s="107"/>
      <c r="K135" s="111"/>
      <c r="L135" s="168"/>
      <c r="M135" s="110"/>
      <c r="N135" s="107"/>
      <c r="O135" s="111"/>
      <c r="P135" s="168"/>
      <c r="Q135" s="110"/>
      <c r="R135" s="107"/>
      <c r="S135" s="111"/>
      <c r="T135" s="168"/>
      <c r="U135" s="110"/>
      <c r="V135" s="107"/>
      <c r="W135" s="111"/>
      <c r="X135" s="169"/>
      <c r="Y135" s="170"/>
    </row>
    <row r="136" spans="1:27" ht="12.75" customHeight="1" x14ac:dyDescent="0.25">
      <c r="A136" s="107"/>
      <c r="B136" s="107"/>
      <c r="C136" s="161"/>
      <c r="D136" s="109"/>
      <c r="E136" s="110"/>
      <c r="F136" s="107"/>
      <c r="G136" s="111"/>
      <c r="H136" s="168"/>
      <c r="I136" s="110"/>
      <c r="J136" s="107"/>
      <c r="K136" s="169"/>
      <c r="L136" s="168"/>
      <c r="M136" s="110"/>
      <c r="N136" s="107"/>
      <c r="O136" s="169"/>
      <c r="P136" s="168"/>
      <c r="Q136" s="110"/>
      <c r="R136" s="107"/>
      <c r="S136" s="169"/>
      <c r="T136" s="168"/>
      <c r="U136" s="110"/>
      <c r="V136" s="107"/>
      <c r="W136" s="169"/>
      <c r="X136" s="169"/>
      <c r="Y136" s="170"/>
    </row>
    <row r="137" spans="1:27" ht="12.75" customHeight="1" x14ac:dyDescent="0.25">
      <c r="A137" s="107"/>
      <c r="B137" s="107"/>
      <c r="C137" s="161"/>
      <c r="D137" s="109"/>
      <c r="E137" s="110"/>
      <c r="F137" s="107"/>
      <c r="G137" s="111"/>
      <c r="H137" s="168"/>
      <c r="I137" s="110"/>
      <c r="J137" s="107"/>
      <c r="K137" s="111"/>
      <c r="L137" s="168"/>
      <c r="M137" s="110"/>
      <c r="N137" s="107"/>
      <c r="O137" s="111"/>
      <c r="P137" s="168"/>
      <c r="Q137" s="110"/>
      <c r="R137" s="107"/>
      <c r="S137" s="111"/>
      <c r="T137" s="168"/>
      <c r="U137" s="110"/>
      <c r="V137" s="107"/>
      <c r="W137" s="111"/>
      <c r="X137" s="169"/>
      <c r="Y137" s="170"/>
    </row>
    <row r="138" spans="1:27" ht="12.75" customHeight="1" x14ac:dyDescent="0.25">
      <c r="A138" s="107"/>
      <c r="B138" s="107"/>
      <c r="C138" s="161"/>
      <c r="D138" s="109"/>
      <c r="E138" s="110"/>
      <c r="F138" s="107"/>
      <c r="G138" s="111"/>
      <c r="H138" s="168"/>
      <c r="I138" s="110"/>
      <c r="J138" s="107"/>
      <c r="K138" s="111"/>
      <c r="L138" s="168"/>
      <c r="M138" s="110"/>
      <c r="N138" s="107"/>
      <c r="O138" s="111"/>
      <c r="P138" s="168"/>
      <c r="Q138" s="110"/>
      <c r="R138" s="107"/>
      <c r="S138" s="111"/>
      <c r="T138" s="168"/>
      <c r="U138" s="110"/>
      <c r="V138" s="107"/>
      <c r="W138" s="111"/>
      <c r="X138" s="169"/>
      <c r="Y138" s="170"/>
    </row>
    <row r="139" spans="1:27" ht="12.75" customHeight="1" x14ac:dyDescent="0.25">
      <c r="A139" s="107"/>
      <c r="B139" s="107"/>
      <c r="C139" s="161"/>
      <c r="D139" s="109"/>
      <c r="E139" s="110"/>
      <c r="F139" s="107"/>
      <c r="G139" s="111"/>
      <c r="H139" s="168"/>
      <c r="I139" s="110"/>
      <c r="J139" s="107"/>
      <c r="K139" s="169"/>
      <c r="L139" s="168"/>
      <c r="M139" s="110"/>
      <c r="N139" s="107"/>
      <c r="O139" s="169"/>
      <c r="P139" s="168"/>
      <c r="Q139" s="110"/>
      <c r="R139" s="107"/>
      <c r="S139" s="169"/>
      <c r="T139" s="168"/>
      <c r="U139" s="110"/>
      <c r="V139" s="107"/>
      <c r="W139" s="169"/>
      <c r="X139" s="169"/>
      <c r="Y139" s="170"/>
    </row>
    <row r="140" spans="1:27" ht="12.75" customHeight="1" x14ac:dyDescent="0.25">
      <c r="A140" s="107"/>
      <c r="B140" s="107"/>
      <c r="C140" s="161"/>
      <c r="D140" s="109"/>
      <c r="E140" s="110"/>
      <c r="F140" s="107"/>
      <c r="G140" s="111"/>
      <c r="H140" s="168"/>
      <c r="I140" s="110"/>
      <c r="J140" s="107"/>
      <c r="K140" s="111"/>
      <c r="L140" s="168"/>
      <c r="M140" s="110"/>
      <c r="N140" s="107"/>
      <c r="O140" s="111"/>
      <c r="P140" s="168"/>
      <c r="Q140" s="110"/>
      <c r="R140" s="107"/>
      <c r="S140" s="111"/>
      <c r="T140" s="168"/>
      <c r="U140" s="110"/>
      <c r="V140" s="107"/>
      <c r="W140" s="111"/>
      <c r="X140" s="169"/>
      <c r="Y140" s="170"/>
    </row>
    <row r="141" spans="1:27" ht="12.75" customHeight="1" x14ac:dyDescent="0.25">
      <c r="A141" s="180"/>
      <c r="B141" s="180"/>
      <c r="C141" s="181"/>
      <c r="D141" s="182"/>
      <c r="E141" s="186"/>
      <c r="F141" s="180"/>
      <c r="G141" s="184"/>
      <c r="H141" s="214"/>
      <c r="I141" s="186"/>
      <c r="J141" s="180"/>
      <c r="K141" s="184"/>
      <c r="L141" s="214"/>
      <c r="M141" s="186"/>
      <c r="N141" s="180"/>
      <c r="O141" s="184"/>
      <c r="P141" s="214"/>
      <c r="Q141" s="186"/>
      <c r="R141" s="180"/>
      <c r="S141" s="184"/>
      <c r="T141" s="214"/>
      <c r="U141" s="186"/>
      <c r="V141" s="180"/>
      <c r="W141" s="184"/>
      <c r="X141" s="184"/>
      <c r="Y141" s="215"/>
    </row>
    <row r="142" spans="1:27" ht="12.75" customHeight="1" x14ac:dyDescent="0.25">
      <c r="A142" s="189" t="s">
        <v>143</v>
      </c>
      <c r="B142" s="189"/>
      <c r="C142" s="190"/>
      <c r="D142" s="191"/>
      <c r="E142" s="196"/>
      <c r="F142" s="193"/>
      <c r="G142" s="194"/>
      <c r="H142" s="195"/>
      <c r="I142" s="196"/>
      <c r="J142" s="193"/>
      <c r="K142" s="194"/>
      <c r="L142" s="195"/>
      <c r="M142" s="196"/>
      <c r="N142" s="193"/>
      <c r="O142" s="194"/>
      <c r="P142" s="195"/>
      <c r="Q142" s="196"/>
      <c r="R142" s="193"/>
      <c r="S142" s="194"/>
      <c r="T142" s="195"/>
      <c r="U142" s="196"/>
      <c r="V142" s="193"/>
      <c r="W142" s="194"/>
      <c r="X142" s="197"/>
      <c r="Y142" s="198"/>
      <c r="Z142" t="str">
        <f>IF(SUM(H142,L142,P142,T142,X142)=Y142,"Ties", "ERROR")</f>
        <v>Ties</v>
      </c>
      <c r="AA142" s="21"/>
    </row>
    <row r="143" spans="1:27" ht="12.75" customHeight="1" x14ac:dyDescent="0.25">
      <c r="A143" s="266"/>
      <c r="B143" s="266"/>
      <c r="C143" s="86"/>
      <c r="D143" s="86"/>
      <c r="E143" s="88"/>
      <c r="F143" s="267"/>
      <c r="G143" s="89"/>
      <c r="H143" s="268"/>
      <c r="I143" s="88"/>
      <c r="J143" s="267"/>
      <c r="K143" s="89"/>
      <c r="L143" s="268"/>
      <c r="M143" s="88"/>
      <c r="N143" s="267"/>
      <c r="O143" s="89"/>
      <c r="P143" s="268"/>
      <c r="Q143" s="88"/>
      <c r="R143" s="267"/>
      <c r="S143" s="89"/>
      <c r="T143" s="268"/>
      <c r="U143" s="88"/>
      <c r="V143" s="267"/>
      <c r="W143" s="89"/>
      <c r="X143" s="269"/>
      <c r="Y143" s="269"/>
      <c r="AA143" s="21"/>
    </row>
    <row r="144" spans="1:27" ht="12.75" customHeight="1" x14ac:dyDescent="0.25">
      <c r="A144" s="270" t="s">
        <v>144</v>
      </c>
      <c r="B144" s="270"/>
      <c r="C144" s="271"/>
      <c r="D144" s="272"/>
      <c r="E144" s="273"/>
      <c r="F144" s="274"/>
      <c r="G144" s="275"/>
      <c r="H144" s="276"/>
      <c r="I144" s="273"/>
      <c r="J144" s="274"/>
      <c r="K144" s="275"/>
      <c r="L144" s="276"/>
      <c r="M144" s="273"/>
      <c r="N144" s="274"/>
      <c r="O144" s="275"/>
      <c r="P144" s="276"/>
      <c r="Q144" s="273"/>
      <c r="R144" s="274"/>
      <c r="S144" s="275"/>
      <c r="T144" s="276"/>
      <c r="U144" s="273"/>
      <c r="V144" s="274"/>
      <c r="W144" s="275"/>
      <c r="X144" s="277"/>
      <c r="Y144" s="278"/>
      <c r="Z144" t="str">
        <f>IF(SUM(H144,L144,P144,T144,X144)=Y144,"Ties", "ERROR")</f>
        <v>Ties</v>
      </c>
      <c r="AA144" s="21"/>
    </row>
    <row r="145" spans="1:27" ht="12.75" customHeight="1" x14ac:dyDescent="0.25">
      <c r="A145" s="199"/>
      <c r="B145" s="199"/>
      <c r="C145" s="200"/>
      <c r="D145" s="200"/>
      <c r="E145" s="212"/>
      <c r="F145" s="226"/>
      <c r="G145" s="213"/>
      <c r="H145" s="279"/>
      <c r="I145" s="212"/>
      <c r="J145" s="226"/>
      <c r="K145" s="213"/>
      <c r="L145" s="279"/>
      <c r="M145" s="212"/>
      <c r="N145" s="226"/>
      <c r="O145" s="213"/>
      <c r="P145" s="279"/>
      <c r="Q145" s="212"/>
      <c r="R145" s="226"/>
      <c r="S145" s="213"/>
      <c r="T145" s="279"/>
      <c r="U145" s="212"/>
      <c r="V145" s="226"/>
      <c r="W145" s="213"/>
      <c r="X145" s="279"/>
      <c r="Y145" s="279"/>
      <c r="AA145" s="21"/>
    </row>
    <row r="146" spans="1:27" ht="12.75" customHeight="1" x14ac:dyDescent="0.25">
      <c r="A146" s="91" t="s">
        <v>145</v>
      </c>
      <c r="B146" s="91"/>
      <c r="C146" s="92"/>
      <c r="D146" s="92"/>
      <c r="E146" s="93"/>
      <c r="F146" s="94"/>
      <c r="G146" s="95"/>
      <c r="H146" s="96"/>
      <c r="I146" s="93"/>
      <c r="J146" s="94"/>
      <c r="K146" s="95"/>
      <c r="L146" s="96"/>
      <c r="M146" s="93"/>
      <c r="N146" s="94"/>
      <c r="O146" s="95"/>
      <c r="P146" s="96"/>
      <c r="Q146" s="93"/>
      <c r="R146" s="94"/>
      <c r="S146" s="95"/>
      <c r="T146" s="96"/>
      <c r="U146" s="93"/>
      <c r="V146" s="94"/>
      <c r="W146" s="95"/>
      <c r="X146" s="96"/>
      <c r="Y146" s="96"/>
      <c r="AA146" s="21"/>
    </row>
    <row r="147" spans="1:27" ht="12.75" customHeight="1" x14ac:dyDescent="0.25">
      <c r="A147" s="155"/>
      <c r="B147" s="155"/>
      <c r="C147" s="202"/>
      <c r="D147" s="203"/>
      <c r="E147" s="154"/>
      <c r="F147" s="155"/>
      <c r="G147" s="156"/>
      <c r="H147" s="157"/>
      <c r="I147" s="154"/>
      <c r="J147" s="155"/>
      <c r="K147" s="156"/>
      <c r="L147" s="157"/>
      <c r="M147" s="154"/>
      <c r="N147" s="155"/>
      <c r="O147" s="156"/>
      <c r="P147" s="157"/>
      <c r="Q147" s="154"/>
      <c r="R147" s="155"/>
      <c r="S147" s="156"/>
      <c r="T147" s="157"/>
      <c r="U147" s="206"/>
      <c r="V147" s="155"/>
      <c r="W147" s="156"/>
      <c r="X147" s="156"/>
      <c r="Y147" s="207"/>
    </row>
    <row r="148" spans="1:27" ht="12.75" customHeight="1" x14ac:dyDescent="0.25">
      <c r="A148" s="107"/>
      <c r="B148" s="107"/>
      <c r="C148" s="161"/>
      <c r="D148" s="109"/>
      <c r="E148" s="110"/>
      <c r="F148" s="169"/>
      <c r="G148" s="280"/>
      <c r="H148" s="168"/>
      <c r="I148" s="110"/>
      <c r="J148" s="169"/>
      <c r="K148" s="280"/>
      <c r="L148" s="168"/>
      <c r="M148" s="110"/>
      <c r="N148" s="169"/>
      <c r="O148" s="280"/>
      <c r="P148" s="168"/>
      <c r="Q148" s="110"/>
      <c r="R148" s="169"/>
      <c r="S148" s="280"/>
      <c r="T148" s="168"/>
      <c r="U148" s="110"/>
      <c r="V148" s="169"/>
      <c r="W148" s="280"/>
      <c r="X148" s="168"/>
      <c r="Y148" s="170"/>
    </row>
    <row r="149" spans="1:27" ht="12.75" customHeight="1" x14ac:dyDescent="0.25">
      <c r="A149" s="107"/>
      <c r="B149" s="107"/>
      <c r="C149" s="161"/>
      <c r="D149" s="109"/>
      <c r="E149" s="110"/>
      <c r="F149" s="169"/>
      <c r="G149" s="280"/>
      <c r="H149" s="168"/>
      <c r="I149" s="110"/>
      <c r="J149" s="169"/>
      <c r="K149" s="280"/>
      <c r="L149" s="168"/>
      <c r="M149" s="110"/>
      <c r="N149" s="169"/>
      <c r="O149" s="280"/>
      <c r="P149" s="168"/>
      <c r="Q149" s="110"/>
      <c r="R149" s="169"/>
      <c r="S149" s="280"/>
      <c r="T149" s="168"/>
      <c r="U149" s="110"/>
      <c r="V149" s="169"/>
      <c r="W149" s="280"/>
      <c r="X149" s="168"/>
      <c r="Y149" s="170"/>
    </row>
    <row r="150" spans="1:27" ht="12.75" customHeight="1" x14ac:dyDescent="0.25">
      <c r="A150" s="107"/>
      <c r="B150" s="281"/>
      <c r="C150" s="161"/>
      <c r="D150" s="109"/>
      <c r="E150" s="110"/>
      <c r="F150" s="282"/>
      <c r="G150" s="169"/>
      <c r="H150" s="168"/>
      <c r="I150" s="110"/>
      <c r="J150" s="283"/>
      <c r="K150" s="169"/>
      <c r="L150" s="168"/>
      <c r="M150" s="110"/>
      <c r="N150" s="283"/>
      <c r="O150" s="169"/>
      <c r="P150" s="168"/>
      <c r="Q150" s="110"/>
      <c r="R150" s="283"/>
      <c r="S150" s="169"/>
      <c r="T150" s="168"/>
      <c r="U150" s="110"/>
      <c r="V150" s="283"/>
      <c r="W150" s="169"/>
      <c r="X150" s="168"/>
      <c r="Y150" s="170"/>
    </row>
    <row r="151" spans="1:27" ht="12.75" customHeight="1" x14ac:dyDescent="0.25">
      <c r="A151" s="180"/>
      <c r="B151" s="180"/>
      <c r="C151" s="181"/>
      <c r="D151" s="182"/>
      <c r="E151" s="183"/>
      <c r="F151" s="180"/>
      <c r="G151" s="184"/>
      <c r="H151" s="214"/>
      <c r="I151" s="183"/>
      <c r="J151" s="180"/>
      <c r="K151" s="184"/>
      <c r="L151" s="214"/>
      <c r="M151" s="183"/>
      <c r="N151" s="180"/>
      <c r="O151" s="184"/>
      <c r="P151" s="214"/>
      <c r="Q151" s="183"/>
      <c r="R151" s="180"/>
      <c r="S151" s="184"/>
      <c r="T151" s="214"/>
      <c r="U151" s="186"/>
      <c r="V151" s="180"/>
      <c r="W151" s="184"/>
      <c r="X151" s="184"/>
      <c r="Y151" s="215"/>
    </row>
    <row r="152" spans="1:27" ht="12.75" customHeight="1" x14ac:dyDescent="0.25">
      <c r="A152" s="189" t="s">
        <v>146</v>
      </c>
      <c r="B152" s="189"/>
      <c r="C152" s="190"/>
      <c r="D152" s="191"/>
      <c r="E152" s="192"/>
      <c r="F152" s="193"/>
      <c r="G152" s="194"/>
      <c r="H152" s="195"/>
      <c r="I152" s="192"/>
      <c r="J152" s="193"/>
      <c r="K152" s="194"/>
      <c r="L152" s="195"/>
      <c r="M152" s="192"/>
      <c r="N152" s="193"/>
      <c r="O152" s="194"/>
      <c r="P152" s="195"/>
      <c r="Q152" s="192"/>
      <c r="R152" s="193"/>
      <c r="S152" s="194"/>
      <c r="T152" s="195"/>
      <c r="U152" s="196"/>
      <c r="V152" s="193"/>
      <c r="W152" s="194"/>
      <c r="X152" s="197"/>
      <c r="Y152" s="198"/>
      <c r="Z152" t="str">
        <f>IF(SUM(H152,L152,P152,T152,X152)=Y152,"Ties", "ERROR")</f>
        <v>Ties</v>
      </c>
      <c r="AA152" s="71"/>
    </row>
    <row r="153" spans="1:27" ht="12.75" customHeight="1" x14ac:dyDescent="0.25">
      <c r="A153" s="105"/>
      <c r="B153" s="105"/>
      <c r="C153" s="21"/>
      <c r="D153" s="21"/>
      <c r="E153" s="209"/>
      <c r="F153" s="284"/>
      <c r="G153" s="71"/>
      <c r="H153" s="285"/>
      <c r="I153" s="209"/>
      <c r="J153" s="284"/>
      <c r="K153" s="71"/>
      <c r="L153" s="285"/>
      <c r="M153" s="209"/>
      <c r="N153" s="284"/>
      <c r="O153" s="71"/>
      <c r="P153" s="285"/>
      <c r="Q153" s="209"/>
      <c r="R153" s="284"/>
      <c r="S153" s="71"/>
      <c r="T153" s="285"/>
      <c r="U153" s="209"/>
      <c r="V153" s="284"/>
      <c r="W153" s="71"/>
      <c r="X153" s="285"/>
      <c r="Y153" s="285"/>
      <c r="AA153" s="21"/>
    </row>
    <row r="154" spans="1:27" ht="12.75" customHeight="1" x14ac:dyDescent="0.25">
      <c r="A154" s="270"/>
      <c r="B154" s="270"/>
      <c r="C154" s="271"/>
      <c r="D154" s="272"/>
      <c r="E154" s="273"/>
      <c r="F154" s="286"/>
      <c r="G154" s="275"/>
      <c r="H154" s="287"/>
      <c r="I154" s="273"/>
      <c r="J154" s="286"/>
      <c r="K154" s="275"/>
      <c r="L154" s="287"/>
      <c r="M154" s="273"/>
      <c r="N154" s="286"/>
      <c r="O154" s="275"/>
      <c r="P154" s="287"/>
      <c r="Q154" s="273"/>
      <c r="R154" s="286"/>
      <c r="S154" s="275"/>
      <c r="T154" s="287"/>
      <c r="U154" s="273"/>
      <c r="V154" s="286"/>
      <c r="W154" s="275"/>
      <c r="X154" s="287"/>
      <c r="Y154" s="278"/>
      <c r="AA154" s="21"/>
    </row>
    <row r="155" spans="1:27" ht="12.75" customHeight="1" x14ac:dyDescent="0.25">
      <c r="A155" s="105"/>
      <c r="B155" s="105"/>
      <c r="C155" s="21"/>
      <c r="D155" s="21"/>
      <c r="E155" s="209"/>
      <c r="F155" s="284"/>
      <c r="G155" s="71"/>
      <c r="H155" s="288"/>
      <c r="I155" s="209"/>
      <c r="J155" s="284"/>
      <c r="K155" s="71"/>
      <c r="L155" s="288"/>
      <c r="M155" s="209"/>
      <c r="N155" s="284"/>
      <c r="O155" s="71"/>
      <c r="P155" s="288"/>
      <c r="Q155" s="209"/>
      <c r="R155" s="284"/>
      <c r="S155" s="71"/>
      <c r="T155" s="288"/>
      <c r="U155" s="209"/>
      <c r="V155" s="284"/>
      <c r="W155" s="71"/>
      <c r="X155" s="288"/>
      <c r="Y155" s="288"/>
      <c r="AA155" s="21"/>
    </row>
    <row r="156" spans="1:27" ht="12.75" customHeight="1" x14ac:dyDescent="0.25">
      <c r="A156" s="270" t="s">
        <v>147</v>
      </c>
      <c r="B156" s="270"/>
      <c r="C156" s="271"/>
      <c r="D156" s="272"/>
      <c r="E156" s="273"/>
      <c r="F156" s="274"/>
      <c r="G156" s="275"/>
      <c r="H156" s="277">
        <f>H144+H152+H154</f>
        <v>0</v>
      </c>
      <c r="I156" s="289"/>
      <c r="J156" s="274"/>
      <c r="K156" s="275"/>
      <c r="L156" s="277">
        <f>L144+L152+L154</f>
        <v>0</v>
      </c>
      <c r="M156" s="289"/>
      <c r="N156" s="274"/>
      <c r="O156" s="275"/>
      <c r="P156" s="277">
        <f>P144+P152+P154</f>
        <v>0</v>
      </c>
      <c r="Q156" s="289"/>
      <c r="R156" s="274"/>
      <c r="S156" s="275"/>
      <c r="T156" s="277">
        <f>T144+T152+T154</f>
        <v>0</v>
      </c>
      <c r="U156" s="289"/>
      <c r="V156" s="274"/>
      <c r="W156" s="275"/>
      <c r="X156" s="277">
        <f>X144+X152+X154</f>
        <v>0</v>
      </c>
      <c r="Y156" s="278">
        <f>Y144+Y152</f>
        <v>0</v>
      </c>
      <c r="Z156" t="str">
        <f>IF(SUM(H156,L156,P156,T156,X156)=Y156,"Ties", "ERROR")</f>
        <v>Ties</v>
      </c>
      <c r="AA156" s="21"/>
    </row>
    <row r="157" spans="1:27" ht="12.75" customHeight="1" x14ac:dyDescent="0.25">
      <c r="G157" s="71"/>
      <c r="H157" s="71"/>
      <c r="I157" s="71"/>
      <c r="K157" s="71"/>
      <c r="L157" s="71"/>
      <c r="M157" s="71"/>
      <c r="O157" s="71"/>
      <c r="P157" s="71"/>
      <c r="Q157" s="71"/>
      <c r="S157" s="71"/>
      <c r="T157" s="71"/>
      <c r="U157" s="71"/>
      <c r="W157" s="71"/>
      <c r="X157" s="71"/>
      <c r="Y157" s="71"/>
    </row>
    <row r="158" spans="1:27" ht="12.75" customHeight="1" x14ac:dyDescent="0.25">
      <c r="G158" s="71"/>
      <c r="H158" s="71"/>
      <c r="I158" s="71"/>
      <c r="K158" s="71"/>
      <c r="L158" s="71"/>
      <c r="M158" s="71"/>
      <c r="O158" s="71"/>
      <c r="P158" s="71"/>
      <c r="Q158" s="71"/>
      <c r="S158" s="71"/>
      <c r="T158" s="71"/>
      <c r="U158" s="71"/>
      <c r="W158" s="71"/>
      <c r="X158" s="71"/>
      <c r="Y158" s="71"/>
    </row>
    <row r="159" spans="1:27" ht="12.75" customHeight="1" x14ac:dyDescent="0.25">
      <c r="G159" s="71"/>
      <c r="H159" s="71"/>
      <c r="I159" s="71"/>
      <c r="K159" s="71"/>
      <c r="L159" s="71"/>
      <c r="M159" s="71"/>
      <c r="O159" s="71"/>
      <c r="P159" s="71"/>
      <c r="Q159" s="71"/>
      <c r="S159" s="71"/>
      <c r="T159" s="71"/>
      <c r="U159" s="71"/>
      <c r="W159" s="71"/>
      <c r="X159" s="71"/>
      <c r="Y159" s="71"/>
    </row>
    <row r="160" spans="1:27" ht="12.75" customHeight="1" x14ac:dyDescent="0.25">
      <c r="G160" s="71"/>
      <c r="H160" s="71"/>
      <c r="I160" s="71"/>
      <c r="K160" s="71"/>
      <c r="L160" s="71"/>
      <c r="M160" s="71"/>
      <c r="O160" s="71"/>
      <c r="P160" s="71"/>
      <c r="Q160" s="71"/>
      <c r="S160" s="71"/>
      <c r="T160" s="71"/>
      <c r="U160" s="71"/>
      <c r="W160" s="71"/>
      <c r="X160" s="71"/>
      <c r="Y160" s="71"/>
    </row>
    <row r="161" spans="7:25" ht="12.75" customHeight="1" x14ac:dyDescent="0.25">
      <c r="G161" s="71"/>
      <c r="H161" s="71"/>
      <c r="I161" s="71"/>
      <c r="K161" s="71"/>
      <c r="L161" s="71"/>
      <c r="M161" s="71"/>
      <c r="O161" s="71"/>
      <c r="P161" s="71"/>
      <c r="Q161" s="71"/>
      <c r="S161" s="71"/>
      <c r="T161" s="71"/>
      <c r="U161" s="71"/>
      <c r="W161" s="71"/>
      <c r="X161" s="71"/>
      <c r="Y161" s="71"/>
    </row>
    <row r="162" spans="7:25" ht="12.75" customHeight="1" x14ac:dyDescent="0.25">
      <c r="G162" s="71"/>
      <c r="H162" s="71"/>
      <c r="I162" s="71"/>
      <c r="K162" s="71"/>
      <c r="L162" s="71"/>
      <c r="M162" s="71"/>
      <c r="O162" s="71"/>
      <c r="P162" s="71"/>
      <c r="Q162" s="71"/>
      <c r="S162" s="71"/>
      <c r="T162" s="71"/>
      <c r="U162" s="71"/>
      <c r="W162" s="71"/>
      <c r="X162" s="71"/>
      <c r="Y162" s="71"/>
    </row>
    <row r="163" spans="7:25" ht="12.75" customHeight="1" x14ac:dyDescent="0.25">
      <c r="G163" s="71"/>
      <c r="H163" s="71"/>
      <c r="I163" s="71"/>
      <c r="K163" s="71"/>
      <c r="L163" s="71"/>
      <c r="M163" s="71"/>
      <c r="O163" s="71"/>
      <c r="P163" s="71"/>
      <c r="Q163" s="71"/>
      <c r="S163" s="71"/>
      <c r="T163" s="71"/>
      <c r="U163" s="71"/>
      <c r="W163" s="71"/>
      <c r="X163" s="71"/>
      <c r="Y163" s="71"/>
    </row>
    <row r="164" spans="7:25" ht="12.75" customHeight="1" x14ac:dyDescent="0.25">
      <c r="G164" s="71"/>
      <c r="H164" s="71"/>
      <c r="I164" s="71"/>
      <c r="K164" s="71"/>
      <c r="L164" s="71"/>
      <c r="M164" s="71"/>
      <c r="O164" s="71"/>
      <c r="P164" s="71"/>
      <c r="Q164" s="71"/>
      <c r="S164" s="71"/>
      <c r="T164" s="71"/>
      <c r="U164" s="71"/>
      <c r="W164" s="71"/>
      <c r="X164" s="71"/>
      <c r="Y164" s="71"/>
    </row>
    <row r="165" spans="7:25" ht="12.75" customHeight="1" x14ac:dyDescent="0.25">
      <c r="G165" s="71"/>
      <c r="H165" s="71"/>
      <c r="I165" s="71"/>
      <c r="K165" s="71"/>
      <c r="L165" s="71"/>
      <c r="M165" s="71"/>
      <c r="O165" s="71"/>
      <c r="P165" s="71"/>
      <c r="Q165" s="71"/>
      <c r="S165" s="71"/>
      <c r="T165" s="71"/>
      <c r="U165" s="71"/>
      <c r="W165" s="71"/>
      <c r="X165" s="71"/>
      <c r="Y165" s="71"/>
    </row>
    <row r="166" spans="7:25" ht="12.75" customHeight="1" x14ac:dyDescent="0.25">
      <c r="G166" s="71"/>
      <c r="H166" s="71"/>
      <c r="I166" s="71"/>
      <c r="K166" s="71"/>
      <c r="L166" s="71"/>
      <c r="M166" s="71"/>
      <c r="O166" s="71"/>
      <c r="P166" s="71"/>
      <c r="Q166" s="71"/>
      <c r="S166" s="71"/>
      <c r="T166" s="71"/>
      <c r="U166" s="71"/>
      <c r="W166" s="71"/>
      <c r="X166" s="71"/>
      <c r="Y166" s="71"/>
    </row>
    <row r="167" spans="7:25" ht="12.75" customHeight="1" x14ac:dyDescent="0.25">
      <c r="G167" s="71"/>
      <c r="H167" s="71"/>
      <c r="I167" s="71"/>
      <c r="K167" s="71"/>
      <c r="L167" s="71"/>
      <c r="M167" s="71"/>
      <c r="O167" s="71"/>
      <c r="P167" s="71"/>
      <c r="Q167" s="71"/>
      <c r="S167" s="71"/>
      <c r="T167" s="71"/>
      <c r="U167" s="71"/>
      <c r="W167" s="71"/>
      <c r="X167" s="71"/>
      <c r="Y167" s="71"/>
    </row>
    <row r="168" spans="7:25" ht="12.75" customHeight="1" x14ac:dyDescent="0.25">
      <c r="G168" s="71"/>
      <c r="H168" s="71"/>
      <c r="I168" s="71"/>
      <c r="K168" s="71"/>
      <c r="L168" s="71"/>
      <c r="M168" s="71"/>
      <c r="O168" s="71"/>
      <c r="P168" s="71"/>
      <c r="Q168" s="71"/>
      <c r="S168" s="71"/>
      <c r="T168" s="71"/>
      <c r="U168" s="71"/>
      <c r="W168" s="71"/>
      <c r="X168" s="71"/>
      <c r="Y168" s="71"/>
    </row>
    <row r="169" spans="7:25" ht="12.75" customHeight="1" x14ac:dyDescent="0.25">
      <c r="G169" s="71"/>
      <c r="H169" s="71"/>
      <c r="I169" s="71"/>
      <c r="K169" s="71"/>
      <c r="L169" s="71"/>
      <c r="M169" s="71"/>
      <c r="O169" s="71"/>
      <c r="P169" s="71"/>
      <c r="Q169" s="71"/>
      <c r="S169" s="71"/>
      <c r="T169" s="71"/>
      <c r="U169" s="71"/>
      <c r="W169" s="71"/>
      <c r="X169" s="71"/>
      <c r="Y169" s="71"/>
    </row>
    <row r="170" spans="7:25" ht="12.75" customHeight="1" x14ac:dyDescent="0.25">
      <c r="G170" s="71"/>
      <c r="H170" s="71"/>
      <c r="I170" s="71"/>
      <c r="K170" s="71"/>
      <c r="L170" s="71"/>
      <c r="M170" s="71"/>
      <c r="O170" s="71"/>
      <c r="P170" s="71"/>
      <c r="Q170" s="71"/>
      <c r="S170" s="71"/>
      <c r="T170" s="71"/>
      <c r="U170" s="71"/>
      <c r="W170" s="71"/>
      <c r="X170" s="71"/>
      <c r="Y170" s="71"/>
    </row>
    <row r="171" spans="7:25" ht="12.75" customHeight="1" x14ac:dyDescent="0.25">
      <c r="G171" s="71"/>
      <c r="H171" s="71"/>
      <c r="I171" s="71"/>
      <c r="K171" s="71"/>
      <c r="L171" s="71"/>
      <c r="M171" s="71"/>
      <c r="O171" s="71"/>
      <c r="P171" s="71"/>
      <c r="Q171" s="71"/>
      <c r="S171" s="71"/>
      <c r="T171" s="71"/>
      <c r="U171" s="71"/>
      <c r="W171" s="71"/>
      <c r="X171" s="71"/>
      <c r="Y171" s="71"/>
    </row>
    <row r="172" spans="7:25" ht="12.75" customHeight="1" x14ac:dyDescent="0.25">
      <c r="G172" s="71"/>
      <c r="H172" s="71"/>
      <c r="I172" s="71"/>
      <c r="K172" s="71"/>
      <c r="L172" s="71"/>
      <c r="M172" s="71"/>
      <c r="O172" s="71"/>
      <c r="P172" s="71"/>
      <c r="Q172" s="71"/>
      <c r="S172" s="71"/>
      <c r="T172" s="71"/>
      <c r="U172" s="71"/>
      <c r="W172" s="71"/>
      <c r="X172" s="71"/>
      <c r="Y172" s="71"/>
    </row>
    <row r="173" spans="7:25" ht="12.75" customHeight="1" x14ac:dyDescent="0.25">
      <c r="G173" s="71"/>
      <c r="H173" s="71"/>
      <c r="I173" s="71"/>
      <c r="K173" s="71"/>
      <c r="L173" s="71"/>
      <c r="M173" s="71"/>
      <c r="O173" s="71"/>
      <c r="P173" s="71"/>
      <c r="Q173" s="71"/>
      <c r="S173" s="71"/>
      <c r="T173" s="71"/>
      <c r="U173" s="71"/>
      <c r="W173" s="71"/>
      <c r="X173" s="71"/>
      <c r="Y173" s="71"/>
    </row>
    <row r="174" spans="7:25" ht="12.75" customHeight="1" x14ac:dyDescent="0.25">
      <c r="G174" s="71"/>
      <c r="H174" s="71"/>
      <c r="I174" s="71"/>
      <c r="K174" s="71"/>
      <c r="L174" s="71"/>
      <c r="M174" s="71"/>
      <c r="O174" s="71"/>
      <c r="P174" s="71"/>
      <c r="Q174" s="71"/>
      <c r="S174" s="71"/>
      <c r="T174" s="71"/>
      <c r="U174" s="71"/>
      <c r="W174" s="71"/>
      <c r="X174" s="71"/>
      <c r="Y174" s="71"/>
    </row>
    <row r="175" spans="7:25" ht="12.75" customHeight="1" x14ac:dyDescent="0.25">
      <c r="G175" s="71"/>
      <c r="H175" s="71"/>
      <c r="I175" s="71"/>
      <c r="K175" s="71"/>
      <c r="L175" s="71"/>
      <c r="M175" s="71"/>
      <c r="O175" s="71"/>
      <c r="P175" s="71"/>
      <c r="Q175" s="71"/>
      <c r="S175" s="71"/>
      <c r="T175" s="71"/>
      <c r="U175" s="71"/>
      <c r="W175" s="71"/>
      <c r="X175" s="71"/>
      <c r="Y175" s="71"/>
    </row>
    <row r="176" spans="7:25" ht="12.75" customHeight="1" x14ac:dyDescent="0.25">
      <c r="G176" s="71"/>
      <c r="H176" s="71"/>
      <c r="I176" s="71"/>
      <c r="K176" s="71"/>
      <c r="L176" s="71"/>
      <c r="M176" s="71"/>
      <c r="O176" s="71"/>
      <c r="P176" s="71"/>
      <c r="Q176" s="71"/>
      <c r="S176" s="71"/>
      <c r="T176" s="71"/>
      <c r="U176" s="71"/>
      <c r="W176" s="71"/>
      <c r="X176" s="71"/>
      <c r="Y176" s="71"/>
    </row>
    <row r="177" spans="7:25" ht="12.75" customHeight="1" x14ac:dyDescent="0.25">
      <c r="G177" s="71"/>
      <c r="H177" s="71"/>
      <c r="I177" s="71"/>
      <c r="K177" s="71"/>
      <c r="L177" s="71"/>
      <c r="M177" s="71"/>
      <c r="O177" s="71"/>
      <c r="P177" s="71"/>
      <c r="Q177" s="71"/>
      <c r="S177" s="71"/>
      <c r="T177" s="71"/>
      <c r="U177" s="71"/>
      <c r="W177" s="71"/>
      <c r="X177" s="71"/>
      <c r="Y177" s="71"/>
    </row>
    <row r="178" spans="7:25" ht="12.75" customHeight="1" x14ac:dyDescent="0.25">
      <c r="G178" s="71"/>
      <c r="H178" s="71"/>
      <c r="I178" s="71"/>
      <c r="K178" s="71"/>
      <c r="L178" s="71"/>
      <c r="M178" s="71"/>
      <c r="O178" s="71"/>
      <c r="P178" s="71"/>
      <c r="Q178" s="71"/>
      <c r="S178" s="71"/>
      <c r="T178" s="71"/>
      <c r="U178" s="71"/>
      <c r="W178" s="71"/>
      <c r="X178" s="71"/>
      <c r="Y178" s="71"/>
    </row>
    <row r="179" spans="7:25" ht="12.75" customHeight="1" x14ac:dyDescent="0.25">
      <c r="G179" s="71"/>
      <c r="H179" s="71"/>
      <c r="I179" s="71"/>
      <c r="K179" s="71"/>
      <c r="L179" s="71"/>
      <c r="M179" s="71"/>
      <c r="O179" s="71"/>
      <c r="P179" s="71"/>
      <c r="Q179" s="71"/>
      <c r="S179" s="71"/>
      <c r="T179" s="71"/>
      <c r="U179" s="71"/>
      <c r="W179" s="71"/>
      <c r="X179" s="71"/>
      <c r="Y179" s="71"/>
    </row>
    <row r="180" spans="7:25" ht="12.75" customHeight="1" x14ac:dyDescent="0.25">
      <c r="G180" s="71"/>
      <c r="H180" s="71"/>
      <c r="I180" s="71"/>
      <c r="K180" s="71"/>
      <c r="L180" s="71"/>
      <c r="M180" s="71"/>
      <c r="O180" s="71"/>
      <c r="P180" s="71"/>
      <c r="Q180" s="71"/>
      <c r="S180" s="71"/>
      <c r="T180" s="71"/>
      <c r="U180" s="71"/>
      <c r="W180" s="71"/>
      <c r="X180" s="71"/>
      <c r="Y180" s="71"/>
    </row>
    <row r="181" spans="7:25" ht="12.75" customHeight="1" x14ac:dyDescent="0.25">
      <c r="G181" s="71"/>
      <c r="H181" s="71"/>
      <c r="I181" s="71"/>
      <c r="K181" s="71"/>
      <c r="L181" s="71"/>
      <c r="M181" s="71"/>
      <c r="O181" s="71"/>
      <c r="P181" s="71"/>
      <c r="Q181" s="71"/>
      <c r="S181" s="71"/>
      <c r="T181" s="71"/>
      <c r="U181" s="71"/>
      <c r="W181" s="71"/>
      <c r="X181" s="71"/>
      <c r="Y181" s="71"/>
    </row>
    <row r="182" spans="7:25" ht="12.75" customHeight="1" x14ac:dyDescent="0.25">
      <c r="G182" s="71"/>
      <c r="H182" s="71"/>
      <c r="I182" s="71"/>
      <c r="K182" s="71"/>
      <c r="L182" s="71"/>
      <c r="M182" s="71"/>
      <c r="O182" s="71"/>
      <c r="P182" s="71"/>
      <c r="Q182" s="71"/>
      <c r="S182" s="71"/>
      <c r="T182" s="71"/>
      <c r="U182" s="71"/>
      <c r="W182" s="71"/>
      <c r="X182" s="71"/>
      <c r="Y182" s="71"/>
    </row>
    <row r="183" spans="7:25" ht="12.75" customHeight="1" x14ac:dyDescent="0.25">
      <c r="G183" s="71"/>
      <c r="H183" s="71"/>
      <c r="I183" s="71"/>
      <c r="K183" s="71"/>
      <c r="L183" s="71"/>
      <c r="M183" s="71"/>
      <c r="O183" s="71"/>
      <c r="P183" s="71"/>
      <c r="Q183" s="71"/>
      <c r="S183" s="71"/>
      <c r="T183" s="71"/>
      <c r="U183" s="71"/>
      <c r="W183" s="71"/>
      <c r="X183" s="71"/>
      <c r="Y183" s="71"/>
    </row>
    <row r="184" spans="7:25" ht="12.75" customHeight="1" x14ac:dyDescent="0.25">
      <c r="G184" s="71"/>
      <c r="H184" s="71"/>
      <c r="I184" s="71"/>
      <c r="K184" s="71"/>
      <c r="L184" s="71"/>
      <c r="M184" s="71"/>
      <c r="O184" s="71"/>
      <c r="P184" s="71"/>
      <c r="Q184" s="71"/>
      <c r="S184" s="71"/>
      <c r="T184" s="71"/>
      <c r="U184" s="71"/>
      <c r="W184" s="71"/>
      <c r="X184" s="71"/>
      <c r="Y184" s="71"/>
    </row>
    <row r="185" spans="7:25" ht="12.75" customHeight="1" x14ac:dyDescent="0.25">
      <c r="G185" s="71"/>
      <c r="H185" s="71"/>
      <c r="I185" s="71"/>
      <c r="K185" s="71"/>
      <c r="L185" s="71"/>
      <c r="M185" s="71"/>
      <c r="O185" s="71"/>
      <c r="P185" s="71"/>
      <c r="Q185" s="71"/>
      <c r="S185" s="71"/>
      <c r="T185" s="71"/>
      <c r="U185" s="71"/>
      <c r="W185" s="71"/>
      <c r="X185" s="71"/>
      <c r="Y185" s="71"/>
    </row>
    <row r="186" spans="7:25" ht="12.75" customHeight="1" x14ac:dyDescent="0.25">
      <c r="G186" s="71"/>
      <c r="H186" s="71"/>
      <c r="I186" s="71"/>
      <c r="K186" s="71"/>
      <c r="L186" s="71"/>
      <c r="M186" s="71"/>
      <c r="O186" s="71"/>
      <c r="P186" s="71"/>
      <c r="Q186" s="71"/>
      <c r="S186" s="71"/>
      <c r="T186" s="71"/>
      <c r="U186" s="71"/>
      <c r="W186" s="71"/>
      <c r="X186" s="71"/>
      <c r="Y186" s="71"/>
    </row>
    <row r="187" spans="7:25" ht="12.75" customHeight="1" x14ac:dyDescent="0.25">
      <c r="G187" s="71"/>
      <c r="H187" s="71"/>
      <c r="I187" s="71"/>
      <c r="K187" s="71"/>
      <c r="L187" s="71"/>
      <c r="M187" s="71"/>
      <c r="O187" s="71"/>
      <c r="P187" s="71"/>
      <c r="Q187" s="71"/>
      <c r="S187" s="71"/>
      <c r="T187" s="71"/>
      <c r="U187" s="71"/>
      <c r="W187" s="71"/>
      <c r="X187" s="71"/>
      <c r="Y187" s="71"/>
    </row>
    <row r="188" spans="7:25" ht="12.75" customHeight="1" x14ac:dyDescent="0.25">
      <c r="G188" s="71"/>
      <c r="H188" s="71"/>
      <c r="I188" s="71"/>
      <c r="K188" s="71"/>
      <c r="L188" s="71"/>
      <c r="M188" s="71"/>
      <c r="O188" s="71"/>
      <c r="P188" s="71"/>
      <c r="Q188" s="71"/>
      <c r="S188" s="71"/>
      <c r="T188" s="71"/>
      <c r="U188" s="71"/>
      <c r="W188" s="71"/>
      <c r="X188" s="71"/>
      <c r="Y188" s="71"/>
    </row>
    <row r="189" spans="7:25" ht="12.75" customHeight="1" x14ac:dyDescent="0.25">
      <c r="G189" s="71"/>
      <c r="H189" s="71"/>
      <c r="I189" s="71"/>
      <c r="K189" s="71"/>
      <c r="L189" s="71"/>
      <c r="M189" s="71"/>
      <c r="O189" s="71"/>
      <c r="P189" s="71"/>
      <c r="Q189" s="71"/>
      <c r="S189" s="71"/>
      <c r="T189" s="71"/>
      <c r="U189" s="71"/>
      <c r="W189" s="71"/>
      <c r="X189" s="71"/>
      <c r="Y189" s="71"/>
    </row>
    <row r="190" spans="7:25" ht="12.75" customHeight="1" x14ac:dyDescent="0.25">
      <c r="G190" s="71"/>
      <c r="H190" s="71"/>
      <c r="I190" s="71"/>
      <c r="K190" s="71"/>
      <c r="L190" s="71"/>
      <c r="M190" s="71"/>
      <c r="O190" s="71"/>
      <c r="P190" s="71"/>
      <c r="Q190" s="71"/>
      <c r="S190" s="71"/>
      <c r="T190" s="71"/>
      <c r="U190" s="71"/>
      <c r="W190" s="71"/>
      <c r="X190" s="71"/>
      <c r="Y190" s="71"/>
    </row>
    <row r="191" spans="7:25" ht="12.75" customHeight="1" x14ac:dyDescent="0.25">
      <c r="G191" s="71"/>
      <c r="H191" s="71"/>
      <c r="I191" s="71"/>
      <c r="K191" s="71"/>
      <c r="L191" s="71"/>
      <c r="M191" s="71"/>
      <c r="O191" s="71"/>
      <c r="P191" s="71"/>
      <c r="Q191" s="71"/>
      <c r="S191" s="71"/>
      <c r="T191" s="71"/>
      <c r="U191" s="71"/>
      <c r="W191" s="71"/>
      <c r="X191" s="71"/>
      <c r="Y191" s="71"/>
    </row>
    <row r="192" spans="7:25" ht="12.75" customHeight="1" x14ac:dyDescent="0.25">
      <c r="G192" s="71"/>
      <c r="H192" s="71"/>
      <c r="I192" s="71"/>
      <c r="K192" s="71"/>
      <c r="L192" s="71"/>
      <c r="M192" s="71"/>
      <c r="O192" s="71"/>
      <c r="P192" s="71"/>
      <c r="Q192" s="71"/>
      <c r="S192" s="71"/>
      <c r="T192" s="71"/>
      <c r="U192" s="71"/>
      <c r="W192" s="71"/>
      <c r="X192" s="71"/>
      <c r="Y192" s="71"/>
    </row>
    <row r="193" spans="7:25" ht="12.75" customHeight="1" x14ac:dyDescent="0.25">
      <c r="G193" s="71"/>
      <c r="H193" s="71"/>
      <c r="I193" s="71"/>
      <c r="K193" s="71"/>
      <c r="L193" s="71"/>
      <c r="M193" s="71"/>
      <c r="O193" s="71"/>
      <c r="P193" s="71"/>
      <c r="Q193" s="71"/>
      <c r="S193" s="71"/>
      <c r="T193" s="71"/>
      <c r="U193" s="71"/>
      <c r="W193" s="71"/>
      <c r="X193" s="71"/>
      <c r="Y193" s="71"/>
    </row>
    <row r="194" spans="7:25" ht="12.75" customHeight="1" x14ac:dyDescent="0.25">
      <c r="G194" s="71"/>
      <c r="H194" s="71"/>
      <c r="I194" s="71"/>
      <c r="K194" s="71"/>
      <c r="L194" s="71"/>
      <c r="M194" s="71"/>
      <c r="O194" s="71"/>
      <c r="P194" s="71"/>
      <c r="Q194" s="71"/>
      <c r="S194" s="71"/>
      <c r="T194" s="71"/>
      <c r="U194" s="71"/>
      <c r="W194" s="71"/>
      <c r="X194" s="71"/>
      <c r="Y194" s="71"/>
    </row>
    <row r="195" spans="7:25" ht="12.75" customHeight="1" x14ac:dyDescent="0.25">
      <c r="G195" s="71"/>
      <c r="H195" s="71"/>
      <c r="I195" s="71"/>
      <c r="K195" s="71"/>
      <c r="L195" s="71"/>
      <c r="M195" s="71"/>
      <c r="O195" s="71"/>
      <c r="P195" s="71"/>
      <c r="Q195" s="71"/>
      <c r="S195" s="71"/>
      <c r="T195" s="71"/>
      <c r="U195" s="71"/>
      <c r="W195" s="71"/>
      <c r="X195" s="71"/>
      <c r="Y195" s="71"/>
    </row>
    <row r="196" spans="7:25" ht="12.75" customHeight="1" x14ac:dyDescent="0.25">
      <c r="G196" s="71"/>
      <c r="H196" s="71"/>
      <c r="I196" s="71"/>
      <c r="K196" s="71"/>
      <c r="L196" s="71"/>
      <c r="M196" s="71"/>
      <c r="O196" s="71"/>
      <c r="P196" s="71"/>
      <c r="Q196" s="71"/>
      <c r="S196" s="71"/>
      <c r="T196" s="71"/>
      <c r="U196" s="71"/>
      <c r="W196" s="71"/>
      <c r="X196" s="71"/>
      <c r="Y196" s="71"/>
    </row>
    <row r="197" spans="7:25" ht="12.75" customHeight="1" x14ac:dyDescent="0.25">
      <c r="G197" s="71"/>
      <c r="H197" s="71"/>
      <c r="I197" s="71"/>
      <c r="K197" s="71"/>
      <c r="L197" s="71"/>
      <c r="M197" s="71"/>
      <c r="O197" s="71"/>
      <c r="P197" s="71"/>
      <c r="Q197" s="71"/>
      <c r="S197" s="71"/>
      <c r="T197" s="71"/>
      <c r="U197" s="71"/>
      <c r="W197" s="71"/>
      <c r="X197" s="71"/>
      <c r="Y197" s="71"/>
    </row>
    <row r="198" spans="7:25" ht="12.75" customHeight="1" x14ac:dyDescent="0.25">
      <c r="G198" s="71"/>
      <c r="H198" s="71"/>
      <c r="I198" s="71"/>
      <c r="K198" s="71"/>
      <c r="L198" s="71"/>
      <c r="M198" s="71"/>
      <c r="O198" s="71"/>
      <c r="P198" s="71"/>
      <c r="Q198" s="71"/>
      <c r="S198" s="71"/>
      <c r="T198" s="71"/>
      <c r="U198" s="71"/>
      <c r="W198" s="71"/>
      <c r="X198" s="71"/>
      <c r="Y198" s="71"/>
    </row>
    <row r="199" spans="7:25" ht="12.75" customHeight="1" x14ac:dyDescent="0.25">
      <c r="G199" s="71"/>
      <c r="H199" s="71"/>
      <c r="I199" s="71"/>
      <c r="K199" s="71"/>
      <c r="L199" s="71"/>
      <c r="M199" s="71"/>
      <c r="O199" s="71"/>
      <c r="P199" s="71"/>
      <c r="Q199" s="71"/>
      <c r="S199" s="71"/>
      <c r="T199" s="71"/>
      <c r="U199" s="71"/>
      <c r="W199" s="71"/>
      <c r="X199" s="71"/>
      <c r="Y199" s="71"/>
    </row>
    <row r="200" spans="7:25" ht="12.75" customHeight="1" x14ac:dyDescent="0.25">
      <c r="G200" s="71"/>
      <c r="H200" s="71"/>
      <c r="I200" s="71"/>
      <c r="K200" s="71"/>
      <c r="L200" s="71"/>
      <c r="M200" s="71"/>
      <c r="O200" s="71"/>
      <c r="P200" s="71"/>
      <c r="Q200" s="71"/>
      <c r="S200" s="71"/>
      <c r="T200" s="71"/>
      <c r="U200" s="71"/>
      <c r="W200" s="71"/>
      <c r="X200" s="71"/>
      <c r="Y200" s="71"/>
    </row>
    <row r="201" spans="7:25" ht="12.75" customHeight="1" x14ac:dyDescent="0.25">
      <c r="G201" s="71"/>
      <c r="H201" s="71"/>
      <c r="I201" s="71"/>
      <c r="K201" s="71"/>
      <c r="L201" s="71"/>
      <c r="M201" s="71"/>
      <c r="O201" s="71"/>
      <c r="P201" s="71"/>
      <c r="Q201" s="71"/>
      <c r="S201" s="71"/>
      <c r="T201" s="71"/>
      <c r="U201" s="71"/>
      <c r="W201" s="71"/>
      <c r="X201" s="71"/>
      <c r="Y201" s="71"/>
    </row>
    <row r="202" spans="7:25" ht="12.75" customHeight="1" x14ac:dyDescent="0.25">
      <c r="G202" s="71"/>
      <c r="H202" s="71"/>
      <c r="I202" s="71"/>
      <c r="K202" s="71"/>
      <c r="L202" s="71"/>
      <c r="M202" s="71"/>
      <c r="O202" s="71"/>
      <c r="P202" s="71"/>
      <c r="Q202" s="71"/>
      <c r="S202" s="71"/>
      <c r="T202" s="71"/>
      <c r="U202" s="71"/>
      <c r="W202" s="71"/>
      <c r="X202" s="71"/>
      <c r="Y202" s="71"/>
    </row>
    <row r="203" spans="7:25" ht="12.75" customHeight="1" x14ac:dyDescent="0.25">
      <c r="G203" s="71"/>
      <c r="H203" s="71"/>
      <c r="I203" s="71"/>
      <c r="K203" s="71"/>
      <c r="L203" s="71"/>
      <c r="M203" s="71"/>
      <c r="O203" s="71"/>
      <c r="P203" s="71"/>
      <c r="Q203" s="71"/>
      <c r="S203" s="71"/>
      <c r="T203" s="71"/>
      <c r="U203" s="71"/>
      <c r="W203" s="71"/>
      <c r="X203" s="71"/>
      <c r="Y203" s="71"/>
    </row>
    <row r="204" spans="7:25" ht="12.75" customHeight="1" x14ac:dyDescent="0.25">
      <c r="G204" s="71"/>
      <c r="H204" s="71"/>
      <c r="I204" s="71"/>
      <c r="K204" s="71"/>
      <c r="L204" s="71"/>
      <c r="M204" s="71"/>
      <c r="O204" s="71"/>
      <c r="P204" s="71"/>
      <c r="Q204" s="71"/>
      <c r="S204" s="71"/>
      <c r="T204" s="71"/>
      <c r="U204" s="71"/>
      <c r="W204" s="71"/>
      <c r="X204" s="71"/>
      <c r="Y204" s="71"/>
    </row>
    <row r="205" spans="7:25" ht="12.75" customHeight="1" x14ac:dyDescent="0.25">
      <c r="G205" s="71"/>
      <c r="H205" s="71"/>
      <c r="I205" s="71"/>
      <c r="K205" s="71"/>
      <c r="L205" s="71"/>
      <c r="M205" s="71"/>
      <c r="O205" s="71"/>
      <c r="P205" s="71"/>
      <c r="Q205" s="71"/>
      <c r="S205" s="71"/>
      <c r="T205" s="71"/>
      <c r="U205" s="71"/>
      <c r="W205" s="71"/>
      <c r="X205" s="71"/>
      <c r="Y205" s="71"/>
    </row>
    <row r="206" spans="7:25" ht="12.75" customHeight="1" x14ac:dyDescent="0.25">
      <c r="G206" s="71"/>
      <c r="H206" s="71"/>
      <c r="I206" s="71"/>
      <c r="K206" s="71"/>
      <c r="L206" s="71"/>
      <c r="M206" s="71"/>
      <c r="O206" s="71"/>
      <c r="P206" s="71"/>
      <c r="Q206" s="71"/>
      <c r="S206" s="71"/>
      <c r="T206" s="71"/>
      <c r="U206" s="71"/>
      <c r="W206" s="71"/>
      <c r="X206" s="71"/>
      <c r="Y206" s="71"/>
    </row>
    <row r="207" spans="7:25" ht="12.75" customHeight="1" x14ac:dyDescent="0.25">
      <c r="G207" s="71"/>
      <c r="H207" s="71"/>
      <c r="I207" s="71"/>
      <c r="K207" s="71"/>
      <c r="L207" s="71"/>
      <c r="M207" s="71"/>
      <c r="O207" s="71"/>
      <c r="P207" s="71"/>
      <c r="Q207" s="71"/>
      <c r="S207" s="71"/>
      <c r="T207" s="71"/>
      <c r="U207" s="71"/>
      <c r="W207" s="71"/>
      <c r="X207" s="71"/>
      <c r="Y207" s="71"/>
    </row>
    <row r="208" spans="7:25" ht="12.75" customHeight="1" x14ac:dyDescent="0.25">
      <c r="G208" s="71"/>
      <c r="H208" s="71"/>
      <c r="I208" s="71"/>
      <c r="K208" s="71"/>
      <c r="L208" s="71"/>
      <c r="M208" s="71"/>
      <c r="O208" s="71"/>
      <c r="P208" s="71"/>
      <c r="Q208" s="71"/>
      <c r="S208" s="71"/>
      <c r="T208" s="71"/>
      <c r="U208" s="71"/>
      <c r="W208" s="71"/>
      <c r="X208" s="71"/>
      <c r="Y208" s="71"/>
    </row>
    <row r="209" spans="7:25" ht="12.75" customHeight="1" x14ac:dyDescent="0.25">
      <c r="G209" s="71"/>
      <c r="H209" s="71"/>
      <c r="I209" s="71"/>
      <c r="K209" s="71"/>
      <c r="L209" s="71"/>
      <c r="M209" s="71"/>
      <c r="O209" s="71"/>
      <c r="P209" s="71"/>
      <c r="Q209" s="71"/>
      <c r="S209" s="71"/>
      <c r="T209" s="71"/>
      <c r="U209" s="71"/>
      <c r="W209" s="71"/>
      <c r="X209" s="71"/>
      <c r="Y209" s="71"/>
    </row>
    <row r="210" spans="7:25" ht="12.75" customHeight="1" x14ac:dyDescent="0.25">
      <c r="G210" s="71"/>
      <c r="H210" s="71"/>
      <c r="I210" s="71"/>
      <c r="K210" s="71"/>
      <c r="L210" s="71"/>
      <c r="M210" s="71"/>
      <c r="O210" s="71"/>
      <c r="P210" s="71"/>
      <c r="Q210" s="71"/>
      <c r="S210" s="71"/>
      <c r="T210" s="71"/>
      <c r="U210" s="71"/>
      <c r="W210" s="71"/>
      <c r="X210" s="71"/>
      <c r="Y210" s="71"/>
    </row>
    <row r="211" spans="7:25" ht="12.75" customHeight="1" x14ac:dyDescent="0.25">
      <c r="G211" s="71"/>
      <c r="H211" s="71"/>
      <c r="I211" s="71"/>
      <c r="K211" s="71"/>
      <c r="L211" s="71"/>
      <c r="M211" s="71"/>
      <c r="O211" s="71"/>
      <c r="P211" s="71"/>
      <c r="Q211" s="71"/>
      <c r="S211" s="71"/>
      <c r="T211" s="71"/>
      <c r="U211" s="71"/>
      <c r="W211" s="71"/>
      <c r="X211" s="71"/>
      <c r="Y211" s="71"/>
    </row>
    <row r="212" spans="7:25" ht="12.75" customHeight="1" x14ac:dyDescent="0.25">
      <c r="G212" s="71"/>
      <c r="H212" s="71"/>
      <c r="I212" s="71"/>
      <c r="K212" s="71"/>
      <c r="L212" s="71"/>
      <c r="M212" s="71"/>
      <c r="O212" s="71"/>
      <c r="P212" s="71"/>
      <c r="Q212" s="71"/>
      <c r="S212" s="71"/>
      <c r="T212" s="71"/>
      <c r="U212" s="71"/>
      <c r="W212" s="71"/>
      <c r="X212" s="71"/>
      <c r="Y212" s="71"/>
    </row>
    <row r="213" spans="7:25" ht="12.75" customHeight="1" x14ac:dyDescent="0.25">
      <c r="G213" s="71"/>
      <c r="H213" s="71"/>
      <c r="I213" s="71"/>
      <c r="K213" s="71"/>
      <c r="L213" s="71"/>
      <c r="M213" s="71"/>
      <c r="O213" s="71"/>
      <c r="P213" s="71"/>
      <c r="Q213" s="71"/>
      <c r="S213" s="71"/>
      <c r="T213" s="71"/>
      <c r="U213" s="71"/>
      <c r="W213" s="71"/>
      <c r="X213" s="71"/>
      <c r="Y213" s="71"/>
    </row>
    <row r="214" spans="7:25" ht="12.75" customHeight="1" x14ac:dyDescent="0.25">
      <c r="G214" s="71"/>
      <c r="H214" s="71"/>
      <c r="I214" s="71"/>
      <c r="K214" s="71"/>
      <c r="L214" s="71"/>
      <c r="M214" s="71"/>
      <c r="O214" s="71"/>
      <c r="P214" s="71"/>
      <c r="Q214" s="71"/>
      <c r="S214" s="71"/>
      <c r="T214" s="71"/>
      <c r="U214" s="71"/>
      <c r="W214" s="71"/>
      <c r="X214" s="71"/>
      <c r="Y214" s="71"/>
    </row>
    <row r="215" spans="7:25" ht="12.75" customHeight="1" x14ac:dyDescent="0.25">
      <c r="G215" s="71"/>
      <c r="H215" s="71"/>
      <c r="I215" s="71"/>
      <c r="K215" s="71"/>
      <c r="L215" s="71"/>
      <c r="M215" s="71"/>
      <c r="O215" s="71"/>
      <c r="P215" s="71"/>
      <c r="Q215" s="71"/>
      <c r="S215" s="71"/>
      <c r="T215" s="71"/>
      <c r="U215" s="71"/>
      <c r="W215" s="71"/>
      <c r="X215" s="71"/>
      <c r="Y215" s="71"/>
    </row>
    <row r="216" spans="7:25" ht="12.75" customHeight="1" x14ac:dyDescent="0.25">
      <c r="G216" s="71"/>
      <c r="H216" s="71"/>
      <c r="I216" s="71"/>
      <c r="K216" s="71"/>
      <c r="L216" s="71"/>
      <c r="M216" s="71"/>
      <c r="O216" s="71"/>
      <c r="P216" s="71"/>
      <c r="Q216" s="71"/>
      <c r="S216" s="71"/>
      <c r="T216" s="71"/>
      <c r="U216" s="71"/>
      <c r="W216" s="71"/>
      <c r="X216" s="71"/>
      <c r="Y216" s="71"/>
    </row>
    <row r="217" spans="7:25" ht="12.75" customHeight="1" x14ac:dyDescent="0.25">
      <c r="G217" s="71"/>
      <c r="H217" s="71"/>
      <c r="I217" s="71"/>
      <c r="K217" s="71"/>
      <c r="L217" s="71"/>
      <c r="M217" s="71"/>
      <c r="O217" s="71"/>
      <c r="P217" s="71"/>
      <c r="Q217" s="71"/>
      <c r="S217" s="71"/>
      <c r="T217" s="71"/>
      <c r="U217" s="71"/>
      <c r="W217" s="71"/>
      <c r="X217" s="71"/>
      <c r="Y217" s="71"/>
    </row>
    <row r="218" spans="7:25" ht="12.75" customHeight="1" x14ac:dyDescent="0.25">
      <c r="G218" s="71"/>
      <c r="H218" s="71"/>
      <c r="I218" s="71"/>
      <c r="K218" s="71"/>
      <c r="L218" s="71"/>
      <c r="M218" s="71"/>
      <c r="O218" s="71"/>
      <c r="P218" s="71"/>
      <c r="Q218" s="71"/>
      <c r="S218" s="71"/>
      <c r="T218" s="71"/>
      <c r="U218" s="71"/>
      <c r="W218" s="71"/>
      <c r="X218" s="71"/>
      <c r="Y218" s="71"/>
    </row>
    <row r="219" spans="7:25" ht="12.75" customHeight="1" x14ac:dyDescent="0.25">
      <c r="G219" s="71"/>
      <c r="H219" s="71"/>
      <c r="I219" s="71"/>
      <c r="K219" s="71"/>
      <c r="L219" s="71"/>
      <c r="M219" s="71"/>
      <c r="O219" s="71"/>
      <c r="P219" s="71"/>
      <c r="Q219" s="71"/>
      <c r="S219" s="71"/>
      <c r="T219" s="71"/>
      <c r="U219" s="71"/>
      <c r="W219" s="71"/>
      <c r="X219" s="71"/>
      <c r="Y219" s="71"/>
    </row>
    <row r="220" spans="7:25" ht="12.75" customHeight="1" x14ac:dyDescent="0.25">
      <c r="G220" s="71"/>
      <c r="H220" s="71"/>
      <c r="I220" s="71"/>
      <c r="K220" s="71"/>
      <c r="L220" s="71"/>
      <c r="M220" s="71"/>
      <c r="O220" s="71"/>
      <c r="P220" s="71"/>
      <c r="Q220" s="71"/>
      <c r="S220" s="71"/>
      <c r="T220" s="71"/>
      <c r="U220" s="71"/>
      <c r="W220" s="71"/>
      <c r="X220" s="71"/>
      <c r="Y220" s="71"/>
    </row>
    <row r="221" spans="7:25" ht="12.75" customHeight="1" x14ac:dyDescent="0.25">
      <c r="G221" s="71"/>
      <c r="H221" s="71"/>
      <c r="I221" s="71"/>
      <c r="K221" s="71"/>
      <c r="L221" s="71"/>
      <c r="M221" s="71"/>
      <c r="O221" s="71"/>
      <c r="P221" s="71"/>
      <c r="Q221" s="71"/>
      <c r="S221" s="71"/>
      <c r="T221" s="71"/>
      <c r="U221" s="71"/>
      <c r="W221" s="71"/>
      <c r="X221" s="71"/>
      <c r="Y221" s="71"/>
    </row>
    <row r="222" spans="7:25" ht="12.75" customHeight="1" x14ac:dyDescent="0.25">
      <c r="G222" s="71"/>
      <c r="H222" s="71"/>
      <c r="I222" s="71"/>
      <c r="K222" s="71"/>
      <c r="L222" s="71"/>
      <c r="M222" s="71"/>
      <c r="O222" s="71"/>
      <c r="P222" s="71"/>
      <c r="Q222" s="71"/>
      <c r="S222" s="71"/>
      <c r="T222" s="71"/>
      <c r="U222" s="71"/>
      <c r="W222" s="71"/>
      <c r="X222" s="71"/>
      <c r="Y222" s="71"/>
    </row>
    <row r="223" spans="7:25" ht="12.75" customHeight="1" x14ac:dyDescent="0.25">
      <c r="G223" s="71"/>
      <c r="H223" s="71"/>
      <c r="I223" s="71"/>
      <c r="K223" s="71"/>
      <c r="L223" s="71"/>
      <c r="M223" s="71"/>
      <c r="O223" s="71"/>
      <c r="P223" s="71"/>
      <c r="Q223" s="71"/>
      <c r="S223" s="71"/>
      <c r="T223" s="71"/>
      <c r="U223" s="71"/>
      <c r="W223" s="71"/>
      <c r="X223" s="71"/>
      <c r="Y223" s="71"/>
    </row>
    <row r="224" spans="7:25" ht="12.75" customHeight="1" x14ac:dyDescent="0.25">
      <c r="G224" s="71"/>
      <c r="H224" s="71"/>
      <c r="I224" s="71"/>
      <c r="K224" s="71"/>
      <c r="L224" s="71"/>
      <c r="M224" s="71"/>
      <c r="O224" s="71"/>
      <c r="P224" s="71"/>
      <c r="Q224" s="71"/>
      <c r="S224" s="71"/>
      <c r="T224" s="71"/>
      <c r="U224" s="71"/>
      <c r="W224" s="71"/>
      <c r="X224" s="71"/>
      <c r="Y224" s="71"/>
    </row>
    <row r="225" spans="7:25" ht="12.75" customHeight="1" x14ac:dyDescent="0.25">
      <c r="G225" s="71"/>
      <c r="H225" s="71"/>
      <c r="I225" s="71"/>
      <c r="K225" s="71"/>
      <c r="L225" s="71"/>
      <c r="M225" s="71"/>
      <c r="O225" s="71"/>
      <c r="P225" s="71"/>
      <c r="Q225" s="71"/>
      <c r="S225" s="71"/>
      <c r="T225" s="71"/>
      <c r="U225" s="71"/>
      <c r="W225" s="71"/>
      <c r="X225" s="71"/>
      <c r="Y225" s="71"/>
    </row>
    <row r="226" spans="7:25" ht="12.75" customHeight="1" x14ac:dyDescent="0.25">
      <c r="G226" s="71"/>
      <c r="H226" s="71"/>
      <c r="I226" s="71"/>
      <c r="K226" s="71"/>
      <c r="L226" s="71"/>
      <c r="M226" s="71"/>
      <c r="O226" s="71"/>
      <c r="P226" s="71"/>
      <c r="Q226" s="71"/>
      <c r="S226" s="71"/>
      <c r="T226" s="71"/>
      <c r="U226" s="71"/>
      <c r="W226" s="71"/>
      <c r="X226" s="71"/>
      <c r="Y226" s="71"/>
    </row>
    <row r="227" spans="7:25" ht="12.75" customHeight="1" x14ac:dyDescent="0.25">
      <c r="G227" s="71"/>
      <c r="H227" s="71"/>
      <c r="I227" s="71"/>
      <c r="K227" s="71"/>
      <c r="L227" s="71"/>
      <c r="M227" s="71"/>
      <c r="O227" s="71"/>
      <c r="P227" s="71"/>
      <c r="Q227" s="71"/>
      <c r="S227" s="71"/>
      <c r="T227" s="71"/>
      <c r="U227" s="71"/>
      <c r="W227" s="71"/>
      <c r="X227" s="71"/>
      <c r="Y227" s="71"/>
    </row>
    <row r="228" spans="7:25" ht="12.75" customHeight="1" x14ac:dyDescent="0.25">
      <c r="G228" s="71"/>
      <c r="H228" s="71"/>
      <c r="I228" s="71"/>
      <c r="K228" s="71"/>
      <c r="L228" s="71"/>
      <c r="M228" s="71"/>
      <c r="O228" s="71"/>
      <c r="P228" s="71"/>
      <c r="Q228" s="71"/>
      <c r="S228" s="71"/>
      <c r="T228" s="71"/>
      <c r="U228" s="71"/>
      <c r="W228" s="71"/>
      <c r="X228" s="71"/>
      <c r="Y228" s="71"/>
    </row>
    <row r="229" spans="7:25" ht="12.75" customHeight="1" x14ac:dyDescent="0.25">
      <c r="G229" s="71"/>
      <c r="H229" s="71"/>
      <c r="I229" s="71"/>
      <c r="K229" s="71"/>
      <c r="L229" s="71"/>
      <c r="M229" s="71"/>
      <c r="O229" s="71"/>
      <c r="P229" s="71"/>
      <c r="Q229" s="71"/>
      <c r="S229" s="71"/>
      <c r="T229" s="71"/>
      <c r="U229" s="71"/>
      <c r="W229" s="71"/>
      <c r="X229" s="71"/>
      <c r="Y229" s="71"/>
    </row>
    <row r="230" spans="7:25" ht="12.75" customHeight="1" x14ac:dyDescent="0.25">
      <c r="G230" s="71"/>
      <c r="H230" s="71"/>
      <c r="I230" s="71"/>
      <c r="K230" s="71"/>
      <c r="L230" s="71"/>
      <c r="M230" s="71"/>
      <c r="O230" s="71"/>
      <c r="P230" s="71"/>
      <c r="Q230" s="71"/>
      <c r="S230" s="71"/>
      <c r="T230" s="71"/>
      <c r="U230" s="71"/>
      <c r="W230" s="71"/>
      <c r="X230" s="71"/>
      <c r="Y230" s="71"/>
    </row>
    <row r="231" spans="7:25" ht="12.75" customHeight="1" x14ac:dyDescent="0.25">
      <c r="G231" s="71"/>
      <c r="H231" s="71"/>
      <c r="I231" s="71"/>
      <c r="K231" s="71"/>
      <c r="L231" s="71"/>
      <c r="M231" s="71"/>
      <c r="O231" s="71"/>
      <c r="P231" s="71"/>
      <c r="Q231" s="71"/>
      <c r="S231" s="71"/>
      <c r="T231" s="71"/>
      <c r="U231" s="71"/>
      <c r="W231" s="71"/>
      <c r="X231" s="71"/>
      <c r="Y231" s="71"/>
    </row>
    <row r="232" spans="7:25" ht="12.75" customHeight="1" x14ac:dyDescent="0.25">
      <c r="G232" s="71"/>
      <c r="H232" s="71"/>
      <c r="I232" s="71"/>
      <c r="K232" s="71"/>
      <c r="L232" s="71"/>
      <c r="M232" s="71"/>
      <c r="O232" s="71"/>
      <c r="P232" s="71"/>
      <c r="Q232" s="71"/>
      <c r="S232" s="71"/>
      <c r="T232" s="71"/>
      <c r="U232" s="71"/>
      <c r="W232" s="71"/>
      <c r="X232" s="71"/>
      <c r="Y232" s="71"/>
    </row>
    <row r="233" spans="7:25" ht="12.75" customHeight="1" x14ac:dyDescent="0.25">
      <c r="G233" s="71"/>
      <c r="H233" s="71"/>
      <c r="I233" s="71"/>
      <c r="K233" s="71"/>
      <c r="L233" s="71"/>
      <c r="M233" s="71"/>
      <c r="O233" s="71"/>
      <c r="P233" s="71"/>
      <c r="Q233" s="71"/>
      <c r="S233" s="71"/>
      <c r="T233" s="71"/>
      <c r="U233" s="71"/>
      <c r="W233" s="71"/>
      <c r="X233" s="71"/>
      <c r="Y233" s="71"/>
    </row>
    <row r="234" spans="7:25" ht="12.75" customHeight="1" x14ac:dyDescent="0.25">
      <c r="G234" s="71"/>
      <c r="H234" s="71"/>
      <c r="I234" s="71"/>
      <c r="K234" s="71"/>
      <c r="L234" s="71"/>
      <c r="M234" s="71"/>
      <c r="O234" s="71"/>
      <c r="P234" s="71"/>
      <c r="Q234" s="71"/>
      <c r="S234" s="71"/>
      <c r="T234" s="71"/>
      <c r="U234" s="71"/>
      <c r="W234" s="71"/>
      <c r="X234" s="71"/>
      <c r="Y234" s="71"/>
    </row>
    <row r="235" spans="7:25" ht="12.75" customHeight="1" x14ac:dyDescent="0.25">
      <c r="G235" s="71"/>
      <c r="H235" s="71"/>
      <c r="I235" s="71"/>
      <c r="K235" s="71"/>
      <c r="L235" s="71"/>
      <c r="M235" s="71"/>
      <c r="O235" s="71"/>
      <c r="P235" s="71"/>
      <c r="Q235" s="71"/>
      <c r="S235" s="71"/>
      <c r="T235" s="71"/>
      <c r="U235" s="71"/>
      <c r="W235" s="71"/>
      <c r="X235" s="71"/>
      <c r="Y235" s="71"/>
    </row>
    <row r="236" spans="7:25" ht="12.75" customHeight="1" x14ac:dyDescent="0.25">
      <c r="G236" s="71"/>
      <c r="H236" s="71"/>
      <c r="I236" s="71"/>
      <c r="K236" s="71"/>
      <c r="L236" s="71"/>
      <c r="M236" s="71"/>
      <c r="O236" s="71"/>
      <c r="P236" s="71"/>
      <c r="Q236" s="71"/>
      <c r="S236" s="71"/>
      <c r="T236" s="71"/>
      <c r="U236" s="71"/>
      <c r="W236" s="71"/>
      <c r="X236" s="71"/>
      <c r="Y236" s="71"/>
    </row>
    <row r="237" spans="7:25" ht="12.75" customHeight="1" x14ac:dyDescent="0.25">
      <c r="G237" s="71"/>
      <c r="H237" s="71"/>
      <c r="I237" s="71"/>
      <c r="K237" s="71"/>
      <c r="L237" s="71"/>
      <c r="M237" s="71"/>
      <c r="O237" s="71"/>
      <c r="P237" s="71"/>
      <c r="Q237" s="71"/>
      <c r="S237" s="71"/>
      <c r="T237" s="71"/>
      <c r="U237" s="71"/>
      <c r="W237" s="71"/>
      <c r="X237" s="71"/>
      <c r="Y237" s="71"/>
    </row>
    <row r="238" spans="7:25" ht="12.75" customHeight="1" x14ac:dyDescent="0.25">
      <c r="G238" s="71"/>
      <c r="H238" s="71"/>
      <c r="I238" s="71"/>
      <c r="K238" s="71"/>
      <c r="L238" s="71"/>
      <c r="M238" s="71"/>
      <c r="O238" s="71"/>
      <c r="P238" s="71"/>
      <c r="Q238" s="71"/>
      <c r="S238" s="71"/>
      <c r="T238" s="71"/>
      <c r="U238" s="71"/>
      <c r="W238" s="71"/>
      <c r="X238" s="71"/>
      <c r="Y238" s="71"/>
    </row>
    <row r="239" spans="7:25" ht="12.75" customHeight="1" x14ac:dyDescent="0.25">
      <c r="G239" s="71"/>
      <c r="H239" s="71"/>
      <c r="I239" s="71"/>
      <c r="K239" s="71"/>
      <c r="L239" s="71"/>
      <c r="M239" s="71"/>
      <c r="O239" s="71"/>
      <c r="P239" s="71"/>
      <c r="Q239" s="71"/>
      <c r="S239" s="71"/>
      <c r="T239" s="71"/>
      <c r="U239" s="71"/>
      <c r="W239" s="71"/>
      <c r="X239" s="71"/>
      <c r="Y239" s="71"/>
    </row>
    <row r="240" spans="7:25" ht="12.75" customHeight="1" x14ac:dyDescent="0.25">
      <c r="G240" s="71"/>
      <c r="H240" s="71"/>
      <c r="I240" s="71"/>
      <c r="K240" s="71"/>
      <c r="L240" s="71"/>
      <c r="M240" s="71"/>
      <c r="O240" s="71"/>
      <c r="P240" s="71"/>
      <c r="Q240" s="71"/>
      <c r="S240" s="71"/>
      <c r="T240" s="71"/>
      <c r="U240" s="71"/>
      <c r="W240" s="71"/>
      <c r="X240" s="71"/>
      <c r="Y240" s="71"/>
    </row>
    <row r="241" spans="7:25" ht="12.75" customHeight="1" x14ac:dyDescent="0.25">
      <c r="G241" s="71"/>
      <c r="H241" s="71"/>
      <c r="I241" s="71"/>
      <c r="K241" s="71"/>
      <c r="L241" s="71"/>
      <c r="M241" s="71"/>
      <c r="O241" s="71"/>
      <c r="P241" s="71"/>
      <c r="Q241" s="71"/>
      <c r="S241" s="71"/>
      <c r="T241" s="71"/>
      <c r="U241" s="71"/>
      <c r="W241" s="71"/>
      <c r="X241" s="71"/>
      <c r="Y241" s="71"/>
    </row>
    <row r="242" spans="7:25" ht="12.75" customHeight="1" x14ac:dyDescent="0.25">
      <c r="G242" s="71"/>
      <c r="H242" s="71"/>
      <c r="I242" s="71"/>
      <c r="K242" s="71"/>
      <c r="L242" s="71"/>
      <c r="M242" s="71"/>
      <c r="O242" s="71"/>
      <c r="P242" s="71"/>
      <c r="Q242" s="71"/>
      <c r="S242" s="71"/>
      <c r="T242" s="71"/>
      <c r="U242" s="71"/>
      <c r="W242" s="71"/>
      <c r="X242" s="71"/>
      <c r="Y242" s="71"/>
    </row>
    <row r="243" spans="7:25" ht="12.75" customHeight="1" x14ac:dyDescent="0.25">
      <c r="G243" s="71"/>
      <c r="H243" s="71"/>
      <c r="I243" s="71"/>
      <c r="K243" s="71"/>
      <c r="L243" s="71"/>
      <c r="M243" s="71"/>
      <c r="O243" s="71"/>
      <c r="P243" s="71"/>
      <c r="Q243" s="71"/>
      <c r="S243" s="71"/>
      <c r="T243" s="71"/>
      <c r="U243" s="71"/>
      <c r="W243" s="71"/>
      <c r="X243" s="71"/>
      <c r="Y243" s="71"/>
    </row>
    <row r="244" spans="7:25" ht="12.75" customHeight="1" x14ac:dyDescent="0.25">
      <c r="G244" s="71"/>
      <c r="H244" s="71"/>
      <c r="I244" s="71"/>
      <c r="K244" s="71"/>
      <c r="L244" s="71"/>
      <c r="M244" s="71"/>
      <c r="O244" s="71"/>
      <c r="P244" s="71"/>
      <c r="Q244" s="71"/>
      <c r="S244" s="71"/>
      <c r="T244" s="71"/>
      <c r="U244" s="71"/>
      <c r="W244" s="71"/>
      <c r="X244" s="71"/>
      <c r="Y244" s="71"/>
    </row>
    <row r="245" spans="7:25" ht="12.75" customHeight="1" x14ac:dyDescent="0.25">
      <c r="G245" s="71"/>
      <c r="H245" s="71"/>
      <c r="I245" s="71"/>
      <c r="K245" s="71"/>
      <c r="L245" s="71"/>
      <c r="M245" s="71"/>
      <c r="O245" s="71"/>
      <c r="P245" s="71"/>
      <c r="Q245" s="71"/>
      <c r="S245" s="71"/>
      <c r="T245" s="71"/>
      <c r="U245" s="71"/>
      <c r="W245" s="71"/>
      <c r="X245" s="71"/>
      <c r="Y245" s="71"/>
    </row>
    <row r="246" spans="7:25" ht="12.75" customHeight="1" x14ac:dyDescent="0.25">
      <c r="G246" s="71"/>
      <c r="H246" s="71"/>
      <c r="I246" s="71"/>
      <c r="K246" s="71"/>
      <c r="L246" s="71"/>
      <c r="M246" s="71"/>
      <c r="O246" s="71"/>
      <c r="P246" s="71"/>
      <c r="Q246" s="71"/>
      <c r="S246" s="71"/>
      <c r="T246" s="71"/>
      <c r="U246" s="71"/>
      <c r="W246" s="71"/>
      <c r="X246" s="71"/>
      <c r="Y246" s="71"/>
    </row>
    <row r="247" spans="7:25" ht="12.75" customHeight="1" x14ac:dyDescent="0.25">
      <c r="G247" s="71"/>
      <c r="H247" s="71"/>
      <c r="I247" s="71"/>
      <c r="K247" s="71"/>
      <c r="L247" s="71"/>
      <c r="M247" s="71"/>
      <c r="O247" s="71"/>
      <c r="P247" s="71"/>
      <c r="Q247" s="71"/>
      <c r="S247" s="71"/>
      <c r="T247" s="71"/>
      <c r="U247" s="71"/>
      <c r="W247" s="71"/>
      <c r="X247" s="71"/>
      <c r="Y247" s="71"/>
    </row>
    <row r="248" spans="7:25" ht="12.75" customHeight="1" x14ac:dyDescent="0.25">
      <c r="G248" s="71"/>
      <c r="H248" s="71"/>
      <c r="I248" s="71"/>
      <c r="K248" s="71"/>
      <c r="L248" s="71"/>
      <c r="M248" s="71"/>
      <c r="O248" s="71"/>
      <c r="P248" s="71"/>
      <c r="Q248" s="71"/>
      <c r="S248" s="71"/>
      <c r="T248" s="71"/>
      <c r="U248" s="71"/>
      <c r="W248" s="71"/>
      <c r="X248" s="71"/>
      <c r="Y248" s="71"/>
    </row>
    <row r="249" spans="7:25" ht="12.75" customHeight="1" x14ac:dyDescent="0.25">
      <c r="G249" s="71"/>
      <c r="H249" s="71"/>
      <c r="I249" s="71"/>
      <c r="K249" s="71"/>
      <c r="L249" s="71"/>
      <c r="M249" s="71"/>
      <c r="O249" s="71"/>
      <c r="P249" s="71"/>
      <c r="Q249" s="71"/>
      <c r="S249" s="71"/>
      <c r="T249" s="71"/>
      <c r="U249" s="71"/>
      <c r="W249" s="71"/>
      <c r="X249" s="71"/>
      <c r="Y249" s="71"/>
    </row>
    <row r="250" spans="7:25" ht="12.75" customHeight="1" x14ac:dyDescent="0.25">
      <c r="G250" s="71"/>
      <c r="H250" s="71"/>
      <c r="I250" s="71"/>
      <c r="K250" s="71"/>
      <c r="L250" s="71"/>
      <c r="M250" s="71"/>
      <c r="O250" s="71"/>
      <c r="P250" s="71"/>
      <c r="Q250" s="71"/>
      <c r="S250" s="71"/>
      <c r="T250" s="71"/>
      <c r="U250" s="71"/>
      <c r="W250" s="71"/>
      <c r="X250" s="71"/>
      <c r="Y250" s="71"/>
    </row>
    <row r="251" spans="7:25" ht="12.75" customHeight="1" x14ac:dyDescent="0.25">
      <c r="G251" s="71"/>
      <c r="H251" s="71"/>
      <c r="I251" s="71"/>
      <c r="K251" s="71"/>
      <c r="L251" s="71"/>
      <c r="M251" s="71"/>
      <c r="O251" s="71"/>
      <c r="P251" s="71"/>
      <c r="Q251" s="71"/>
      <c r="S251" s="71"/>
      <c r="T251" s="71"/>
      <c r="U251" s="71"/>
      <c r="W251" s="71"/>
      <c r="X251" s="71"/>
      <c r="Y251" s="71"/>
    </row>
    <row r="252" spans="7:25" ht="12.75" customHeight="1" x14ac:dyDescent="0.25">
      <c r="G252" s="71"/>
      <c r="H252" s="71"/>
      <c r="I252" s="71"/>
      <c r="K252" s="71"/>
      <c r="L252" s="71"/>
      <c r="M252" s="71"/>
      <c r="O252" s="71"/>
      <c r="P252" s="71"/>
      <c r="Q252" s="71"/>
      <c r="S252" s="71"/>
      <c r="T252" s="71"/>
      <c r="U252" s="71"/>
      <c r="W252" s="71"/>
      <c r="X252" s="71"/>
      <c r="Y252" s="71"/>
    </row>
    <row r="253" spans="7:25" ht="12.75" customHeight="1" x14ac:dyDescent="0.25">
      <c r="G253" s="71"/>
      <c r="H253" s="71"/>
      <c r="I253" s="71"/>
      <c r="K253" s="71"/>
      <c r="L253" s="71"/>
      <c r="M253" s="71"/>
      <c r="O253" s="71"/>
      <c r="P253" s="71"/>
      <c r="Q253" s="71"/>
      <c r="S253" s="71"/>
      <c r="T253" s="71"/>
      <c r="U253" s="71"/>
      <c r="W253" s="71"/>
      <c r="X253" s="71"/>
      <c r="Y253" s="71"/>
    </row>
    <row r="254" spans="7:25" ht="12.75" customHeight="1" x14ac:dyDescent="0.25">
      <c r="G254" s="71"/>
      <c r="H254" s="71"/>
      <c r="I254" s="71"/>
      <c r="K254" s="71"/>
      <c r="L254" s="71"/>
      <c r="M254" s="71"/>
      <c r="O254" s="71"/>
      <c r="P254" s="71"/>
      <c r="Q254" s="71"/>
      <c r="S254" s="71"/>
      <c r="T254" s="71"/>
      <c r="U254" s="71"/>
      <c r="W254" s="71"/>
      <c r="X254" s="71"/>
      <c r="Y254" s="71"/>
    </row>
    <row r="255" spans="7:25" ht="12.75" customHeight="1" x14ac:dyDescent="0.25">
      <c r="G255" s="71"/>
      <c r="H255" s="71"/>
      <c r="I255" s="71"/>
      <c r="K255" s="71"/>
      <c r="L255" s="71"/>
      <c r="M255" s="71"/>
      <c r="O255" s="71"/>
      <c r="P255" s="71"/>
      <c r="Q255" s="71"/>
      <c r="S255" s="71"/>
      <c r="T255" s="71"/>
      <c r="U255" s="71"/>
      <c r="W255" s="71"/>
      <c r="X255" s="71"/>
      <c r="Y255" s="71"/>
    </row>
    <row r="256" spans="7:25" ht="12.75" customHeight="1" x14ac:dyDescent="0.25">
      <c r="G256" s="71"/>
      <c r="H256" s="71"/>
      <c r="I256" s="71"/>
      <c r="K256" s="71"/>
      <c r="L256" s="71"/>
      <c r="M256" s="71"/>
      <c r="O256" s="71"/>
      <c r="P256" s="71"/>
      <c r="Q256" s="71"/>
      <c r="S256" s="71"/>
      <c r="T256" s="71"/>
      <c r="U256" s="71"/>
      <c r="W256" s="71"/>
      <c r="X256" s="71"/>
      <c r="Y256" s="71"/>
    </row>
    <row r="257" spans="7:25" ht="12.75" customHeight="1" x14ac:dyDescent="0.25">
      <c r="G257" s="71"/>
      <c r="H257" s="71"/>
      <c r="I257" s="71"/>
      <c r="K257" s="71"/>
      <c r="L257" s="71"/>
      <c r="M257" s="71"/>
      <c r="O257" s="71"/>
      <c r="P257" s="71"/>
      <c r="Q257" s="71"/>
      <c r="S257" s="71"/>
      <c r="T257" s="71"/>
      <c r="U257" s="71"/>
      <c r="W257" s="71"/>
      <c r="X257" s="71"/>
      <c r="Y257" s="71"/>
    </row>
    <row r="258" spans="7:25" ht="12.75" customHeight="1" x14ac:dyDescent="0.25">
      <c r="G258" s="71"/>
      <c r="H258" s="71"/>
      <c r="I258" s="71"/>
      <c r="K258" s="71"/>
      <c r="L258" s="71"/>
      <c r="M258" s="71"/>
      <c r="O258" s="71"/>
      <c r="P258" s="71"/>
      <c r="Q258" s="71"/>
      <c r="S258" s="71"/>
      <c r="T258" s="71"/>
      <c r="U258" s="71"/>
      <c r="W258" s="71"/>
      <c r="X258" s="71"/>
      <c r="Y258" s="71"/>
    </row>
    <row r="259" spans="7:25" ht="12.75" customHeight="1" x14ac:dyDescent="0.25">
      <c r="G259" s="71"/>
      <c r="H259" s="71"/>
      <c r="I259" s="71"/>
      <c r="K259" s="71"/>
      <c r="L259" s="71"/>
      <c r="M259" s="71"/>
      <c r="O259" s="71"/>
      <c r="P259" s="71"/>
      <c r="Q259" s="71"/>
      <c r="S259" s="71"/>
      <c r="T259" s="71"/>
      <c r="U259" s="71"/>
      <c r="W259" s="71"/>
      <c r="X259" s="71"/>
      <c r="Y259" s="71"/>
    </row>
    <row r="260" spans="7:25" ht="12.75" customHeight="1" x14ac:dyDescent="0.25">
      <c r="G260" s="71"/>
      <c r="H260" s="71"/>
      <c r="I260" s="71"/>
      <c r="K260" s="71"/>
      <c r="L260" s="71"/>
      <c r="M260" s="71"/>
      <c r="O260" s="71"/>
      <c r="P260" s="71"/>
      <c r="Q260" s="71"/>
      <c r="S260" s="71"/>
      <c r="T260" s="71"/>
      <c r="U260" s="71"/>
      <c r="W260" s="71"/>
      <c r="X260" s="71"/>
      <c r="Y260" s="71"/>
    </row>
    <row r="261" spans="7:25" ht="12.75" customHeight="1" x14ac:dyDescent="0.25">
      <c r="G261" s="71"/>
      <c r="H261" s="71"/>
      <c r="I261" s="71"/>
      <c r="K261" s="71"/>
      <c r="L261" s="71"/>
      <c r="M261" s="71"/>
      <c r="O261" s="71"/>
      <c r="P261" s="71"/>
      <c r="Q261" s="71"/>
      <c r="S261" s="71"/>
      <c r="T261" s="71"/>
      <c r="U261" s="71"/>
      <c r="W261" s="71"/>
      <c r="X261" s="71"/>
      <c r="Y261" s="71"/>
    </row>
    <row r="262" spans="7:25" ht="12.75" customHeight="1" x14ac:dyDescent="0.25">
      <c r="G262" s="71"/>
      <c r="H262" s="71"/>
      <c r="I262" s="71"/>
      <c r="K262" s="71"/>
      <c r="L262" s="71"/>
      <c r="M262" s="71"/>
      <c r="O262" s="71"/>
      <c r="P262" s="71"/>
      <c r="Q262" s="71"/>
      <c r="S262" s="71"/>
      <c r="T262" s="71"/>
      <c r="U262" s="71"/>
      <c r="W262" s="71"/>
      <c r="X262" s="71"/>
      <c r="Y262" s="71"/>
    </row>
    <row r="263" spans="7:25" ht="12.75" customHeight="1" x14ac:dyDescent="0.25">
      <c r="G263" s="71"/>
      <c r="H263" s="71"/>
      <c r="I263" s="71"/>
      <c r="K263" s="71"/>
      <c r="L263" s="71"/>
      <c r="M263" s="71"/>
      <c r="O263" s="71"/>
      <c r="P263" s="71"/>
      <c r="Q263" s="71"/>
      <c r="S263" s="71"/>
      <c r="T263" s="71"/>
      <c r="U263" s="71"/>
      <c r="W263" s="71"/>
      <c r="X263" s="71"/>
      <c r="Y263" s="71"/>
    </row>
    <row r="264" spans="7:25" ht="12.75" customHeight="1" x14ac:dyDescent="0.25">
      <c r="G264" s="71"/>
      <c r="H264" s="71"/>
      <c r="I264" s="71"/>
      <c r="K264" s="71"/>
      <c r="L264" s="71"/>
      <c r="M264" s="71"/>
      <c r="O264" s="71"/>
      <c r="P264" s="71"/>
      <c r="Q264" s="71"/>
      <c r="S264" s="71"/>
      <c r="T264" s="71"/>
      <c r="U264" s="71"/>
      <c r="W264" s="71"/>
      <c r="X264" s="71"/>
      <c r="Y264" s="71"/>
    </row>
    <row r="265" spans="7:25" ht="12.75" customHeight="1" x14ac:dyDescent="0.25">
      <c r="G265" s="71"/>
      <c r="H265" s="71"/>
      <c r="I265" s="71"/>
      <c r="K265" s="71"/>
      <c r="L265" s="71"/>
      <c r="M265" s="71"/>
      <c r="O265" s="71"/>
      <c r="P265" s="71"/>
      <c r="Q265" s="71"/>
      <c r="S265" s="71"/>
      <c r="T265" s="71"/>
      <c r="U265" s="71"/>
      <c r="W265" s="71"/>
      <c r="X265" s="71"/>
      <c r="Y265" s="71"/>
    </row>
    <row r="266" spans="7:25" ht="12.75" customHeight="1" x14ac:dyDescent="0.25">
      <c r="G266" s="71"/>
      <c r="H266" s="71"/>
      <c r="I266" s="71"/>
      <c r="K266" s="71"/>
      <c r="L266" s="71"/>
      <c r="M266" s="71"/>
      <c r="O266" s="71"/>
      <c r="P266" s="71"/>
      <c r="Q266" s="71"/>
      <c r="S266" s="71"/>
      <c r="T266" s="71"/>
      <c r="U266" s="71"/>
      <c r="W266" s="71"/>
      <c r="X266" s="71"/>
      <c r="Y266" s="71"/>
    </row>
    <row r="267" spans="7:25" ht="12.75" customHeight="1" x14ac:dyDescent="0.25">
      <c r="G267" s="71"/>
      <c r="H267" s="71"/>
      <c r="I267" s="71"/>
      <c r="K267" s="71"/>
      <c r="L267" s="71"/>
      <c r="M267" s="71"/>
      <c r="O267" s="71"/>
      <c r="P267" s="71"/>
      <c r="Q267" s="71"/>
      <c r="S267" s="71"/>
      <c r="T267" s="71"/>
      <c r="U267" s="71"/>
      <c r="W267" s="71"/>
      <c r="X267" s="71"/>
      <c r="Y267" s="71"/>
    </row>
    <row r="268" spans="7:25" ht="12.75" customHeight="1" x14ac:dyDescent="0.25">
      <c r="G268" s="71"/>
      <c r="H268" s="71"/>
      <c r="I268" s="71"/>
      <c r="K268" s="71"/>
      <c r="L268" s="71"/>
      <c r="M268" s="71"/>
      <c r="O268" s="71"/>
      <c r="P268" s="71"/>
      <c r="Q268" s="71"/>
      <c r="S268" s="71"/>
      <c r="T268" s="71"/>
      <c r="U268" s="71"/>
      <c r="W268" s="71"/>
      <c r="X268" s="71"/>
      <c r="Y268" s="71"/>
    </row>
    <row r="269" spans="7:25" ht="12.75" customHeight="1" x14ac:dyDescent="0.25">
      <c r="G269" s="71"/>
      <c r="H269" s="71"/>
      <c r="I269" s="71"/>
      <c r="K269" s="71"/>
      <c r="L269" s="71"/>
      <c r="M269" s="71"/>
      <c r="O269" s="71"/>
      <c r="P269" s="71"/>
      <c r="Q269" s="71"/>
      <c r="S269" s="71"/>
      <c r="T269" s="71"/>
      <c r="U269" s="71"/>
      <c r="W269" s="71"/>
      <c r="X269" s="71"/>
      <c r="Y269" s="71"/>
    </row>
    <row r="270" spans="7:25" ht="12.75" customHeight="1" x14ac:dyDescent="0.25">
      <c r="G270" s="71"/>
      <c r="H270" s="71"/>
      <c r="I270" s="71"/>
      <c r="K270" s="71"/>
      <c r="L270" s="71"/>
      <c r="M270" s="71"/>
      <c r="O270" s="71"/>
      <c r="P270" s="71"/>
      <c r="Q270" s="71"/>
      <c r="S270" s="71"/>
      <c r="T270" s="71"/>
      <c r="U270" s="71"/>
      <c r="W270" s="71"/>
      <c r="X270" s="71"/>
      <c r="Y270" s="71"/>
    </row>
    <row r="271" spans="7:25" ht="12.75" customHeight="1" x14ac:dyDescent="0.25">
      <c r="G271" s="71"/>
      <c r="H271" s="71"/>
      <c r="I271" s="71"/>
      <c r="K271" s="71"/>
      <c r="L271" s="71"/>
      <c r="M271" s="71"/>
      <c r="O271" s="71"/>
      <c r="P271" s="71"/>
      <c r="Q271" s="71"/>
      <c r="S271" s="71"/>
      <c r="T271" s="71"/>
      <c r="U271" s="71"/>
      <c r="W271" s="71"/>
      <c r="X271" s="71"/>
      <c r="Y271" s="71"/>
    </row>
    <row r="272" spans="7:25" ht="12.75" customHeight="1" x14ac:dyDescent="0.25">
      <c r="G272" s="71"/>
      <c r="H272" s="71"/>
      <c r="I272" s="71"/>
      <c r="K272" s="71"/>
      <c r="L272" s="71"/>
      <c r="M272" s="71"/>
      <c r="O272" s="71"/>
      <c r="P272" s="71"/>
      <c r="Q272" s="71"/>
      <c r="S272" s="71"/>
      <c r="T272" s="71"/>
      <c r="U272" s="71"/>
      <c r="W272" s="71"/>
      <c r="X272" s="71"/>
      <c r="Y272" s="71"/>
    </row>
    <row r="273" spans="7:25" ht="12.75" customHeight="1" x14ac:dyDescent="0.25">
      <c r="G273" s="71"/>
      <c r="H273" s="71"/>
      <c r="I273" s="71"/>
      <c r="K273" s="71"/>
      <c r="L273" s="71"/>
      <c r="M273" s="71"/>
      <c r="O273" s="71"/>
      <c r="P273" s="71"/>
      <c r="Q273" s="71"/>
      <c r="S273" s="71"/>
      <c r="T273" s="71"/>
      <c r="U273" s="71"/>
      <c r="W273" s="71"/>
      <c r="X273" s="71"/>
      <c r="Y273" s="71"/>
    </row>
    <row r="274" spans="7:25" ht="12.75" customHeight="1" x14ac:dyDescent="0.25">
      <c r="G274" s="71"/>
      <c r="H274" s="71"/>
      <c r="I274" s="71"/>
      <c r="K274" s="71"/>
      <c r="L274" s="71"/>
      <c r="M274" s="71"/>
      <c r="O274" s="71"/>
      <c r="P274" s="71"/>
      <c r="Q274" s="71"/>
      <c r="S274" s="71"/>
      <c r="T274" s="71"/>
      <c r="U274" s="71"/>
      <c r="W274" s="71"/>
      <c r="X274" s="71"/>
      <c r="Y274" s="71"/>
    </row>
    <row r="275" spans="7:25" ht="12.75" customHeight="1" x14ac:dyDescent="0.25">
      <c r="G275" s="71"/>
      <c r="H275" s="71"/>
      <c r="I275" s="71"/>
      <c r="K275" s="71"/>
      <c r="L275" s="71"/>
      <c r="M275" s="71"/>
      <c r="O275" s="71"/>
      <c r="P275" s="71"/>
      <c r="Q275" s="71"/>
      <c r="S275" s="71"/>
      <c r="T275" s="71"/>
      <c r="U275" s="71"/>
      <c r="W275" s="71"/>
      <c r="X275" s="71"/>
      <c r="Y275" s="71"/>
    </row>
    <row r="276" spans="7:25" ht="12.75" customHeight="1" x14ac:dyDescent="0.25">
      <c r="G276" s="71"/>
      <c r="H276" s="71"/>
      <c r="I276" s="71"/>
      <c r="K276" s="71"/>
      <c r="L276" s="71"/>
      <c r="M276" s="71"/>
      <c r="O276" s="71"/>
      <c r="P276" s="71"/>
      <c r="Q276" s="71"/>
      <c r="S276" s="71"/>
      <c r="T276" s="71"/>
      <c r="U276" s="71"/>
      <c r="W276" s="71"/>
      <c r="X276" s="71"/>
      <c r="Y276" s="71"/>
    </row>
    <row r="277" spans="7:25" ht="12.75" customHeight="1" x14ac:dyDescent="0.25">
      <c r="G277" s="71"/>
      <c r="H277" s="71"/>
      <c r="I277" s="71"/>
      <c r="K277" s="71"/>
      <c r="L277" s="71"/>
      <c r="M277" s="71"/>
      <c r="O277" s="71"/>
      <c r="P277" s="71"/>
      <c r="Q277" s="71"/>
      <c r="S277" s="71"/>
      <c r="T277" s="71"/>
      <c r="U277" s="71"/>
      <c r="W277" s="71"/>
      <c r="X277" s="71"/>
      <c r="Y277" s="71"/>
    </row>
    <row r="278" spans="7:25" ht="12.75" customHeight="1" x14ac:dyDescent="0.25">
      <c r="G278" s="71"/>
      <c r="H278" s="71"/>
      <c r="I278" s="71"/>
      <c r="K278" s="71"/>
      <c r="L278" s="71"/>
      <c r="M278" s="71"/>
      <c r="O278" s="71"/>
      <c r="P278" s="71"/>
      <c r="Q278" s="71"/>
      <c r="S278" s="71"/>
      <c r="T278" s="71"/>
      <c r="U278" s="71"/>
      <c r="W278" s="71"/>
      <c r="X278" s="71"/>
      <c r="Y278" s="71"/>
    </row>
    <row r="279" spans="7:25" ht="12.75" customHeight="1" x14ac:dyDescent="0.25">
      <c r="G279" s="71"/>
      <c r="H279" s="71"/>
      <c r="I279" s="71"/>
      <c r="K279" s="71"/>
      <c r="L279" s="71"/>
      <c r="M279" s="71"/>
      <c r="O279" s="71"/>
      <c r="P279" s="71"/>
      <c r="Q279" s="71"/>
      <c r="S279" s="71"/>
      <c r="T279" s="71"/>
      <c r="U279" s="71"/>
      <c r="W279" s="71"/>
      <c r="X279" s="71"/>
      <c r="Y279" s="71"/>
    </row>
    <row r="280" spans="7:25" ht="12.75" customHeight="1" x14ac:dyDescent="0.25">
      <c r="G280" s="71"/>
      <c r="H280" s="71"/>
      <c r="I280" s="71"/>
      <c r="K280" s="71"/>
      <c r="L280" s="71"/>
      <c r="M280" s="71"/>
      <c r="O280" s="71"/>
      <c r="P280" s="71"/>
      <c r="Q280" s="71"/>
      <c r="S280" s="71"/>
      <c r="T280" s="71"/>
      <c r="U280" s="71"/>
      <c r="W280" s="71"/>
      <c r="X280" s="71"/>
      <c r="Y280" s="71"/>
    </row>
    <row r="281" spans="7:25" ht="12.75" customHeight="1" x14ac:dyDescent="0.25">
      <c r="G281" s="71"/>
      <c r="H281" s="71"/>
      <c r="I281" s="71"/>
      <c r="K281" s="71"/>
      <c r="L281" s="71"/>
      <c r="M281" s="71"/>
      <c r="O281" s="71"/>
      <c r="P281" s="71"/>
      <c r="Q281" s="71"/>
      <c r="S281" s="71"/>
      <c r="T281" s="71"/>
      <c r="U281" s="71"/>
      <c r="W281" s="71"/>
      <c r="X281" s="71"/>
      <c r="Y281" s="71"/>
    </row>
    <row r="282" spans="7:25" ht="12.75" customHeight="1" x14ac:dyDescent="0.25">
      <c r="G282" s="71"/>
      <c r="H282" s="71"/>
      <c r="I282" s="71"/>
      <c r="K282" s="71"/>
      <c r="L282" s="71"/>
      <c r="M282" s="71"/>
      <c r="O282" s="71"/>
      <c r="P282" s="71"/>
      <c r="Q282" s="71"/>
      <c r="S282" s="71"/>
      <c r="T282" s="71"/>
      <c r="U282" s="71"/>
      <c r="W282" s="71"/>
      <c r="X282" s="71"/>
      <c r="Y282" s="71"/>
    </row>
    <row r="283" spans="7:25" ht="12.75" customHeight="1" x14ac:dyDescent="0.25">
      <c r="G283" s="71"/>
      <c r="H283" s="71"/>
      <c r="I283" s="71"/>
      <c r="K283" s="71"/>
      <c r="L283" s="71"/>
      <c r="M283" s="71"/>
      <c r="O283" s="71"/>
      <c r="P283" s="71"/>
      <c r="Q283" s="71"/>
      <c r="S283" s="71"/>
      <c r="T283" s="71"/>
      <c r="U283" s="71"/>
      <c r="W283" s="71"/>
      <c r="X283" s="71"/>
      <c r="Y283" s="71"/>
    </row>
    <row r="284" spans="7:25" ht="12.75" customHeight="1" x14ac:dyDescent="0.25">
      <c r="G284" s="71"/>
      <c r="H284" s="71"/>
      <c r="I284" s="71"/>
      <c r="K284" s="71"/>
      <c r="L284" s="71"/>
      <c r="M284" s="71"/>
      <c r="O284" s="71"/>
      <c r="P284" s="71"/>
      <c r="Q284" s="71"/>
      <c r="S284" s="71"/>
      <c r="T284" s="71"/>
      <c r="U284" s="71"/>
      <c r="W284" s="71"/>
      <c r="X284" s="71"/>
      <c r="Y284" s="71"/>
    </row>
    <row r="285" spans="7:25" ht="12.75" customHeight="1" x14ac:dyDescent="0.25">
      <c r="G285" s="71"/>
      <c r="H285" s="71"/>
      <c r="I285" s="71"/>
      <c r="K285" s="71"/>
      <c r="L285" s="71"/>
      <c r="M285" s="71"/>
      <c r="O285" s="71"/>
      <c r="P285" s="71"/>
      <c r="Q285" s="71"/>
      <c r="S285" s="71"/>
      <c r="T285" s="71"/>
      <c r="U285" s="71"/>
      <c r="W285" s="71"/>
      <c r="X285" s="71"/>
      <c r="Y285" s="71"/>
    </row>
    <row r="286" spans="7:25" ht="12.75" customHeight="1" x14ac:dyDescent="0.25">
      <c r="G286" s="71"/>
      <c r="H286" s="71"/>
      <c r="I286" s="71"/>
      <c r="K286" s="71"/>
      <c r="L286" s="71"/>
      <c r="M286" s="71"/>
      <c r="O286" s="71"/>
      <c r="P286" s="71"/>
      <c r="Q286" s="71"/>
      <c r="S286" s="71"/>
      <c r="T286" s="71"/>
      <c r="U286" s="71"/>
      <c r="W286" s="71"/>
      <c r="X286" s="71"/>
      <c r="Y286" s="71"/>
    </row>
    <row r="287" spans="7:25" ht="12.75" customHeight="1" x14ac:dyDescent="0.25">
      <c r="G287" s="71"/>
      <c r="H287" s="71"/>
      <c r="I287" s="71"/>
      <c r="K287" s="71"/>
      <c r="L287" s="71"/>
      <c r="M287" s="71"/>
      <c r="O287" s="71"/>
      <c r="P287" s="71"/>
      <c r="Q287" s="71"/>
      <c r="S287" s="71"/>
      <c r="T287" s="71"/>
      <c r="U287" s="71"/>
      <c r="W287" s="71"/>
      <c r="X287" s="71"/>
      <c r="Y287" s="71"/>
    </row>
    <row r="288" spans="7:25" ht="12.75" customHeight="1" x14ac:dyDescent="0.25">
      <c r="G288" s="71"/>
      <c r="H288" s="71"/>
      <c r="I288" s="71"/>
      <c r="K288" s="71"/>
      <c r="L288" s="71"/>
      <c r="M288" s="71"/>
      <c r="O288" s="71"/>
      <c r="P288" s="71"/>
      <c r="Q288" s="71"/>
      <c r="S288" s="71"/>
      <c r="T288" s="71"/>
      <c r="U288" s="71"/>
      <c r="W288" s="71"/>
      <c r="X288" s="71"/>
      <c r="Y288" s="71"/>
    </row>
    <row r="289" spans="7:25" ht="12.75" customHeight="1" x14ac:dyDescent="0.25">
      <c r="G289" s="71"/>
      <c r="H289" s="71"/>
      <c r="I289" s="71"/>
      <c r="K289" s="71"/>
      <c r="L289" s="71"/>
      <c r="M289" s="71"/>
      <c r="O289" s="71"/>
      <c r="P289" s="71"/>
      <c r="Q289" s="71"/>
      <c r="S289" s="71"/>
      <c r="T289" s="71"/>
      <c r="U289" s="71"/>
      <c r="W289" s="71"/>
      <c r="X289" s="71"/>
      <c r="Y289" s="71"/>
    </row>
    <row r="290" spans="7:25" ht="12.75" customHeight="1" x14ac:dyDescent="0.25">
      <c r="G290" s="71"/>
      <c r="H290" s="71"/>
      <c r="I290" s="71"/>
      <c r="K290" s="71"/>
      <c r="L290" s="71"/>
      <c r="M290" s="71"/>
      <c r="O290" s="71"/>
      <c r="P290" s="71"/>
      <c r="Q290" s="71"/>
      <c r="S290" s="71"/>
      <c r="T290" s="71"/>
      <c r="U290" s="71"/>
      <c r="W290" s="71"/>
      <c r="X290" s="71"/>
      <c r="Y290" s="71"/>
    </row>
    <row r="291" spans="7:25" ht="12.75" customHeight="1" x14ac:dyDescent="0.25">
      <c r="G291" s="71"/>
      <c r="H291" s="71"/>
      <c r="I291" s="71"/>
      <c r="K291" s="71"/>
      <c r="L291" s="71"/>
      <c r="M291" s="71"/>
      <c r="O291" s="71"/>
      <c r="P291" s="71"/>
      <c r="Q291" s="71"/>
      <c r="S291" s="71"/>
      <c r="T291" s="71"/>
      <c r="U291" s="71"/>
      <c r="W291" s="71"/>
      <c r="X291" s="71"/>
      <c r="Y291" s="71"/>
    </row>
    <row r="292" spans="7:25" ht="12.75" customHeight="1" x14ac:dyDescent="0.25">
      <c r="G292" s="71"/>
      <c r="H292" s="71"/>
      <c r="I292" s="71"/>
      <c r="K292" s="71"/>
      <c r="L292" s="71"/>
      <c r="M292" s="71"/>
      <c r="O292" s="71"/>
      <c r="P292" s="71"/>
      <c r="Q292" s="71"/>
      <c r="S292" s="71"/>
      <c r="T292" s="71"/>
      <c r="U292" s="71"/>
      <c r="W292" s="71"/>
      <c r="X292" s="71"/>
      <c r="Y292" s="71"/>
    </row>
    <row r="293" spans="7:25" ht="12.75" customHeight="1" x14ac:dyDescent="0.25">
      <c r="G293" s="71"/>
      <c r="H293" s="71"/>
      <c r="I293" s="71"/>
      <c r="K293" s="71"/>
      <c r="L293" s="71"/>
      <c r="M293" s="71"/>
      <c r="O293" s="71"/>
      <c r="P293" s="71"/>
      <c r="Q293" s="71"/>
      <c r="S293" s="71"/>
      <c r="T293" s="71"/>
      <c r="U293" s="71"/>
      <c r="W293" s="71"/>
      <c r="X293" s="71"/>
      <c r="Y293" s="71"/>
    </row>
    <row r="294" spans="7:25" ht="12.75" customHeight="1" x14ac:dyDescent="0.25">
      <c r="G294" s="71"/>
      <c r="H294" s="71"/>
      <c r="I294" s="71"/>
      <c r="K294" s="71"/>
      <c r="L294" s="71"/>
      <c r="M294" s="71"/>
      <c r="O294" s="71"/>
      <c r="P294" s="71"/>
      <c r="Q294" s="71"/>
      <c r="S294" s="71"/>
      <c r="T294" s="71"/>
      <c r="U294" s="71"/>
      <c r="W294" s="71"/>
      <c r="X294" s="71"/>
      <c r="Y294" s="71"/>
    </row>
    <row r="295" spans="7:25" ht="12.75" customHeight="1" x14ac:dyDescent="0.25">
      <c r="G295" s="71"/>
      <c r="H295" s="71"/>
      <c r="I295" s="71"/>
      <c r="K295" s="71"/>
      <c r="L295" s="71"/>
      <c r="M295" s="71"/>
      <c r="O295" s="71"/>
      <c r="P295" s="71"/>
      <c r="Q295" s="71"/>
      <c r="S295" s="71"/>
      <c r="T295" s="71"/>
      <c r="U295" s="71"/>
      <c r="W295" s="71"/>
      <c r="X295" s="71"/>
      <c r="Y295" s="71"/>
    </row>
    <row r="296" spans="7:25" ht="12.75" customHeight="1" x14ac:dyDescent="0.25">
      <c r="G296" s="71"/>
      <c r="H296" s="71"/>
      <c r="I296" s="71"/>
      <c r="K296" s="71"/>
      <c r="L296" s="71"/>
      <c r="M296" s="71"/>
      <c r="O296" s="71"/>
      <c r="P296" s="71"/>
      <c r="Q296" s="71"/>
      <c r="S296" s="71"/>
      <c r="T296" s="71"/>
      <c r="U296" s="71"/>
      <c r="W296" s="71"/>
      <c r="X296" s="71"/>
      <c r="Y296" s="71"/>
    </row>
    <row r="297" spans="7:25" ht="12.75" customHeight="1" x14ac:dyDescent="0.25">
      <c r="G297" s="71"/>
      <c r="H297" s="71"/>
      <c r="I297" s="71"/>
      <c r="K297" s="71"/>
      <c r="L297" s="71"/>
      <c r="M297" s="71"/>
      <c r="O297" s="71"/>
      <c r="P297" s="71"/>
      <c r="Q297" s="71"/>
      <c r="S297" s="71"/>
      <c r="T297" s="71"/>
      <c r="U297" s="71"/>
      <c r="W297" s="71"/>
      <c r="X297" s="71"/>
      <c r="Y297" s="71"/>
    </row>
    <row r="298" spans="7:25" ht="12.75" customHeight="1" x14ac:dyDescent="0.25">
      <c r="G298" s="71"/>
      <c r="H298" s="71"/>
      <c r="I298" s="71"/>
      <c r="K298" s="71"/>
      <c r="L298" s="71"/>
      <c r="M298" s="71"/>
      <c r="O298" s="71"/>
      <c r="P298" s="71"/>
      <c r="Q298" s="71"/>
      <c r="S298" s="71"/>
      <c r="T298" s="71"/>
      <c r="U298" s="71"/>
      <c r="W298" s="71"/>
      <c r="X298" s="71"/>
      <c r="Y298" s="71"/>
    </row>
    <row r="299" spans="7:25" ht="12.75" customHeight="1" x14ac:dyDescent="0.25">
      <c r="G299" s="71"/>
      <c r="H299" s="71"/>
      <c r="I299" s="71"/>
      <c r="K299" s="71"/>
      <c r="L299" s="71"/>
      <c r="M299" s="71"/>
      <c r="O299" s="71"/>
      <c r="P299" s="71"/>
      <c r="Q299" s="71"/>
      <c r="S299" s="71"/>
      <c r="T299" s="71"/>
      <c r="U299" s="71"/>
      <c r="W299" s="71"/>
      <c r="X299" s="71"/>
      <c r="Y299" s="71"/>
    </row>
    <row r="300" spans="7:25" ht="12.75" customHeight="1" x14ac:dyDescent="0.25">
      <c r="G300" s="71"/>
      <c r="H300" s="71"/>
      <c r="I300" s="71"/>
      <c r="K300" s="71"/>
      <c r="L300" s="71"/>
      <c r="M300" s="71"/>
      <c r="O300" s="71"/>
      <c r="P300" s="71"/>
      <c r="Q300" s="71"/>
      <c r="S300" s="71"/>
      <c r="T300" s="71"/>
      <c r="U300" s="71"/>
      <c r="W300" s="71"/>
      <c r="X300" s="71"/>
      <c r="Y300" s="71"/>
    </row>
    <row r="301" spans="7:25" ht="12.75" customHeight="1" x14ac:dyDescent="0.25">
      <c r="G301" s="71"/>
      <c r="H301" s="71"/>
      <c r="I301" s="71"/>
      <c r="K301" s="71"/>
      <c r="L301" s="71"/>
      <c r="M301" s="71"/>
      <c r="O301" s="71"/>
      <c r="P301" s="71"/>
      <c r="Q301" s="71"/>
      <c r="S301" s="71"/>
      <c r="T301" s="71"/>
      <c r="U301" s="71"/>
      <c r="W301" s="71"/>
      <c r="X301" s="71"/>
      <c r="Y301" s="71"/>
    </row>
    <row r="302" spans="7:25" ht="12.75" customHeight="1" x14ac:dyDescent="0.25">
      <c r="G302" s="71"/>
      <c r="H302" s="71"/>
      <c r="I302" s="71"/>
      <c r="K302" s="71"/>
      <c r="L302" s="71"/>
      <c r="M302" s="71"/>
      <c r="O302" s="71"/>
      <c r="P302" s="71"/>
      <c r="Q302" s="71"/>
      <c r="S302" s="71"/>
      <c r="T302" s="71"/>
      <c r="U302" s="71"/>
      <c r="W302" s="71"/>
      <c r="X302" s="71"/>
      <c r="Y302" s="71"/>
    </row>
    <row r="303" spans="7:25" ht="12.75" customHeight="1" x14ac:dyDescent="0.25">
      <c r="G303" s="71"/>
      <c r="H303" s="71"/>
      <c r="I303" s="71"/>
      <c r="K303" s="71"/>
      <c r="L303" s="71"/>
      <c r="M303" s="71"/>
      <c r="O303" s="71"/>
      <c r="P303" s="71"/>
      <c r="Q303" s="71"/>
      <c r="S303" s="71"/>
      <c r="T303" s="71"/>
      <c r="U303" s="71"/>
      <c r="W303" s="71"/>
      <c r="X303" s="71"/>
      <c r="Y303" s="71"/>
    </row>
    <row r="304" spans="7:25" ht="12.75" customHeight="1" x14ac:dyDescent="0.25">
      <c r="G304" s="71"/>
      <c r="H304" s="71"/>
      <c r="I304" s="71"/>
      <c r="K304" s="71"/>
      <c r="L304" s="71"/>
      <c r="M304" s="71"/>
      <c r="O304" s="71"/>
      <c r="P304" s="71"/>
      <c r="Q304" s="71"/>
      <c r="S304" s="71"/>
      <c r="T304" s="71"/>
      <c r="U304" s="71"/>
      <c r="W304" s="71"/>
      <c r="X304" s="71"/>
      <c r="Y304" s="71"/>
    </row>
    <row r="305" spans="7:25" ht="12.75" customHeight="1" x14ac:dyDescent="0.25">
      <c r="G305" s="71"/>
      <c r="H305" s="71"/>
      <c r="I305" s="71"/>
      <c r="K305" s="71"/>
      <c r="L305" s="71"/>
      <c r="M305" s="71"/>
      <c r="O305" s="71"/>
      <c r="P305" s="71"/>
      <c r="Q305" s="71"/>
      <c r="S305" s="71"/>
      <c r="T305" s="71"/>
      <c r="U305" s="71"/>
      <c r="W305" s="71"/>
      <c r="X305" s="71"/>
      <c r="Y305" s="71"/>
    </row>
    <row r="306" spans="7:25" ht="12.75" customHeight="1" x14ac:dyDescent="0.25">
      <c r="G306" s="71"/>
      <c r="H306" s="71"/>
      <c r="I306" s="71"/>
      <c r="K306" s="71"/>
      <c r="L306" s="71"/>
      <c r="M306" s="71"/>
      <c r="O306" s="71"/>
      <c r="P306" s="71"/>
      <c r="Q306" s="71"/>
      <c r="S306" s="71"/>
      <c r="T306" s="71"/>
      <c r="U306" s="71"/>
      <c r="W306" s="71"/>
      <c r="X306" s="71"/>
      <c r="Y306" s="71"/>
    </row>
    <row r="307" spans="7:25" ht="12.75" customHeight="1" x14ac:dyDescent="0.25">
      <c r="G307" s="71"/>
      <c r="H307" s="71"/>
      <c r="I307" s="71"/>
      <c r="K307" s="71"/>
      <c r="L307" s="71"/>
      <c r="M307" s="71"/>
      <c r="O307" s="71"/>
      <c r="P307" s="71"/>
      <c r="Q307" s="71"/>
      <c r="S307" s="71"/>
      <c r="T307" s="71"/>
      <c r="U307" s="71"/>
      <c r="W307" s="71"/>
      <c r="X307" s="71"/>
      <c r="Y307" s="71"/>
    </row>
    <row r="308" spans="7:25" ht="12.75" customHeight="1" x14ac:dyDescent="0.25">
      <c r="G308" s="71"/>
      <c r="H308" s="71"/>
      <c r="I308" s="71"/>
      <c r="K308" s="71"/>
      <c r="L308" s="71"/>
      <c r="M308" s="71"/>
      <c r="O308" s="71"/>
      <c r="P308" s="71"/>
      <c r="Q308" s="71"/>
      <c r="S308" s="71"/>
      <c r="T308" s="71"/>
      <c r="U308" s="71"/>
      <c r="W308" s="71"/>
      <c r="X308" s="71"/>
      <c r="Y308" s="71"/>
    </row>
    <row r="309" spans="7:25" ht="12.75" customHeight="1" x14ac:dyDescent="0.25">
      <c r="G309" s="71"/>
      <c r="H309" s="71"/>
      <c r="I309" s="71"/>
      <c r="K309" s="71"/>
      <c r="L309" s="71"/>
      <c r="M309" s="71"/>
      <c r="O309" s="71"/>
      <c r="P309" s="71"/>
      <c r="Q309" s="71"/>
      <c r="S309" s="71"/>
      <c r="T309" s="71"/>
      <c r="U309" s="71"/>
      <c r="W309" s="71"/>
      <c r="X309" s="71"/>
      <c r="Y309" s="71"/>
    </row>
    <row r="310" spans="7:25" ht="12.75" customHeight="1" x14ac:dyDescent="0.25">
      <c r="G310" s="71"/>
      <c r="H310" s="71"/>
      <c r="I310" s="71"/>
      <c r="K310" s="71"/>
      <c r="L310" s="71"/>
      <c r="M310" s="71"/>
      <c r="O310" s="71"/>
      <c r="P310" s="71"/>
      <c r="Q310" s="71"/>
      <c r="S310" s="71"/>
      <c r="T310" s="71"/>
      <c r="U310" s="71"/>
      <c r="W310" s="71"/>
      <c r="X310" s="71"/>
      <c r="Y310" s="71"/>
    </row>
    <row r="311" spans="7:25" ht="12.75" customHeight="1" x14ac:dyDescent="0.25">
      <c r="G311" s="71"/>
      <c r="H311" s="71"/>
      <c r="I311" s="71"/>
      <c r="K311" s="71"/>
      <c r="L311" s="71"/>
      <c r="M311" s="71"/>
      <c r="O311" s="71"/>
      <c r="P311" s="71"/>
      <c r="Q311" s="71"/>
      <c r="S311" s="71"/>
      <c r="T311" s="71"/>
      <c r="U311" s="71"/>
      <c r="W311" s="71"/>
      <c r="X311" s="71"/>
      <c r="Y311" s="71"/>
    </row>
    <row r="312" spans="7:25" ht="12.75" customHeight="1" x14ac:dyDescent="0.25">
      <c r="G312" s="71"/>
      <c r="H312" s="71"/>
      <c r="I312" s="71"/>
      <c r="K312" s="71"/>
      <c r="L312" s="71"/>
      <c r="M312" s="71"/>
      <c r="O312" s="71"/>
      <c r="P312" s="71"/>
      <c r="Q312" s="71"/>
      <c r="S312" s="71"/>
      <c r="T312" s="71"/>
      <c r="U312" s="71"/>
      <c r="W312" s="71"/>
      <c r="X312" s="71"/>
      <c r="Y312" s="71"/>
    </row>
    <row r="313" spans="7:25" ht="12.75" customHeight="1" x14ac:dyDescent="0.25">
      <c r="G313" s="71"/>
      <c r="H313" s="71"/>
      <c r="I313" s="71"/>
      <c r="K313" s="71"/>
      <c r="L313" s="71"/>
      <c r="M313" s="71"/>
      <c r="O313" s="71"/>
      <c r="P313" s="71"/>
      <c r="Q313" s="71"/>
      <c r="S313" s="71"/>
      <c r="T313" s="71"/>
      <c r="U313" s="71"/>
      <c r="W313" s="71"/>
      <c r="X313" s="71"/>
      <c r="Y313" s="71"/>
    </row>
    <row r="314" spans="7:25" ht="12.75" customHeight="1" x14ac:dyDescent="0.25">
      <c r="G314" s="71"/>
      <c r="H314" s="71"/>
      <c r="I314" s="71"/>
      <c r="K314" s="71"/>
      <c r="L314" s="71"/>
      <c r="M314" s="71"/>
      <c r="O314" s="71"/>
      <c r="P314" s="71"/>
      <c r="Q314" s="71"/>
      <c r="S314" s="71"/>
      <c r="T314" s="71"/>
      <c r="U314" s="71"/>
      <c r="W314" s="71"/>
      <c r="X314" s="71"/>
      <c r="Y314" s="71"/>
    </row>
    <row r="315" spans="7:25" ht="12.75" customHeight="1" x14ac:dyDescent="0.25">
      <c r="G315" s="71"/>
      <c r="H315" s="71"/>
      <c r="I315" s="71"/>
      <c r="K315" s="71"/>
      <c r="L315" s="71"/>
      <c r="M315" s="71"/>
      <c r="O315" s="71"/>
      <c r="P315" s="71"/>
      <c r="Q315" s="71"/>
      <c r="S315" s="71"/>
      <c r="T315" s="71"/>
      <c r="U315" s="71"/>
      <c r="W315" s="71"/>
      <c r="X315" s="71"/>
      <c r="Y315" s="71"/>
    </row>
    <row r="316" spans="7:25" ht="12.75" customHeight="1" x14ac:dyDescent="0.25">
      <c r="G316" s="71"/>
      <c r="H316" s="71"/>
      <c r="I316" s="71"/>
      <c r="K316" s="71"/>
      <c r="L316" s="71"/>
      <c r="M316" s="71"/>
      <c r="O316" s="71"/>
      <c r="P316" s="71"/>
      <c r="Q316" s="71"/>
      <c r="S316" s="71"/>
      <c r="T316" s="71"/>
      <c r="U316" s="71"/>
      <c r="W316" s="71"/>
      <c r="X316" s="71"/>
      <c r="Y316" s="71"/>
    </row>
    <row r="317" spans="7:25" ht="12.75" customHeight="1" x14ac:dyDescent="0.25">
      <c r="G317" s="71"/>
      <c r="H317" s="71"/>
      <c r="I317" s="71"/>
      <c r="K317" s="71"/>
      <c r="L317" s="71"/>
      <c r="M317" s="71"/>
      <c r="O317" s="71"/>
      <c r="P317" s="71"/>
      <c r="Q317" s="71"/>
      <c r="S317" s="71"/>
      <c r="T317" s="71"/>
      <c r="U317" s="71"/>
      <c r="W317" s="71"/>
      <c r="X317" s="71"/>
      <c r="Y317" s="71"/>
    </row>
    <row r="318" spans="7:25" ht="12.75" customHeight="1" x14ac:dyDescent="0.25">
      <c r="G318" s="71"/>
      <c r="H318" s="71"/>
      <c r="I318" s="71"/>
      <c r="K318" s="71"/>
      <c r="L318" s="71"/>
      <c r="M318" s="71"/>
      <c r="O318" s="71"/>
      <c r="P318" s="71"/>
      <c r="Q318" s="71"/>
      <c r="S318" s="71"/>
      <c r="T318" s="71"/>
      <c r="U318" s="71"/>
      <c r="W318" s="71"/>
      <c r="X318" s="71"/>
      <c r="Y318" s="71"/>
    </row>
    <row r="319" spans="7:25" ht="12.75" customHeight="1" x14ac:dyDescent="0.25">
      <c r="G319" s="71"/>
      <c r="H319" s="71"/>
      <c r="I319" s="71"/>
      <c r="K319" s="71"/>
      <c r="L319" s="71"/>
      <c r="M319" s="71"/>
      <c r="O319" s="71"/>
      <c r="P319" s="71"/>
      <c r="Q319" s="71"/>
      <c r="S319" s="71"/>
      <c r="T319" s="71"/>
      <c r="U319" s="71"/>
      <c r="W319" s="71"/>
      <c r="X319" s="71"/>
      <c r="Y319" s="71"/>
    </row>
    <row r="320" spans="7:25" ht="12.75" customHeight="1" x14ac:dyDescent="0.25">
      <c r="G320" s="71"/>
      <c r="H320" s="71"/>
      <c r="I320" s="71"/>
      <c r="K320" s="71"/>
      <c r="L320" s="71"/>
      <c r="M320" s="71"/>
      <c r="O320" s="71"/>
      <c r="P320" s="71"/>
      <c r="Q320" s="71"/>
      <c r="S320" s="71"/>
      <c r="T320" s="71"/>
      <c r="U320" s="71"/>
      <c r="W320" s="71"/>
      <c r="X320" s="71"/>
      <c r="Y320" s="71"/>
    </row>
    <row r="321" spans="7:25" ht="12.75" customHeight="1" x14ac:dyDescent="0.25">
      <c r="G321" s="71"/>
      <c r="H321" s="71"/>
      <c r="I321" s="71"/>
      <c r="K321" s="71"/>
      <c r="L321" s="71"/>
      <c r="M321" s="71"/>
      <c r="O321" s="71"/>
      <c r="P321" s="71"/>
      <c r="Q321" s="71"/>
      <c r="S321" s="71"/>
      <c r="T321" s="71"/>
      <c r="U321" s="71"/>
      <c r="W321" s="71"/>
      <c r="X321" s="71"/>
      <c r="Y321" s="71"/>
    </row>
    <row r="322" spans="7:25" ht="12.75" customHeight="1" x14ac:dyDescent="0.25">
      <c r="G322" s="71"/>
      <c r="H322" s="71"/>
      <c r="I322" s="71"/>
      <c r="K322" s="71"/>
      <c r="L322" s="71"/>
      <c r="M322" s="71"/>
      <c r="O322" s="71"/>
      <c r="P322" s="71"/>
      <c r="Q322" s="71"/>
      <c r="S322" s="71"/>
      <c r="T322" s="71"/>
      <c r="U322" s="71"/>
      <c r="W322" s="71"/>
      <c r="X322" s="71"/>
      <c r="Y322" s="71"/>
    </row>
    <row r="323" spans="7:25" ht="12.75" customHeight="1" x14ac:dyDescent="0.25">
      <c r="G323" s="71"/>
      <c r="H323" s="71"/>
      <c r="I323" s="71"/>
      <c r="K323" s="71"/>
      <c r="L323" s="71"/>
      <c r="M323" s="71"/>
      <c r="O323" s="71"/>
      <c r="P323" s="71"/>
      <c r="Q323" s="71"/>
      <c r="S323" s="71"/>
      <c r="T323" s="71"/>
      <c r="U323" s="71"/>
      <c r="W323" s="71"/>
      <c r="X323" s="71"/>
      <c r="Y323" s="71"/>
    </row>
    <row r="324" spans="7:25" ht="12.75" customHeight="1" x14ac:dyDescent="0.25">
      <c r="G324" s="71"/>
      <c r="H324" s="71"/>
      <c r="I324" s="71"/>
      <c r="K324" s="71"/>
      <c r="L324" s="71"/>
      <c r="M324" s="71"/>
      <c r="O324" s="71"/>
      <c r="P324" s="71"/>
      <c r="Q324" s="71"/>
      <c r="S324" s="71"/>
      <c r="T324" s="71"/>
      <c r="U324" s="71"/>
      <c r="W324" s="71"/>
      <c r="X324" s="71"/>
      <c r="Y324" s="71"/>
    </row>
    <row r="325" spans="7:25" ht="12.75" customHeight="1" x14ac:dyDescent="0.25">
      <c r="G325" s="71"/>
      <c r="H325" s="71"/>
      <c r="I325" s="71"/>
      <c r="K325" s="71"/>
      <c r="L325" s="71"/>
      <c r="M325" s="71"/>
      <c r="O325" s="71"/>
      <c r="P325" s="71"/>
      <c r="Q325" s="71"/>
      <c r="S325" s="71"/>
      <c r="T325" s="71"/>
      <c r="U325" s="71"/>
      <c r="W325" s="71"/>
      <c r="X325" s="71"/>
      <c r="Y325" s="71"/>
    </row>
    <row r="326" spans="7:25" ht="12.75" customHeight="1" x14ac:dyDescent="0.25">
      <c r="G326" s="71"/>
      <c r="H326" s="71"/>
      <c r="I326" s="71"/>
      <c r="K326" s="71"/>
      <c r="L326" s="71"/>
      <c r="M326" s="71"/>
      <c r="O326" s="71"/>
      <c r="P326" s="71"/>
      <c r="Q326" s="71"/>
      <c r="S326" s="71"/>
      <c r="T326" s="71"/>
      <c r="U326" s="71"/>
      <c r="W326" s="71"/>
      <c r="X326" s="71"/>
      <c r="Y326" s="71"/>
    </row>
    <row r="327" spans="7:25" ht="12.75" customHeight="1" x14ac:dyDescent="0.25">
      <c r="G327" s="71"/>
      <c r="H327" s="71"/>
      <c r="I327" s="71"/>
      <c r="K327" s="71"/>
      <c r="L327" s="71"/>
      <c r="M327" s="71"/>
      <c r="O327" s="71"/>
      <c r="P327" s="71"/>
      <c r="Q327" s="71"/>
      <c r="S327" s="71"/>
      <c r="T327" s="71"/>
      <c r="U327" s="71"/>
      <c r="W327" s="71"/>
      <c r="X327" s="71"/>
      <c r="Y327" s="71"/>
    </row>
    <row r="328" spans="7:25" ht="12.75" customHeight="1" x14ac:dyDescent="0.25">
      <c r="G328" s="71"/>
      <c r="H328" s="71"/>
      <c r="I328" s="71"/>
      <c r="K328" s="71"/>
      <c r="L328" s="71"/>
      <c r="M328" s="71"/>
      <c r="O328" s="71"/>
      <c r="P328" s="71"/>
      <c r="Q328" s="71"/>
      <c r="S328" s="71"/>
      <c r="T328" s="71"/>
      <c r="U328" s="71"/>
      <c r="W328" s="71"/>
      <c r="X328" s="71"/>
      <c r="Y328" s="71"/>
    </row>
    <row r="329" spans="7:25" ht="12.75" customHeight="1" x14ac:dyDescent="0.25">
      <c r="G329" s="71"/>
      <c r="H329" s="71"/>
      <c r="I329" s="71"/>
      <c r="K329" s="71"/>
      <c r="L329" s="71"/>
      <c r="M329" s="71"/>
      <c r="O329" s="71"/>
      <c r="P329" s="71"/>
      <c r="Q329" s="71"/>
      <c r="S329" s="71"/>
      <c r="T329" s="71"/>
      <c r="U329" s="71"/>
      <c r="W329" s="71"/>
      <c r="X329" s="71"/>
      <c r="Y329" s="71"/>
    </row>
    <row r="330" spans="7:25" ht="12.75" customHeight="1" x14ac:dyDescent="0.25">
      <c r="G330" s="71"/>
      <c r="H330" s="71"/>
      <c r="I330" s="71"/>
      <c r="K330" s="71"/>
      <c r="L330" s="71"/>
      <c r="M330" s="71"/>
      <c r="O330" s="71"/>
      <c r="P330" s="71"/>
      <c r="Q330" s="71"/>
      <c r="S330" s="71"/>
      <c r="T330" s="71"/>
      <c r="U330" s="71"/>
      <c r="W330" s="71"/>
      <c r="X330" s="71"/>
      <c r="Y330" s="71"/>
    </row>
    <row r="331" spans="7:25" ht="12.75" customHeight="1" x14ac:dyDescent="0.25">
      <c r="G331" s="71"/>
      <c r="H331" s="71"/>
      <c r="I331" s="71"/>
      <c r="K331" s="71"/>
      <c r="L331" s="71"/>
      <c r="M331" s="71"/>
      <c r="O331" s="71"/>
      <c r="P331" s="71"/>
      <c r="Q331" s="71"/>
      <c r="S331" s="71"/>
      <c r="T331" s="71"/>
      <c r="U331" s="71"/>
      <c r="W331" s="71"/>
      <c r="X331" s="71"/>
      <c r="Y331" s="71"/>
    </row>
    <row r="332" spans="7:25" ht="12.75" customHeight="1" x14ac:dyDescent="0.25">
      <c r="G332" s="71"/>
      <c r="H332" s="71"/>
      <c r="I332" s="71"/>
      <c r="K332" s="71"/>
      <c r="L332" s="71"/>
      <c r="M332" s="71"/>
      <c r="O332" s="71"/>
      <c r="P332" s="71"/>
      <c r="Q332" s="71"/>
      <c r="S332" s="71"/>
      <c r="T332" s="71"/>
      <c r="U332" s="71"/>
      <c r="W332" s="71"/>
      <c r="X332" s="71"/>
      <c r="Y332" s="71"/>
    </row>
    <row r="333" spans="7:25" ht="12.75" customHeight="1" x14ac:dyDescent="0.25">
      <c r="G333" s="71"/>
      <c r="H333" s="71"/>
      <c r="I333" s="71"/>
      <c r="K333" s="71"/>
      <c r="L333" s="71"/>
      <c r="M333" s="71"/>
      <c r="O333" s="71"/>
      <c r="P333" s="71"/>
      <c r="Q333" s="71"/>
      <c r="S333" s="71"/>
      <c r="T333" s="71"/>
      <c r="U333" s="71"/>
      <c r="W333" s="71"/>
      <c r="X333" s="71"/>
      <c r="Y333" s="71"/>
    </row>
    <row r="334" spans="7:25" ht="12.75" customHeight="1" x14ac:dyDescent="0.25">
      <c r="G334" s="71"/>
      <c r="H334" s="71"/>
      <c r="I334" s="71"/>
      <c r="K334" s="71"/>
      <c r="L334" s="71"/>
      <c r="M334" s="71"/>
      <c r="O334" s="71"/>
      <c r="P334" s="71"/>
      <c r="Q334" s="71"/>
      <c r="S334" s="71"/>
      <c r="T334" s="71"/>
      <c r="U334" s="71"/>
      <c r="W334" s="71"/>
      <c r="X334" s="71"/>
      <c r="Y334" s="71"/>
    </row>
    <row r="335" spans="7:25" ht="12.75" customHeight="1" x14ac:dyDescent="0.25">
      <c r="G335" s="71"/>
      <c r="H335" s="71"/>
      <c r="I335" s="71"/>
      <c r="K335" s="71"/>
      <c r="L335" s="71"/>
      <c r="M335" s="71"/>
      <c r="O335" s="71"/>
      <c r="P335" s="71"/>
      <c r="Q335" s="71"/>
      <c r="S335" s="71"/>
      <c r="T335" s="71"/>
      <c r="U335" s="71"/>
      <c r="W335" s="71"/>
      <c r="X335" s="71"/>
      <c r="Y335" s="71"/>
    </row>
    <row r="336" spans="7:25" ht="12.75" customHeight="1" x14ac:dyDescent="0.25">
      <c r="G336" s="71"/>
      <c r="H336" s="71"/>
      <c r="I336" s="71"/>
      <c r="K336" s="71"/>
      <c r="L336" s="71"/>
      <c r="M336" s="71"/>
      <c r="O336" s="71"/>
      <c r="P336" s="71"/>
      <c r="Q336" s="71"/>
      <c r="S336" s="71"/>
      <c r="T336" s="71"/>
      <c r="U336" s="71"/>
      <c r="W336" s="71"/>
      <c r="X336" s="71"/>
      <c r="Y336" s="71"/>
    </row>
    <row r="337" spans="7:25" ht="12.75" customHeight="1" x14ac:dyDescent="0.25">
      <c r="G337" s="71"/>
      <c r="H337" s="71"/>
      <c r="I337" s="71"/>
      <c r="K337" s="71"/>
      <c r="L337" s="71"/>
      <c r="M337" s="71"/>
      <c r="O337" s="71"/>
      <c r="P337" s="71"/>
      <c r="Q337" s="71"/>
      <c r="S337" s="71"/>
      <c r="T337" s="71"/>
      <c r="U337" s="71"/>
      <c r="W337" s="71"/>
      <c r="X337" s="71"/>
      <c r="Y337" s="71"/>
    </row>
    <row r="338" spans="7:25" ht="12.75" customHeight="1" x14ac:dyDescent="0.25">
      <c r="G338" s="71"/>
      <c r="H338" s="71"/>
      <c r="I338" s="71"/>
      <c r="K338" s="71"/>
      <c r="L338" s="71"/>
      <c r="M338" s="71"/>
      <c r="O338" s="71"/>
      <c r="P338" s="71"/>
      <c r="Q338" s="71"/>
      <c r="S338" s="71"/>
      <c r="T338" s="71"/>
      <c r="U338" s="71"/>
      <c r="W338" s="71"/>
      <c r="X338" s="71"/>
      <c r="Y338" s="71"/>
    </row>
    <row r="339" spans="7:25" ht="12.75" customHeight="1" x14ac:dyDescent="0.25">
      <c r="G339" s="71"/>
      <c r="H339" s="71"/>
      <c r="I339" s="71"/>
      <c r="K339" s="71"/>
      <c r="L339" s="71"/>
      <c r="M339" s="71"/>
      <c r="O339" s="71"/>
      <c r="P339" s="71"/>
      <c r="Q339" s="71"/>
      <c r="S339" s="71"/>
      <c r="T339" s="71"/>
      <c r="U339" s="71"/>
      <c r="W339" s="71"/>
      <c r="X339" s="71"/>
      <c r="Y339" s="71"/>
    </row>
    <row r="340" spans="7:25" ht="12.75" customHeight="1" x14ac:dyDescent="0.25">
      <c r="G340" s="71"/>
      <c r="H340" s="71"/>
      <c r="I340" s="71"/>
      <c r="K340" s="71"/>
      <c r="L340" s="71"/>
      <c r="M340" s="71"/>
      <c r="O340" s="71"/>
      <c r="P340" s="71"/>
      <c r="Q340" s="71"/>
      <c r="S340" s="71"/>
      <c r="T340" s="71"/>
      <c r="U340" s="71"/>
      <c r="W340" s="71"/>
      <c r="X340" s="71"/>
      <c r="Y340" s="71"/>
    </row>
    <row r="341" spans="7:25" ht="12.75" customHeight="1" x14ac:dyDescent="0.25">
      <c r="G341" s="71"/>
      <c r="H341" s="71"/>
      <c r="I341" s="71"/>
      <c r="K341" s="71"/>
      <c r="L341" s="71"/>
      <c r="M341" s="71"/>
      <c r="O341" s="71"/>
      <c r="P341" s="71"/>
      <c r="Q341" s="71"/>
      <c r="S341" s="71"/>
      <c r="T341" s="71"/>
      <c r="U341" s="71"/>
      <c r="W341" s="71"/>
      <c r="X341" s="71"/>
      <c r="Y341" s="71"/>
    </row>
    <row r="342" spans="7:25" ht="12.75" customHeight="1" x14ac:dyDescent="0.25">
      <c r="G342" s="71"/>
      <c r="H342" s="71"/>
      <c r="I342" s="71"/>
      <c r="K342" s="71"/>
      <c r="L342" s="71"/>
      <c r="M342" s="71"/>
      <c r="O342" s="71"/>
      <c r="P342" s="71"/>
      <c r="Q342" s="71"/>
      <c r="S342" s="71"/>
      <c r="T342" s="71"/>
      <c r="U342" s="71"/>
      <c r="W342" s="71"/>
      <c r="X342" s="71"/>
      <c r="Y342" s="71"/>
    </row>
    <row r="343" spans="7:25" ht="12.75" customHeight="1" x14ac:dyDescent="0.25">
      <c r="G343" s="71"/>
      <c r="H343" s="71"/>
      <c r="I343" s="71"/>
      <c r="K343" s="71"/>
      <c r="L343" s="71"/>
      <c r="M343" s="71"/>
      <c r="O343" s="71"/>
      <c r="P343" s="71"/>
      <c r="Q343" s="71"/>
      <c r="S343" s="71"/>
      <c r="T343" s="71"/>
      <c r="U343" s="71"/>
      <c r="W343" s="71"/>
      <c r="X343" s="71"/>
      <c r="Y343" s="71"/>
    </row>
    <row r="344" spans="7:25" ht="12.75" customHeight="1" x14ac:dyDescent="0.25">
      <c r="G344" s="71"/>
      <c r="H344" s="71"/>
      <c r="I344" s="71"/>
      <c r="K344" s="71"/>
      <c r="L344" s="71"/>
      <c r="M344" s="71"/>
      <c r="O344" s="71"/>
      <c r="P344" s="71"/>
      <c r="Q344" s="71"/>
      <c r="S344" s="71"/>
      <c r="T344" s="71"/>
      <c r="U344" s="71"/>
      <c r="W344" s="71"/>
      <c r="X344" s="71"/>
      <c r="Y344" s="71"/>
    </row>
    <row r="345" spans="7:25" ht="12.75" customHeight="1" x14ac:dyDescent="0.25">
      <c r="G345" s="71"/>
      <c r="H345" s="71"/>
      <c r="I345" s="71"/>
      <c r="K345" s="71"/>
      <c r="L345" s="71"/>
      <c r="M345" s="71"/>
      <c r="O345" s="71"/>
      <c r="P345" s="71"/>
      <c r="Q345" s="71"/>
      <c r="S345" s="71"/>
      <c r="T345" s="71"/>
      <c r="U345" s="71"/>
      <c r="W345" s="71"/>
      <c r="X345" s="71"/>
      <c r="Y345" s="71"/>
    </row>
    <row r="346" spans="7:25" ht="12.75" customHeight="1" x14ac:dyDescent="0.25">
      <c r="G346" s="71"/>
      <c r="H346" s="71"/>
      <c r="I346" s="71"/>
      <c r="K346" s="71"/>
      <c r="L346" s="71"/>
      <c r="M346" s="71"/>
      <c r="O346" s="71"/>
      <c r="P346" s="71"/>
      <c r="Q346" s="71"/>
      <c r="S346" s="71"/>
      <c r="T346" s="71"/>
      <c r="U346" s="71"/>
      <c r="W346" s="71"/>
      <c r="X346" s="71"/>
      <c r="Y346" s="71"/>
    </row>
    <row r="347" spans="7:25" ht="12.75" customHeight="1" x14ac:dyDescent="0.25">
      <c r="G347" s="71"/>
      <c r="H347" s="71"/>
      <c r="I347" s="71"/>
      <c r="K347" s="71"/>
      <c r="L347" s="71"/>
      <c r="M347" s="71"/>
      <c r="O347" s="71"/>
      <c r="P347" s="71"/>
      <c r="Q347" s="71"/>
      <c r="S347" s="71"/>
      <c r="T347" s="71"/>
      <c r="U347" s="71"/>
      <c r="W347" s="71"/>
      <c r="X347" s="71"/>
      <c r="Y347" s="71"/>
    </row>
    <row r="348" spans="7:25" ht="12.75" customHeight="1" x14ac:dyDescent="0.25">
      <c r="G348" s="71"/>
      <c r="H348" s="71"/>
      <c r="I348" s="71"/>
      <c r="K348" s="71"/>
      <c r="L348" s="71"/>
      <c r="M348" s="71"/>
      <c r="O348" s="71"/>
      <c r="P348" s="71"/>
      <c r="Q348" s="71"/>
      <c r="S348" s="71"/>
      <c r="T348" s="71"/>
      <c r="U348" s="71"/>
      <c r="W348" s="71"/>
      <c r="X348" s="71"/>
      <c r="Y348" s="71"/>
    </row>
    <row r="349" spans="7:25" ht="12.75" customHeight="1" x14ac:dyDescent="0.25">
      <c r="G349" s="71"/>
      <c r="H349" s="71"/>
      <c r="I349" s="71"/>
      <c r="K349" s="71"/>
      <c r="L349" s="71"/>
      <c r="M349" s="71"/>
      <c r="O349" s="71"/>
      <c r="P349" s="71"/>
      <c r="Q349" s="71"/>
      <c r="S349" s="71"/>
      <c r="T349" s="71"/>
      <c r="U349" s="71"/>
      <c r="W349" s="71"/>
      <c r="X349" s="71"/>
      <c r="Y349" s="71"/>
    </row>
    <row r="350" spans="7:25" ht="12.75" customHeight="1" x14ac:dyDescent="0.25">
      <c r="G350" s="71"/>
      <c r="H350" s="71"/>
      <c r="I350" s="71"/>
      <c r="K350" s="71"/>
      <c r="L350" s="71"/>
      <c r="M350" s="71"/>
      <c r="O350" s="71"/>
      <c r="P350" s="71"/>
      <c r="Q350" s="71"/>
      <c r="S350" s="71"/>
      <c r="T350" s="71"/>
      <c r="U350" s="71"/>
      <c r="W350" s="71"/>
      <c r="X350" s="71"/>
      <c r="Y350" s="71"/>
    </row>
    <row r="351" spans="7:25" ht="12.75" customHeight="1" x14ac:dyDescent="0.25">
      <c r="G351" s="71"/>
      <c r="H351" s="71"/>
      <c r="I351" s="71"/>
      <c r="K351" s="71"/>
      <c r="L351" s="71"/>
      <c r="M351" s="71"/>
      <c r="O351" s="71"/>
      <c r="P351" s="71"/>
      <c r="Q351" s="71"/>
      <c r="S351" s="71"/>
      <c r="T351" s="71"/>
      <c r="U351" s="71"/>
      <c r="W351" s="71"/>
      <c r="X351" s="71"/>
      <c r="Y351" s="71"/>
    </row>
    <row r="352" spans="7:25" ht="12.75" customHeight="1" x14ac:dyDescent="0.25">
      <c r="G352" s="71"/>
      <c r="H352" s="71"/>
      <c r="I352" s="71"/>
      <c r="K352" s="71"/>
      <c r="L352" s="71"/>
      <c r="M352" s="71"/>
      <c r="O352" s="71"/>
      <c r="P352" s="71"/>
      <c r="Q352" s="71"/>
      <c r="S352" s="71"/>
      <c r="T352" s="71"/>
      <c r="U352" s="71"/>
      <c r="W352" s="71"/>
      <c r="X352" s="71"/>
      <c r="Y352" s="71"/>
    </row>
    <row r="353" spans="7:25" ht="12.75" customHeight="1" x14ac:dyDescent="0.25">
      <c r="G353" s="71"/>
      <c r="H353" s="71"/>
      <c r="I353" s="71"/>
      <c r="K353" s="71"/>
      <c r="L353" s="71"/>
      <c r="M353" s="71"/>
      <c r="O353" s="71"/>
      <c r="P353" s="71"/>
      <c r="Q353" s="71"/>
      <c r="S353" s="71"/>
      <c r="T353" s="71"/>
      <c r="U353" s="71"/>
      <c r="W353" s="71"/>
      <c r="X353" s="71"/>
      <c r="Y353" s="71"/>
    </row>
    <row r="354" spans="7:25" ht="12.75" customHeight="1" x14ac:dyDescent="0.25">
      <c r="G354" s="71"/>
      <c r="H354" s="71"/>
      <c r="I354" s="71"/>
      <c r="K354" s="71"/>
      <c r="L354" s="71"/>
      <c r="M354" s="71"/>
      <c r="O354" s="71"/>
      <c r="P354" s="71"/>
      <c r="Q354" s="71"/>
      <c r="S354" s="71"/>
      <c r="T354" s="71"/>
      <c r="U354" s="71"/>
      <c r="W354" s="71"/>
      <c r="X354" s="71"/>
      <c r="Y354" s="71"/>
    </row>
    <row r="355" spans="7:25" ht="12.75" customHeight="1" x14ac:dyDescent="0.25">
      <c r="G355" s="71"/>
      <c r="H355" s="71"/>
      <c r="I355" s="71"/>
      <c r="K355" s="71"/>
      <c r="L355" s="71"/>
      <c r="M355" s="71"/>
      <c r="O355" s="71"/>
      <c r="P355" s="71"/>
      <c r="Q355" s="71"/>
      <c r="S355" s="71"/>
      <c r="T355" s="71"/>
      <c r="U355" s="71"/>
      <c r="W355" s="71"/>
      <c r="X355" s="71"/>
      <c r="Y355" s="71"/>
    </row>
    <row r="356" spans="7:25" ht="12.75" customHeight="1" x14ac:dyDescent="0.25">
      <c r="G356" s="71"/>
      <c r="H356" s="71"/>
      <c r="I356" s="71"/>
      <c r="K356" s="71"/>
      <c r="L356" s="71"/>
      <c r="M356" s="71"/>
      <c r="O356" s="71"/>
      <c r="P356" s="71"/>
      <c r="Q356" s="71"/>
      <c r="S356" s="71"/>
      <c r="T356" s="71"/>
      <c r="U356" s="71"/>
      <c r="W356" s="71"/>
      <c r="X356" s="71"/>
      <c r="Y356" s="71"/>
    </row>
    <row r="357" spans="7:25" ht="15.75" customHeight="1" x14ac:dyDescent="0.25"/>
    <row r="358" spans="7:25" ht="15.75" customHeight="1" x14ac:dyDescent="0.25"/>
    <row r="359" spans="7:25" ht="15.75" customHeight="1" x14ac:dyDescent="0.25"/>
    <row r="360" spans="7:25" ht="15.75" customHeight="1" x14ac:dyDescent="0.25"/>
    <row r="361" spans="7:25" ht="15.75" customHeight="1" x14ac:dyDescent="0.25"/>
    <row r="362" spans="7:25" ht="15.75" customHeight="1" x14ac:dyDescent="0.25"/>
    <row r="363" spans="7:25" ht="15.75" customHeight="1" x14ac:dyDescent="0.25"/>
    <row r="364" spans="7:25" ht="15.75" customHeight="1" x14ac:dyDescent="0.25"/>
    <row r="365" spans="7:25" ht="15.75" customHeight="1" x14ac:dyDescent="0.25"/>
    <row r="366" spans="7:25" ht="15.75" customHeight="1" x14ac:dyDescent="0.25"/>
    <row r="367" spans="7:25" ht="15.75" customHeight="1" x14ac:dyDescent="0.25"/>
    <row r="368" spans="7:25"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sheetData>
  <mergeCells count="21">
    <mergeCell ref="Y8:Y9"/>
    <mergeCell ref="A1:B8"/>
    <mergeCell ref="J1:M1"/>
    <mergeCell ref="N1:Q1"/>
    <mergeCell ref="J2:L2"/>
    <mergeCell ref="N2:Q2"/>
    <mergeCell ref="N3:Q3"/>
    <mergeCell ref="N4:Q4"/>
    <mergeCell ref="M8:P8"/>
    <mergeCell ref="M7:P7"/>
    <mergeCell ref="Q7:T7"/>
    <mergeCell ref="U7:X7"/>
    <mergeCell ref="E8:H8"/>
    <mergeCell ref="I8:L8"/>
    <mergeCell ref="Q8:T8"/>
    <mergeCell ref="U8:X8"/>
    <mergeCell ref="J3:L3"/>
    <mergeCell ref="J4:L4"/>
    <mergeCell ref="G3:I3"/>
    <mergeCell ref="E7:H7"/>
    <mergeCell ref="I7:L7"/>
  </mergeCells>
  <conditionalFormatting sqref="H48 L48 P48 T48 X48:Y48 Z50 Z57 Z66 Z75 Z85 H103 Y103 H113 Y113 H115 L115 P115 T115 X115:Y115 Z117 Z126 Z143 Z145 Z153 Z155">
    <cfRule type="cellIs" dxfId="53" priority="1" stopIfTrue="1" operator="equal">
      <formula>"Ties"</formula>
    </cfRule>
  </conditionalFormatting>
  <conditionalFormatting sqref="Z22 Z47 Z49 Z56 Z65 Z74 Z84 Z102 Z112 Z114 Z116 Z125 Z142 Z144 Z154 Z156">
    <cfRule type="cellIs" dxfId="52" priority="2" stopIfTrue="1" operator="notEqual">
      <formula>"Ties"</formula>
    </cfRule>
  </conditionalFormatting>
  <conditionalFormatting sqref="H50 L50 P50 T50 X50:Y50 H57 L57 P57 T57 X57:Y57 H66 L66 P66 T66 X66:Y66 H75 L75 P75 T75 X75:Y75 H85 L85 P85 T85 X85:Y85 H117 L117 P117 T117 X117:Y117 H126 L126 P126 T126 X126:Y126 H143 L143 P143 T143 X143:Y143 H145 L145 P145 T145 X145:Y145 H153 L153 P153 T153 X153:Y153 H155 L155 P155 T155 X155:Y155">
    <cfRule type="cellIs" dxfId="51" priority="3" stopIfTrue="1" operator="equal">
      <formula>" "</formula>
    </cfRule>
  </conditionalFormatting>
  <conditionalFormatting sqref="C43">
    <cfRule type="cellIs" dxfId="50" priority="4" stopIfTrue="1" operator="notEqual">
      <formula>"Field Office"</formula>
    </cfRule>
  </conditionalFormatting>
  <conditionalFormatting sqref="A43">
    <cfRule type="cellIs" dxfId="49" priority="5" stopIfTrue="1" operator="equal">
      <formula>"&lt;Field Office&gt;"</formula>
    </cfRule>
  </conditionalFormatting>
  <conditionalFormatting sqref="C26 B129">
    <cfRule type="cellIs" dxfId="48" priority="6" stopIfTrue="1" operator="notEqual">
      <formula>"Country Office"</formula>
    </cfRule>
  </conditionalFormatting>
  <conditionalFormatting sqref="C95:C98">
    <cfRule type="cellIs" dxfId="47" priority="7" stopIfTrue="1" operator="notEqual">
      <formula>"(Insert specific Training costs here)"</formula>
    </cfRule>
  </conditionalFormatting>
  <conditionalFormatting sqref="C99:C101 B101">
    <cfRule type="cellIs" dxfId="46" priority="8" stopIfTrue="1" operator="notEqual">
      <formula>"(Add lines here to insert additional specific Training costs)"</formula>
    </cfRule>
  </conditionalFormatting>
  <conditionalFormatting sqref="C91">
    <cfRule type="cellIs" dxfId="45" priority="9" stopIfTrue="1" operator="notEqual">
      <formula>"(Insert specific Program Activity costs here)"</formula>
    </cfRule>
  </conditionalFormatting>
  <conditionalFormatting sqref="C92:C93">
    <cfRule type="cellIs" dxfId="44" priority="10" stopIfTrue="1" operator="notEqual">
      <formula>"(Add lines here to insert additional specific Program Activity costs)"</formula>
    </cfRule>
  </conditionalFormatting>
  <conditionalFormatting sqref="C82:C83">
    <cfRule type="cellIs" dxfId="43" priority="11" stopIfTrue="1" operator="notEqual">
      <formula>"(Insert specific small equipment here)"</formula>
    </cfRule>
  </conditionalFormatting>
  <conditionalFormatting sqref="C79:C81">
    <cfRule type="cellIs" dxfId="42" priority="12" stopIfTrue="1" operator="notEqual">
      <formula>"(Insert specific general equipment here)"</formula>
    </cfRule>
  </conditionalFormatting>
  <conditionalFormatting sqref="C70:C71">
    <cfRule type="cellIs" dxfId="41" priority="13" stopIfTrue="1" operator="notEqual">
      <formula>"(Insert specific equipment here)"</formula>
    </cfRule>
  </conditionalFormatting>
  <conditionalFormatting sqref="C72">
    <cfRule type="cellIs" dxfId="40" priority="14" stopIfTrue="1" operator="notEqual">
      <formula>"(Add lines here to insert additional equipment)"</formula>
    </cfRule>
  </conditionalFormatting>
  <conditionalFormatting sqref="B70:B71">
    <cfRule type="cellIs" dxfId="39" priority="15" stopIfTrue="1" operator="equal">
      <formula>"&lt;Specific capital equipment&gt;"</formula>
    </cfRule>
  </conditionalFormatting>
  <conditionalFormatting sqref="B72">
    <cfRule type="cellIs" dxfId="38" priority="16" stopIfTrue="1" operator="equal">
      <formula>"&lt;Insert more Capital Equipment lines here&gt;"</formula>
    </cfRule>
  </conditionalFormatting>
  <conditionalFormatting sqref="B79:B81">
    <cfRule type="cellIs" dxfId="37" priority="17" stopIfTrue="1" operator="equal">
      <formula>"&lt;Specific general equipment&gt;"</formula>
    </cfRule>
  </conditionalFormatting>
  <conditionalFormatting sqref="B82:B83">
    <cfRule type="cellIs" dxfId="36" priority="18" stopIfTrue="1" operator="equal">
      <formula>"&lt;Insert more Gen'l. Equipment lines here&gt;"</formula>
    </cfRule>
  </conditionalFormatting>
  <conditionalFormatting sqref="B91">
    <cfRule type="cellIs" dxfId="35" priority="19" stopIfTrue="1" operator="equal">
      <formula>"&lt;Specific program activity&gt;"</formula>
    </cfRule>
  </conditionalFormatting>
  <conditionalFormatting sqref="B95:B98">
    <cfRule type="cellIs" dxfId="34" priority="20" stopIfTrue="1" operator="equal">
      <formula>"&lt;Specific training activity&gt;"</formula>
    </cfRule>
  </conditionalFormatting>
  <conditionalFormatting sqref="B99:B100">
    <cfRule type="cellIs" dxfId="33" priority="21" stopIfTrue="1" operator="equal">
      <formula>"&lt;Insert more Training lines here&gt;"</formula>
    </cfRule>
  </conditionalFormatting>
  <conditionalFormatting sqref="B121:B123">
    <cfRule type="cellIs" dxfId="32" priority="22" stopIfTrue="1" operator="equal">
      <formula>"&lt;Specific construction activity&gt;"</formula>
    </cfRule>
  </conditionalFormatting>
  <conditionalFormatting sqref="B123">
    <cfRule type="cellIs" dxfId="31" priority="23" stopIfTrue="1" operator="equal">
      <formula>"&lt;Insert more Construction lines here&gt;"</formula>
    </cfRule>
  </conditionalFormatting>
  <conditionalFormatting sqref="A26 A129">
    <cfRule type="cellIs" dxfId="30" priority="24" stopIfTrue="1" operator="equal">
      <formula>"&lt;Head Office&gt;"</formula>
    </cfRule>
  </conditionalFormatting>
  <conditionalFormatting sqref="C14:C15 C30:C31">
    <cfRule type="cellIs" dxfId="29" priority="25" stopIfTrue="1" operator="notEqual">
      <formula>"(Enter position title)"</formula>
    </cfRule>
  </conditionalFormatting>
  <conditionalFormatting sqref="C38:C39">
    <cfRule type="cellIs" dxfId="28" priority="26" stopIfTrue="1" operator="notEqual">
      <formula>"(Add lines here to insert additional Finance Staff)"</formula>
    </cfRule>
  </conditionalFormatting>
  <conditionalFormatting sqref="B42:C42">
    <cfRule type="cellIs" dxfId="27" priority="27" stopIfTrue="1" operator="notEqual">
      <formula>"(Add lines here to insert any additional Staff)"</formula>
    </cfRule>
  </conditionalFormatting>
  <conditionalFormatting sqref="C34:C35 B35">
    <cfRule type="cellIs" dxfId="26" priority="28" stopIfTrue="1" operator="notEqual">
      <formula>"(Add lines here to insert additional Project Staff)"</formula>
    </cfRule>
  </conditionalFormatting>
  <conditionalFormatting sqref="B38:B39">
    <cfRule type="cellIs" dxfId="25" priority="29" stopIfTrue="1" operator="equal">
      <formula>"&lt;Insert more Finance Staff lines here&gt;"</formula>
    </cfRule>
  </conditionalFormatting>
  <conditionalFormatting sqref="B34">
    <cfRule type="cellIs" dxfId="24" priority="30" stopIfTrue="1" operator="equal">
      <formula>"&lt;Program position&gt;"</formula>
    </cfRule>
  </conditionalFormatting>
  <conditionalFormatting sqref="C16">
    <cfRule type="cellIs" dxfId="23" priority="31" stopIfTrue="1" operator="notEqual">
      <formula>"(Add lines here to insert additional HQ technical and support staff)"</formula>
    </cfRule>
  </conditionalFormatting>
  <conditionalFormatting sqref="G1:G4">
    <cfRule type="cellIs" dxfId="22" priority="32" stopIfTrue="1" operator="notEqual">
      <formula>0</formula>
    </cfRule>
  </conditionalFormatting>
  <conditionalFormatting sqref="M2">
    <cfRule type="cellIs" dxfId="21" priority="33" stopIfTrue="1" operator="greaterThan">
      <formula>0</formula>
    </cfRule>
  </conditionalFormatting>
  <conditionalFormatting sqref="M3">
    <cfRule type="cellIs" dxfId="20" priority="34" stopIfTrue="1" operator="greaterThan">
      <formula>0</formula>
    </cfRule>
  </conditionalFormatting>
  <conditionalFormatting sqref="M4">
    <cfRule type="cellIs" dxfId="19" priority="35" stopIfTrue="1" operator="greaterThan">
      <formula>0</formula>
    </cfRule>
  </conditionalFormatting>
  <conditionalFormatting sqref="U8 Q8 M8 I8 E8">
    <cfRule type="cellIs" dxfId="18" priority="36" stopIfTrue="1" operator="equal">
      <formula>"&lt;Dates&gt;"</formula>
    </cfRule>
  </conditionalFormatting>
  <conditionalFormatting sqref="B14:B15">
    <cfRule type="cellIs" dxfId="17" priority="37" stopIfTrue="1" operator="equal">
      <formula>"&lt;HQ Technical position&gt;"</formula>
    </cfRule>
  </conditionalFormatting>
  <conditionalFormatting sqref="B16">
    <cfRule type="cellIs" dxfId="16" priority="38" stopIfTrue="1" operator="equal">
      <formula>"&lt;Insert more HQ Technical position lines here&gt;"</formula>
    </cfRule>
  </conditionalFormatting>
  <conditionalFormatting sqref="Z152">
    <cfRule type="cellIs" dxfId="15" priority="39" stopIfTrue="1" operator="notEqual">
      <formula>"Ties"</formula>
    </cfRule>
  </conditionalFormatting>
  <conditionalFormatting sqref="B150">
    <cfRule type="cellIs" dxfId="14" priority="40" stopIfTrue="1" operator="equal">
      <formula>"&lt;Insert more Construction lines here&gt;"</formula>
    </cfRule>
  </conditionalFormatting>
  <conditionalFormatting sqref="H1:I2 H4:I4">
    <cfRule type="expression" dxfId="13" priority="41" stopIfTrue="1">
      <formula>$G1&lt;&gt;0</formula>
    </cfRule>
  </conditionalFormatting>
  <conditionalFormatting sqref="L103">
    <cfRule type="cellIs" dxfId="12" priority="42" stopIfTrue="1" operator="equal">
      <formula>"Ties"</formula>
    </cfRule>
  </conditionalFormatting>
  <conditionalFormatting sqref="P103">
    <cfRule type="cellIs" dxfId="11" priority="43" stopIfTrue="1" operator="equal">
      <formula>"Ties"</formula>
    </cfRule>
  </conditionalFormatting>
  <conditionalFormatting sqref="T103">
    <cfRule type="cellIs" dxfId="10" priority="44" stopIfTrue="1" operator="equal">
      <formula>"Ties"</formula>
    </cfRule>
  </conditionalFormatting>
  <conditionalFormatting sqref="X103">
    <cfRule type="cellIs" dxfId="9" priority="45" stopIfTrue="1" operator="equal">
      <formula>"Ties"</formula>
    </cfRule>
  </conditionalFormatting>
  <conditionalFormatting sqref="L113">
    <cfRule type="cellIs" dxfId="8" priority="46" stopIfTrue="1" operator="equal">
      <formula>"Ties"</formula>
    </cfRule>
  </conditionalFormatting>
  <conditionalFormatting sqref="P113">
    <cfRule type="cellIs" dxfId="7" priority="47" stopIfTrue="1" operator="equal">
      <formula>"Ties"</formula>
    </cfRule>
  </conditionalFormatting>
  <conditionalFormatting sqref="T113">
    <cfRule type="cellIs" dxfId="6" priority="48" stopIfTrue="1" operator="equal">
      <formula>"Ties"</formula>
    </cfRule>
  </conditionalFormatting>
  <conditionalFormatting sqref="X113">
    <cfRule type="cellIs" dxfId="5" priority="49" stopIfTrue="1" operator="equal">
      <formula>"Ties"</formula>
    </cfRule>
  </conditionalFormatting>
  <conditionalFormatting sqref="C32:C33">
    <cfRule type="cellIs" dxfId="4" priority="50" stopIfTrue="1" operator="notEqual">
      <formula>"(Enter position title)"</formula>
    </cfRule>
  </conditionalFormatting>
  <conditionalFormatting sqref="B92">
    <cfRule type="cellIs" dxfId="3" priority="51" stopIfTrue="1" operator="equal">
      <formula>"&lt;Specific program activity&gt;"</formula>
    </cfRule>
  </conditionalFormatting>
  <dataValidations count="1">
    <dataValidation type="list" allowBlank="1" showInputMessage="1" showErrorMessage="1" prompt="Select Unit" sqref="I60:I63 M60:M63 Q60:Q63 U60:U63" xr:uid="{00000000-0002-0000-0200-000000000000}">
      <formula1>$A$12</formula1>
    </dataValidation>
  </dataValidations>
  <pageMargins left="0.7" right="0.7" top="0.75" bottom="0.75" header="0" footer="0"/>
  <pageSetup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4140625" defaultRowHeight="15" customHeight="1" x14ac:dyDescent="0.25"/>
  <cols>
    <col min="1" max="1" width="2.6640625" customWidth="1"/>
    <col min="2" max="2" width="36.109375" customWidth="1"/>
    <col min="3" max="3" width="13.33203125" customWidth="1"/>
    <col min="4" max="4" width="12.6640625" customWidth="1"/>
    <col min="5" max="5" width="13.33203125" customWidth="1"/>
    <col min="6" max="6" width="13" customWidth="1"/>
    <col min="7" max="7" width="12.6640625" customWidth="1"/>
    <col min="8" max="8" width="14.109375" customWidth="1"/>
    <col min="9" max="9" width="8.6640625" customWidth="1"/>
    <col min="10" max="10" width="16.109375" customWidth="1"/>
    <col min="11" max="11" width="9.109375" hidden="1" customWidth="1"/>
    <col min="12" max="26" width="8.6640625" customWidth="1"/>
  </cols>
  <sheetData>
    <row r="1" spans="1:26" ht="12.75" customHeight="1" x14ac:dyDescent="0.25">
      <c r="A1" s="24"/>
      <c r="B1" s="24"/>
      <c r="C1" s="290"/>
      <c r="D1" s="290"/>
      <c r="E1" s="290"/>
      <c r="F1" s="290"/>
      <c r="G1" s="290"/>
      <c r="H1" s="290"/>
    </row>
    <row r="2" spans="1:26" ht="12.75" customHeight="1" x14ac:dyDescent="0.25">
      <c r="B2" s="24"/>
      <c r="C2" s="486" t="s">
        <v>148</v>
      </c>
      <c r="D2" s="448"/>
      <c r="E2" s="448"/>
      <c r="F2" s="290"/>
      <c r="G2" s="290"/>
      <c r="H2" s="290"/>
    </row>
    <row r="3" spans="1:26" ht="12.75" customHeight="1" x14ac:dyDescent="0.25">
      <c r="B3" s="24"/>
      <c r="C3" s="290"/>
      <c r="D3" s="291"/>
      <c r="E3" s="290"/>
      <c r="F3" s="290"/>
      <c r="G3" s="290"/>
      <c r="H3" s="290"/>
    </row>
    <row r="4" spans="1:26" ht="12.75" customHeight="1" x14ac:dyDescent="0.25">
      <c r="B4" s="24"/>
      <c r="C4" s="290"/>
      <c r="D4" s="290"/>
      <c r="E4" s="290"/>
      <c r="F4" s="290"/>
      <c r="G4" s="290"/>
      <c r="H4" s="291"/>
    </row>
    <row r="5" spans="1:26" ht="12.75" customHeight="1" x14ac:dyDescent="0.25">
      <c r="B5" s="28" t="s">
        <v>42</v>
      </c>
      <c r="C5" s="292" t="str">
        <f>IF(Detail!G1=0,"",Detail!G1)</f>
        <v/>
      </c>
      <c r="D5" s="290"/>
      <c r="E5" s="290"/>
      <c r="F5" s="290"/>
      <c r="G5" s="290"/>
      <c r="H5" s="290"/>
    </row>
    <row r="6" spans="1:26" ht="12.75" customHeight="1" x14ac:dyDescent="0.25">
      <c r="B6" s="28" t="s">
        <v>43</v>
      </c>
      <c r="C6" s="292"/>
      <c r="D6" s="290"/>
      <c r="E6" s="290"/>
      <c r="F6" s="290"/>
      <c r="G6" s="290"/>
      <c r="H6" s="290"/>
    </row>
    <row r="7" spans="1:26" ht="12.75" customHeight="1" x14ac:dyDescent="0.25">
      <c r="B7" s="28" t="s">
        <v>44</v>
      </c>
      <c r="C7" s="293"/>
      <c r="D7" s="290"/>
      <c r="E7" s="290"/>
      <c r="F7" s="290"/>
      <c r="G7" s="290"/>
      <c r="H7" s="290"/>
    </row>
    <row r="8" spans="1:26" ht="12.75" customHeight="1" x14ac:dyDescent="0.25">
      <c r="B8" s="28" t="s">
        <v>45</v>
      </c>
      <c r="D8" s="290"/>
      <c r="E8" s="290"/>
      <c r="F8" s="290"/>
      <c r="G8" s="290"/>
      <c r="H8" s="290"/>
    </row>
    <row r="9" spans="1:26" ht="12.75" customHeight="1" x14ac:dyDescent="0.25">
      <c r="C9" s="290"/>
      <c r="D9" s="290"/>
      <c r="E9" s="290"/>
      <c r="F9" s="290"/>
      <c r="G9" s="290"/>
      <c r="H9" s="290"/>
    </row>
    <row r="10" spans="1:26" ht="12.75" customHeight="1" x14ac:dyDescent="0.25">
      <c r="B10" s="105"/>
      <c r="C10" s="290"/>
      <c r="D10" s="290"/>
      <c r="E10" s="290"/>
      <c r="F10" s="290"/>
      <c r="G10" s="290"/>
      <c r="H10" s="290"/>
    </row>
    <row r="11" spans="1:26" ht="28.5" customHeight="1" x14ac:dyDescent="0.25">
      <c r="A11" s="294" t="s">
        <v>149</v>
      </c>
      <c r="B11" s="295"/>
      <c r="C11" s="296" t="s">
        <v>99</v>
      </c>
      <c r="D11" s="296" t="s">
        <v>100</v>
      </c>
      <c r="E11" s="296" t="s">
        <v>101</v>
      </c>
      <c r="F11" s="296" t="s">
        <v>102</v>
      </c>
      <c r="G11" s="296" t="s">
        <v>103</v>
      </c>
      <c r="H11" s="297" t="s">
        <v>150</v>
      </c>
    </row>
    <row r="12" spans="1:26" ht="19.5" customHeight="1" x14ac:dyDescent="0.25">
      <c r="A12" s="298" t="s">
        <v>151</v>
      </c>
      <c r="B12" s="299" t="s">
        <v>152</v>
      </c>
      <c r="C12" s="300">
        <f>Detail!H49</f>
        <v>0</v>
      </c>
      <c r="D12" s="300">
        <f>Detail!L49</f>
        <v>0</v>
      </c>
      <c r="E12" s="300">
        <f>Detail!P49</f>
        <v>0</v>
      </c>
      <c r="F12" s="300">
        <f>Detail!T49</f>
        <v>0</v>
      </c>
      <c r="G12" s="300">
        <f>Detail!X49</f>
        <v>0</v>
      </c>
      <c r="H12" s="301">
        <f t="shared" ref="H12:H20" si="0">C12+D12+E12+F12+G12</f>
        <v>0</v>
      </c>
      <c r="I12" s="302" t="str">
        <f t="shared" ref="I12:I17" si="1">IF(SUM(C12:H12)/2=H12," ","ERROR")</f>
        <v xml:space="preserve"> </v>
      </c>
      <c r="J12" s="303" t="str">
        <f>IF(H12=Detail!Y49," ","Doesn't Tie to Detail Sheet")</f>
        <v xml:space="preserve"> </v>
      </c>
      <c r="K12" s="304"/>
      <c r="L12" s="304"/>
      <c r="M12" s="304"/>
      <c r="N12" s="304"/>
      <c r="O12" s="304"/>
      <c r="P12" s="304"/>
      <c r="Q12" s="304"/>
      <c r="R12" s="304"/>
      <c r="S12" s="304"/>
      <c r="T12" s="304"/>
      <c r="U12" s="304"/>
      <c r="V12" s="304"/>
      <c r="W12" s="304"/>
      <c r="X12" s="304"/>
      <c r="Y12" s="304"/>
      <c r="Z12" s="304"/>
    </row>
    <row r="13" spans="1:26" ht="19.5" customHeight="1" x14ac:dyDescent="0.25">
      <c r="A13" s="305" t="s">
        <v>153</v>
      </c>
      <c r="B13" s="306" t="s">
        <v>154</v>
      </c>
      <c r="C13" s="307">
        <f>Detail!H56</f>
        <v>0</v>
      </c>
      <c r="D13" s="307">
        <f>Detail!L56</f>
        <v>0</v>
      </c>
      <c r="E13" s="307">
        <f>Detail!P56</f>
        <v>0</v>
      </c>
      <c r="F13" s="307">
        <f>Detail!T56</f>
        <v>0</v>
      </c>
      <c r="G13" s="307">
        <f>Detail!X56</f>
        <v>0</v>
      </c>
      <c r="H13" s="308">
        <f t="shared" si="0"/>
        <v>0</v>
      </c>
      <c r="I13" s="302" t="str">
        <f t="shared" si="1"/>
        <v xml:space="preserve"> </v>
      </c>
      <c r="J13" s="303" t="str">
        <f>IF(H13=Detail!Y56," ","Doesn't Tie to Detail Sheet")</f>
        <v xml:space="preserve"> </v>
      </c>
      <c r="K13" s="304"/>
      <c r="L13" s="304"/>
      <c r="M13" s="304"/>
      <c r="N13" s="304"/>
      <c r="O13" s="304"/>
      <c r="P13" s="304"/>
      <c r="Q13" s="304"/>
      <c r="R13" s="304"/>
      <c r="S13" s="304"/>
      <c r="T13" s="304"/>
      <c r="U13" s="304"/>
      <c r="V13" s="304"/>
      <c r="W13" s="304"/>
      <c r="X13" s="304"/>
      <c r="Y13" s="304"/>
      <c r="Z13" s="304"/>
    </row>
    <row r="14" spans="1:26" ht="19.5" customHeight="1" x14ac:dyDescent="0.25">
      <c r="A14" s="305" t="s">
        <v>155</v>
      </c>
      <c r="B14" s="306" t="s">
        <v>156</v>
      </c>
      <c r="C14" s="307">
        <f>Detail!H65</f>
        <v>0</v>
      </c>
      <c r="D14" s="307">
        <f>Detail!L65</f>
        <v>0</v>
      </c>
      <c r="E14" s="307">
        <f>Detail!P65</f>
        <v>0</v>
      </c>
      <c r="F14" s="307">
        <f>Detail!T65</f>
        <v>0</v>
      </c>
      <c r="G14" s="307">
        <f>Detail!X65</f>
        <v>0</v>
      </c>
      <c r="H14" s="308">
        <f t="shared" si="0"/>
        <v>0</v>
      </c>
      <c r="I14" s="302" t="str">
        <f t="shared" si="1"/>
        <v xml:space="preserve"> </v>
      </c>
      <c r="J14" s="303" t="str">
        <f>IF(H14=Detail!Y65," ","Doesn't Tie to Detail Sheet")</f>
        <v xml:space="preserve"> </v>
      </c>
      <c r="K14" s="304"/>
      <c r="L14" s="304"/>
      <c r="M14" s="304"/>
      <c r="N14" s="304"/>
      <c r="O14" s="304"/>
      <c r="P14" s="304"/>
      <c r="Q14" s="304"/>
      <c r="R14" s="304"/>
      <c r="S14" s="304"/>
      <c r="T14" s="304"/>
      <c r="U14" s="304"/>
      <c r="V14" s="304"/>
      <c r="W14" s="304"/>
      <c r="X14" s="304"/>
      <c r="Y14" s="304"/>
      <c r="Z14" s="304"/>
    </row>
    <row r="15" spans="1:26" ht="19.5" customHeight="1" x14ac:dyDescent="0.25">
      <c r="A15" s="305" t="s">
        <v>157</v>
      </c>
      <c r="B15" s="306" t="s">
        <v>158</v>
      </c>
      <c r="C15" s="307">
        <f>Detail!H74</f>
        <v>0</v>
      </c>
      <c r="D15" s="307">
        <f>Detail!L74</f>
        <v>0</v>
      </c>
      <c r="E15" s="307">
        <f>Detail!P74</f>
        <v>0</v>
      </c>
      <c r="F15" s="307">
        <f>Detail!T74</f>
        <v>0</v>
      </c>
      <c r="G15" s="307">
        <f>Detail!X74</f>
        <v>0</v>
      </c>
      <c r="H15" s="308">
        <f t="shared" si="0"/>
        <v>0</v>
      </c>
      <c r="I15" s="302" t="str">
        <f t="shared" si="1"/>
        <v xml:space="preserve"> </v>
      </c>
      <c r="J15" s="303" t="str">
        <f>IF(H15=Detail!Y74," ","Doesn't Tie to Detail Sheet")</f>
        <v xml:space="preserve"> </v>
      </c>
      <c r="K15" s="304"/>
      <c r="L15" s="304"/>
      <c r="M15" s="304"/>
      <c r="N15" s="304"/>
      <c r="O15" s="304"/>
      <c r="P15" s="304"/>
      <c r="Q15" s="304"/>
      <c r="R15" s="304"/>
      <c r="S15" s="304"/>
      <c r="T15" s="304"/>
      <c r="U15" s="304"/>
      <c r="V15" s="304"/>
      <c r="W15" s="304"/>
      <c r="X15" s="304"/>
      <c r="Y15" s="304"/>
      <c r="Z15" s="304"/>
    </row>
    <row r="16" spans="1:26" ht="19.5" customHeight="1" x14ac:dyDescent="0.25">
      <c r="A16" s="305" t="s">
        <v>159</v>
      </c>
      <c r="B16" s="306" t="s">
        <v>160</v>
      </c>
      <c r="C16" s="307">
        <f>Detail!H84</f>
        <v>0</v>
      </c>
      <c r="D16" s="307">
        <f>Detail!L84</f>
        <v>0</v>
      </c>
      <c r="E16" s="307">
        <f>Detail!P84</f>
        <v>0</v>
      </c>
      <c r="F16" s="307">
        <f>Detail!T84</f>
        <v>0</v>
      </c>
      <c r="G16" s="307">
        <f>Detail!X84</f>
        <v>0</v>
      </c>
      <c r="H16" s="308">
        <f t="shared" si="0"/>
        <v>0</v>
      </c>
      <c r="I16" s="302" t="str">
        <f t="shared" si="1"/>
        <v xml:space="preserve"> </v>
      </c>
      <c r="J16" s="303" t="str">
        <f>IF(H16=Detail!Y84," ","Doesn't Tie to Detail Sheet")</f>
        <v xml:space="preserve"> </v>
      </c>
      <c r="K16" s="304"/>
      <c r="L16" s="304"/>
      <c r="M16" s="304"/>
      <c r="N16" s="304"/>
      <c r="O16" s="304"/>
      <c r="P16" s="304"/>
      <c r="Q16" s="304"/>
      <c r="R16" s="304"/>
      <c r="S16" s="304"/>
      <c r="T16" s="304"/>
      <c r="U16" s="304"/>
      <c r="V16" s="304"/>
      <c r="W16" s="304"/>
      <c r="X16" s="304"/>
      <c r="Y16" s="304"/>
      <c r="Z16" s="304"/>
    </row>
    <row r="17" spans="1:26" ht="19.5" customHeight="1" x14ac:dyDescent="0.25">
      <c r="A17" s="305" t="s">
        <v>161</v>
      </c>
      <c r="B17" s="306" t="str">
        <f>Detail!A86</f>
        <v>CONTRACTUAL</v>
      </c>
      <c r="C17" s="307">
        <f>Detail!H102+Detail!H112</f>
        <v>0</v>
      </c>
      <c r="D17" s="307">
        <f>Detail!L102+Detail!L112</f>
        <v>0</v>
      </c>
      <c r="E17" s="307">
        <f>Detail!P102+Detail!P112</f>
        <v>0</v>
      </c>
      <c r="F17" s="307">
        <f>Detail!T102+Detail!T112</f>
        <v>0</v>
      </c>
      <c r="G17" s="307">
        <f>Detail!X102+Detail!X112</f>
        <v>0</v>
      </c>
      <c r="H17" s="308">
        <f t="shared" si="0"/>
        <v>0</v>
      </c>
      <c r="I17" s="302" t="str">
        <f t="shared" si="1"/>
        <v xml:space="preserve"> </v>
      </c>
      <c r="J17" s="303" t="str">
        <f>IF(H17=Detail!Y116," ","Doesn't Tie to Detail Sheet")</f>
        <v xml:space="preserve"> </v>
      </c>
      <c r="K17" s="304"/>
      <c r="L17" s="304"/>
      <c r="M17" s="304"/>
      <c r="N17" s="304"/>
      <c r="O17" s="304"/>
      <c r="P17" s="304"/>
      <c r="Q17" s="304"/>
      <c r="R17" s="304"/>
      <c r="S17" s="304"/>
      <c r="T17" s="304"/>
      <c r="U17" s="304"/>
      <c r="V17" s="304"/>
      <c r="W17" s="304"/>
      <c r="X17" s="304"/>
      <c r="Y17" s="304"/>
      <c r="Z17" s="304"/>
    </row>
    <row r="18" spans="1:26" ht="19.5" customHeight="1" x14ac:dyDescent="0.25">
      <c r="A18" s="305" t="s">
        <v>162</v>
      </c>
      <c r="B18" s="306" t="s">
        <v>163</v>
      </c>
      <c r="C18" s="307">
        <f>Detail!H114</f>
        <v>0</v>
      </c>
      <c r="D18" s="307">
        <f>Detail!L114</f>
        <v>0</v>
      </c>
      <c r="E18" s="307">
        <f>Detail!P114</f>
        <v>0</v>
      </c>
      <c r="F18" s="307">
        <f>Detail!T114</f>
        <v>0</v>
      </c>
      <c r="G18" s="307">
        <f>Detail!X114</f>
        <v>0</v>
      </c>
      <c r="H18" s="308">
        <f t="shared" si="0"/>
        <v>0</v>
      </c>
      <c r="I18" s="302"/>
      <c r="J18" s="303"/>
      <c r="K18" s="304"/>
      <c r="L18" s="304"/>
      <c r="M18" s="309"/>
      <c r="N18" s="304"/>
      <c r="O18" s="304"/>
      <c r="P18" s="304"/>
      <c r="Q18" s="304"/>
      <c r="R18" s="304"/>
      <c r="S18" s="304"/>
      <c r="T18" s="304"/>
      <c r="U18" s="304"/>
      <c r="V18" s="304"/>
      <c r="W18" s="304"/>
      <c r="X18" s="304"/>
      <c r="Y18" s="304"/>
      <c r="Z18" s="304"/>
    </row>
    <row r="19" spans="1:26" ht="19.5" customHeight="1" x14ac:dyDescent="0.25">
      <c r="A19" s="305" t="s">
        <v>164</v>
      </c>
      <c r="B19" s="306" t="s">
        <v>165</v>
      </c>
      <c r="C19" s="307">
        <f>Detail!H125</f>
        <v>0</v>
      </c>
      <c r="D19" s="307">
        <f>Detail!L125</f>
        <v>0</v>
      </c>
      <c r="E19" s="307">
        <f>Detail!P125</f>
        <v>0</v>
      </c>
      <c r="F19" s="307">
        <f>Detail!T125</f>
        <v>0</v>
      </c>
      <c r="G19" s="307">
        <f>Detail!X125</f>
        <v>0</v>
      </c>
      <c r="H19" s="308">
        <f t="shared" si="0"/>
        <v>0</v>
      </c>
      <c r="I19" s="302" t="str">
        <f t="shared" ref="I19:I22" si="2">IF(SUM(C19:H19)/2=H19," ","ERROR")</f>
        <v xml:space="preserve"> </v>
      </c>
      <c r="J19" s="303" t="str">
        <f>IF(H19=Detail!Y125," ","Doesn't Tie to Detail Sheet")</f>
        <v xml:space="preserve"> </v>
      </c>
      <c r="K19" s="304"/>
      <c r="L19" s="304"/>
      <c r="M19" s="304"/>
      <c r="N19" s="304"/>
      <c r="O19" s="304"/>
      <c r="P19" s="304"/>
      <c r="Q19" s="304"/>
      <c r="R19" s="304"/>
      <c r="S19" s="304"/>
      <c r="T19" s="304"/>
      <c r="U19" s="304"/>
      <c r="V19" s="304"/>
      <c r="W19" s="304"/>
      <c r="X19" s="304"/>
      <c r="Y19" s="304"/>
      <c r="Z19" s="304"/>
    </row>
    <row r="20" spans="1:26" ht="19.5" customHeight="1" x14ac:dyDescent="0.25">
      <c r="A20" s="310" t="s">
        <v>166</v>
      </c>
      <c r="B20" s="311" t="s">
        <v>167</v>
      </c>
      <c r="C20" s="312">
        <f>Detail!H142</f>
        <v>0</v>
      </c>
      <c r="D20" s="312">
        <f>Detail!L142</f>
        <v>0</v>
      </c>
      <c r="E20" s="312">
        <f>Detail!P142</f>
        <v>0</v>
      </c>
      <c r="F20" s="312">
        <f>Detail!T142</f>
        <v>0</v>
      </c>
      <c r="G20" s="312">
        <f>Detail!X142</f>
        <v>0</v>
      </c>
      <c r="H20" s="313">
        <f t="shared" si="0"/>
        <v>0</v>
      </c>
      <c r="I20" s="302" t="str">
        <f t="shared" si="2"/>
        <v xml:space="preserve"> </v>
      </c>
      <c r="J20" s="303" t="str">
        <f>IF(H20=Detail!Y142," ","Doesn't Tie to Detail Sheet")</f>
        <v xml:space="preserve"> </v>
      </c>
      <c r="K20" s="304"/>
      <c r="L20" s="304"/>
      <c r="M20" s="304"/>
      <c r="N20" s="304"/>
      <c r="O20" s="304"/>
      <c r="P20" s="304"/>
      <c r="Q20" s="304"/>
      <c r="R20" s="304"/>
      <c r="S20" s="304"/>
      <c r="T20" s="304"/>
      <c r="U20" s="304"/>
      <c r="V20" s="304"/>
      <c r="W20" s="304"/>
      <c r="X20" s="304"/>
      <c r="Y20" s="304"/>
      <c r="Z20" s="304"/>
    </row>
    <row r="21" spans="1:26" ht="19.5" customHeight="1" x14ac:dyDescent="0.25">
      <c r="A21" s="298" t="s">
        <v>168</v>
      </c>
      <c r="B21" s="299" t="s">
        <v>169</v>
      </c>
      <c r="C21" s="314">
        <f t="shared" ref="C21:H21" si="3">SUM(C12:C20)</f>
        <v>0</v>
      </c>
      <c r="D21" s="314">
        <f t="shared" si="3"/>
        <v>0</v>
      </c>
      <c r="E21" s="315">
        <f t="shared" si="3"/>
        <v>0</v>
      </c>
      <c r="F21" s="314">
        <f t="shared" si="3"/>
        <v>0</v>
      </c>
      <c r="G21" s="314">
        <f t="shared" si="3"/>
        <v>0</v>
      </c>
      <c r="H21" s="316">
        <f t="shared" si="3"/>
        <v>0</v>
      </c>
      <c r="I21" s="302" t="str">
        <f t="shared" si="2"/>
        <v xml:space="preserve"> </v>
      </c>
      <c r="J21" s="303" t="str">
        <f>IF(H21=Detail!Y144," ","Doesn't Tie to Detail Sheet")</f>
        <v xml:space="preserve"> </v>
      </c>
      <c r="K21" s="304"/>
      <c r="L21" s="317"/>
      <c r="M21" s="304"/>
      <c r="N21" s="304"/>
      <c r="O21" s="304"/>
      <c r="P21" s="304"/>
      <c r="Q21" s="304"/>
      <c r="R21" s="304"/>
      <c r="S21" s="304"/>
      <c r="T21" s="304"/>
      <c r="U21" s="304"/>
      <c r="V21" s="304"/>
      <c r="W21" s="304"/>
      <c r="X21" s="304"/>
      <c r="Y21" s="304"/>
      <c r="Z21" s="304"/>
    </row>
    <row r="22" spans="1:26" ht="19.5" customHeight="1" x14ac:dyDescent="0.25">
      <c r="A22" s="318" t="s">
        <v>170</v>
      </c>
      <c r="B22" s="319" t="s">
        <v>171</v>
      </c>
      <c r="C22" s="320">
        <f>Detail!H152</f>
        <v>0</v>
      </c>
      <c r="D22" s="320">
        <f>Detail!L152</f>
        <v>0</v>
      </c>
      <c r="E22" s="320">
        <f>Detail!P152</f>
        <v>0</v>
      </c>
      <c r="F22" s="320">
        <f>Detail!T152</f>
        <v>0</v>
      </c>
      <c r="G22" s="320">
        <f>Detail!X152</f>
        <v>0</v>
      </c>
      <c r="H22" s="321">
        <f t="shared" ref="H22:H23" si="4">C22+D22+E22+F22+G22</f>
        <v>0</v>
      </c>
      <c r="I22" s="302" t="str">
        <f t="shared" si="2"/>
        <v xml:space="preserve"> </v>
      </c>
      <c r="J22" s="303" t="str">
        <f>IF(H22=Detail!Y152," ","Doesn't Tie to Detail Sheet")</f>
        <v xml:space="preserve"> </v>
      </c>
      <c r="K22" s="304"/>
      <c r="L22" s="304"/>
      <c r="M22" s="304"/>
      <c r="N22" s="304"/>
      <c r="O22" s="304"/>
      <c r="P22" s="304"/>
      <c r="Q22" s="304"/>
      <c r="R22" s="304"/>
      <c r="S22" s="304"/>
      <c r="T22" s="304"/>
      <c r="U22" s="304"/>
      <c r="V22" s="304"/>
      <c r="W22" s="304"/>
      <c r="X22" s="304"/>
      <c r="Y22" s="304"/>
      <c r="Z22" s="304"/>
    </row>
    <row r="23" spans="1:26" ht="19.5" customHeight="1" x14ac:dyDescent="0.25">
      <c r="A23" s="322" t="s">
        <v>172</v>
      </c>
      <c r="B23" s="323" t="s">
        <v>92</v>
      </c>
      <c r="C23" s="324">
        <f>Detail!H154</f>
        <v>0</v>
      </c>
      <c r="D23" s="324">
        <f>Detail!L154</f>
        <v>0</v>
      </c>
      <c r="E23" s="324">
        <f>Detail!P154</f>
        <v>0</v>
      </c>
      <c r="F23" s="324">
        <f>Detail!T154</f>
        <v>0</v>
      </c>
      <c r="G23" s="324">
        <f>Detail!X154</f>
        <v>0</v>
      </c>
      <c r="H23" s="321">
        <f t="shared" si="4"/>
        <v>0</v>
      </c>
      <c r="I23" s="302"/>
      <c r="J23" s="303"/>
      <c r="K23" s="304"/>
      <c r="L23" s="325"/>
      <c r="M23" s="304"/>
      <c r="N23" s="304"/>
      <c r="O23" s="304"/>
      <c r="P23" s="304"/>
      <c r="Q23" s="304"/>
      <c r="R23" s="304"/>
      <c r="S23" s="304"/>
      <c r="T23" s="304"/>
      <c r="U23" s="304"/>
      <c r="V23" s="304"/>
      <c r="W23" s="304"/>
      <c r="X23" s="304"/>
      <c r="Y23" s="304"/>
      <c r="Z23" s="304"/>
    </row>
    <row r="24" spans="1:26" ht="19.5" customHeight="1" x14ac:dyDescent="0.25">
      <c r="A24" s="322" t="s">
        <v>173</v>
      </c>
      <c r="B24" s="326" t="s">
        <v>174</v>
      </c>
      <c r="C24" s="327">
        <f t="shared" ref="C24:H24" si="5">SUM(C21:C23)</f>
        <v>0</v>
      </c>
      <c r="D24" s="327">
        <f t="shared" si="5"/>
        <v>0</v>
      </c>
      <c r="E24" s="327">
        <f t="shared" si="5"/>
        <v>0</v>
      </c>
      <c r="F24" s="327">
        <f t="shared" si="5"/>
        <v>0</v>
      </c>
      <c r="G24" s="327">
        <f t="shared" si="5"/>
        <v>0</v>
      </c>
      <c r="H24" s="328">
        <f t="shared" si="5"/>
        <v>0</v>
      </c>
      <c r="I24" s="302" t="str">
        <f>IF(SUM(C24:H24)/2=H24," ","ERROR")</f>
        <v xml:space="preserve"> </v>
      </c>
      <c r="J24" s="303" t="str">
        <f>IF(H24=Detail!Y156," ","Doesn't Tie to Detail Sheet")</f>
        <v xml:space="preserve"> </v>
      </c>
      <c r="K24" s="304"/>
      <c r="L24" s="325"/>
      <c r="M24" s="304"/>
      <c r="N24" s="304"/>
      <c r="O24" s="304"/>
      <c r="P24" s="304"/>
      <c r="Q24" s="304"/>
      <c r="R24" s="304"/>
      <c r="S24" s="304"/>
      <c r="T24" s="304"/>
      <c r="U24" s="304"/>
      <c r="V24" s="304"/>
      <c r="W24" s="304"/>
      <c r="X24" s="304"/>
      <c r="Y24" s="304"/>
      <c r="Z24" s="304"/>
    </row>
    <row r="25" spans="1:26" ht="12.75" customHeight="1" x14ac:dyDescent="0.25">
      <c r="C25" s="290"/>
      <c r="D25" s="290"/>
      <c r="E25" s="290"/>
      <c r="F25" s="290"/>
      <c r="G25" s="290"/>
      <c r="H25" s="290"/>
    </row>
    <row r="26" spans="1:26" ht="12.75" customHeight="1" x14ac:dyDescent="0.25">
      <c r="C26" s="329"/>
      <c r="D26" s="329"/>
      <c r="E26" s="329"/>
      <c r="F26" s="329"/>
      <c r="G26" s="329"/>
      <c r="H26" s="209"/>
    </row>
    <row r="27" spans="1:26" ht="12.75" customHeight="1" x14ac:dyDescent="0.25">
      <c r="C27" s="330"/>
      <c r="D27" s="330"/>
      <c r="E27" s="330"/>
      <c r="F27" s="330"/>
      <c r="G27" s="330"/>
      <c r="H27" s="330"/>
    </row>
    <row r="28" spans="1:26" ht="12.75" customHeight="1" x14ac:dyDescent="0.25">
      <c r="C28" s="290"/>
      <c r="D28" s="290"/>
      <c r="E28" s="290"/>
      <c r="F28" s="290"/>
      <c r="G28" s="290"/>
      <c r="H28" s="290"/>
    </row>
    <row r="29" spans="1:26" ht="12.75" customHeight="1" x14ac:dyDescent="0.25">
      <c r="C29" s="290"/>
      <c r="D29" s="290"/>
      <c r="E29" s="290"/>
      <c r="F29" s="290"/>
      <c r="G29" s="290"/>
      <c r="H29" s="290"/>
    </row>
    <row r="30" spans="1:26" ht="12.75" customHeight="1" x14ac:dyDescent="0.25">
      <c r="C30" s="290"/>
      <c r="D30" s="290"/>
      <c r="E30" s="290"/>
      <c r="F30" s="290"/>
      <c r="G30" s="290"/>
      <c r="H30" s="290"/>
    </row>
    <row r="31" spans="1:26" ht="12.75" customHeight="1" x14ac:dyDescent="0.25">
      <c r="C31" s="290"/>
      <c r="D31" s="290"/>
      <c r="E31" s="290"/>
      <c r="F31" s="290"/>
      <c r="G31" s="290"/>
      <c r="H31" s="290"/>
    </row>
    <row r="32" spans="1:26" ht="12.75" customHeight="1" x14ac:dyDescent="0.25">
      <c r="C32" s="290"/>
      <c r="D32" s="290"/>
      <c r="E32" s="290"/>
      <c r="F32" s="290"/>
      <c r="G32" s="290"/>
      <c r="H32" s="290"/>
    </row>
    <row r="33" spans="3:8" ht="12.75" customHeight="1" x14ac:dyDescent="0.25">
      <c r="C33" s="290"/>
      <c r="D33" s="290"/>
      <c r="E33" s="290"/>
      <c r="F33" s="290"/>
      <c r="G33" s="290"/>
      <c r="H33" s="290"/>
    </row>
    <row r="34" spans="3:8" ht="12.75" customHeight="1" x14ac:dyDescent="0.25">
      <c r="C34" s="290"/>
      <c r="D34" s="290"/>
      <c r="E34" s="290"/>
      <c r="F34" s="290"/>
      <c r="G34" s="290"/>
      <c r="H34" s="290"/>
    </row>
    <row r="35" spans="3:8" ht="12.75" customHeight="1" x14ac:dyDescent="0.25">
      <c r="C35" s="290"/>
      <c r="D35" s="290"/>
      <c r="E35" s="290"/>
      <c r="F35" s="290"/>
      <c r="G35" s="290"/>
      <c r="H35" s="290"/>
    </row>
    <row r="36" spans="3:8" ht="12.75" customHeight="1" x14ac:dyDescent="0.25">
      <c r="C36" s="290"/>
      <c r="D36" s="290"/>
      <c r="E36" s="290"/>
      <c r="F36" s="290"/>
      <c r="G36" s="290"/>
      <c r="H36" s="290"/>
    </row>
    <row r="37" spans="3:8" ht="12.75" customHeight="1" x14ac:dyDescent="0.25">
      <c r="C37" s="290"/>
      <c r="D37" s="290"/>
      <c r="E37" s="290"/>
      <c r="F37" s="290"/>
      <c r="G37" s="290"/>
      <c r="H37" s="290"/>
    </row>
    <row r="38" spans="3:8" ht="12.75" customHeight="1" x14ac:dyDescent="0.25">
      <c r="C38" s="290"/>
      <c r="D38" s="290"/>
      <c r="E38" s="290"/>
      <c r="F38" s="290"/>
      <c r="G38" s="290"/>
      <c r="H38" s="290"/>
    </row>
    <row r="39" spans="3:8" ht="12.75" customHeight="1" x14ac:dyDescent="0.25">
      <c r="C39" s="290"/>
      <c r="D39" s="290"/>
      <c r="E39" s="290"/>
      <c r="F39" s="290"/>
      <c r="G39" s="290"/>
      <c r="H39" s="290"/>
    </row>
    <row r="40" spans="3:8" ht="12.75" customHeight="1" x14ac:dyDescent="0.25">
      <c r="C40" s="290"/>
      <c r="D40" s="290"/>
      <c r="E40" s="290"/>
      <c r="F40" s="290"/>
      <c r="G40" s="290"/>
      <c r="H40" s="290"/>
    </row>
    <row r="41" spans="3:8" ht="12.75" customHeight="1" x14ac:dyDescent="0.25">
      <c r="C41" s="290"/>
      <c r="D41" s="290"/>
      <c r="E41" s="290"/>
      <c r="F41" s="290"/>
      <c r="G41" s="290"/>
      <c r="H41" s="290"/>
    </row>
    <row r="42" spans="3:8" ht="12.75" customHeight="1" x14ac:dyDescent="0.25">
      <c r="C42" s="290"/>
      <c r="D42" s="290"/>
      <c r="E42" s="290"/>
      <c r="F42" s="290"/>
      <c r="G42" s="290"/>
      <c r="H42" s="290"/>
    </row>
    <row r="43" spans="3:8" ht="12.75" customHeight="1" x14ac:dyDescent="0.25">
      <c r="C43" s="290"/>
      <c r="D43" s="290"/>
      <c r="E43" s="290"/>
      <c r="F43" s="290"/>
      <c r="G43" s="290"/>
      <c r="H43" s="290"/>
    </row>
    <row r="44" spans="3:8" ht="12.75" customHeight="1" x14ac:dyDescent="0.25">
      <c r="C44" s="290"/>
      <c r="D44" s="290"/>
      <c r="E44" s="290"/>
      <c r="F44" s="290"/>
      <c r="G44" s="290"/>
      <c r="H44" s="290"/>
    </row>
    <row r="45" spans="3:8" ht="12.75" customHeight="1" x14ac:dyDescent="0.25">
      <c r="C45" s="290"/>
      <c r="D45" s="290"/>
      <c r="E45" s="290"/>
      <c r="F45" s="290"/>
      <c r="G45" s="290"/>
      <c r="H45" s="290"/>
    </row>
    <row r="46" spans="3:8" ht="12.75" customHeight="1" x14ac:dyDescent="0.25">
      <c r="C46" s="290"/>
      <c r="D46" s="290"/>
      <c r="E46" s="290"/>
      <c r="F46" s="290"/>
      <c r="G46" s="290"/>
      <c r="H46" s="290"/>
    </row>
    <row r="47" spans="3:8" ht="12.75" customHeight="1" x14ac:dyDescent="0.25">
      <c r="C47" s="290"/>
      <c r="D47" s="290"/>
      <c r="E47" s="290"/>
      <c r="F47" s="290"/>
      <c r="G47" s="290"/>
      <c r="H47" s="290"/>
    </row>
    <row r="48" spans="3:8" ht="12.75" customHeight="1" x14ac:dyDescent="0.25">
      <c r="C48" s="290"/>
      <c r="D48" s="290"/>
      <c r="E48" s="290"/>
      <c r="F48" s="290"/>
      <c r="G48" s="290"/>
      <c r="H48" s="290"/>
    </row>
    <row r="49" spans="3:8" ht="12.75" customHeight="1" x14ac:dyDescent="0.25">
      <c r="C49" s="290"/>
      <c r="D49" s="290"/>
      <c r="E49" s="290"/>
      <c r="F49" s="290"/>
      <c r="G49" s="290"/>
      <c r="H49" s="290"/>
    </row>
    <row r="50" spans="3:8" ht="12.75" customHeight="1" x14ac:dyDescent="0.25">
      <c r="C50" s="290"/>
      <c r="D50" s="290"/>
      <c r="E50" s="290"/>
      <c r="F50" s="290"/>
      <c r="G50" s="290"/>
      <c r="H50" s="290"/>
    </row>
    <row r="51" spans="3:8" ht="12.75" customHeight="1" x14ac:dyDescent="0.25">
      <c r="C51" s="290"/>
      <c r="D51" s="290"/>
      <c r="E51" s="290"/>
      <c r="F51" s="290"/>
      <c r="G51" s="290"/>
      <c r="H51" s="290"/>
    </row>
    <row r="52" spans="3:8" ht="12.75" customHeight="1" x14ac:dyDescent="0.25">
      <c r="C52" s="290"/>
      <c r="D52" s="290"/>
      <c r="E52" s="290"/>
      <c r="F52" s="290"/>
      <c r="G52" s="290"/>
      <c r="H52" s="290"/>
    </row>
    <row r="53" spans="3:8" ht="12.75" customHeight="1" x14ac:dyDescent="0.25">
      <c r="C53" s="290"/>
      <c r="D53" s="290"/>
      <c r="E53" s="290"/>
      <c r="F53" s="290"/>
      <c r="G53" s="290"/>
      <c r="H53" s="290"/>
    </row>
    <row r="54" spans="3:8" ht="12.75" customHeight="1" x14ac:dyDescent="0.25">
      <c r="C54" s="290"/>
      <c r="D54" s="290"/>
      <c r="E54" s="290"/>
      <c r="F54" s="290"/>
      <c r="G54" s="290"/>
      <c r="H54" s="290"/>
    </row>
    <row r="55" spans="3:8" ht="12.75" customHeight="1" x14ac:dyDescent="0.25">
      <c r="C55" s="290"/>
      <c r="D55" s="290"/>
      <c r="E55" s="290"/>
      <c r="F55" s="290"/>
      <c r="G55" s="290"/>
      <c r="H55" s="290"/>
    </row>
    <row r="56" spans="3:8" ht="12.75" customHeight="1" x14ac:dyDescent="0.25">
      <c r="C56" s="290"/>
      <c r="D56" s="290"/>
      <c r="E56" s="290"/>
      <c r="F56" s="290"/>
      <c r="G56" s="290"/>
      <c r="H56" s="290"/>
    </row>
    <row r="57" spans="3:8" ht="12.75" customHeight="1" x14ac:dyDescent="0.25">
      <c r="C57" s="290"/>
      <c r="D57" s="290"/>
      <c r="E57" s="290"/>
      <c r="F57" s="290"/>
      <c r="G57" s="290"/>
      <c r="H57" s="290"/>
    </row>
    <row r="58" spans="3:8" ht="12.75" customHeight="1" x14ac:dyDescent="0.25">
      <c r="C58" s="290"/>
      <c r="D58" s="290"/>
      <c r="E58" s="290"/>
      <c r="F58" s="290"/>
      <c r="G58" s="290"/>
      <c r="H58" s="290"/>
    </row>
    <row r="59" spans="3:8" ht="12.75" customHeight="1" x14ac:dyDescent="0.25">
      <c r="C59" s="290"/>
      <c r="D59" s="290"/>
      <c r="E59" s="290"/>
      <c r="F59" s="290"/>
      <c r="G59" s="290"/>
      <c r="H59" s="290"/>
    </row>
    <row r="60" spans="3:8" ht="12.75" customHeight="1" x14ac:dyDescent="0.25">
      <c r="C60" s="290"/>
      <c r="D60" s="290"/>
      <c r="E60" s="290"/>
      <c r="F60" s="290"/>
      <c r="G60" s="290"/>
      <c r="H60" s="290"/>
    </row>
    <row r="61" spans="3:8" ht="12.75" customHeight="1" x14ac:dyDescent="0.25">
      <c r="C61" s="290"/>
      <c r="D61" s="290"/>
      <c r="E61" s="290"/>
      <c r="F61" s="290"/>
      <c r="G61" s="290"/>
      <c r="H61" s="290"/>
    </row>
    <row r="62" spans="3:8" ht="12.75" customHeight="1" x14ac:dyDescent="0.25">
      <c r="C62" s="290"/>
      <c r="D62" s="290"/>
      <c r="E62" s="290"/>
      <c r="F62" s="290"/>
      <c r="G62" s="290"/>
      <c r="H62" s="290"/>
    </row>
    <row r="63" spans="3:8" ht="12.75" customHeight="1" x14ac:dyDescent="0.25">
      <c r="C63" s="290"/>
      <c r="D63" s="290"/>
      <c r="E63" s="290"/>
      <c r="F63" s="290"/>
      <c r="G63" s="290"/>
      <c r="H63" s="290"/>
    </row>
    <row r="64" spans="3:8" ht="12.75" customHeight="1" x14ac:dyDescent="0.25">
      <c r="C64" s="290"/>
      <c r="D64" s="290"/>
      <c r="E64" s="290"/>
      <c r="F64" s="290"/>
      <c r="G64" s="290"/>
      <c r="H64" s="290"/>
    </row>
    <row r="65" spans="3:8" ht="12.75" customHeight="1" x14ac:dyDescent="0.25">
      <c r="C65" s="290"/>
      <c r="D65" s="290"/>
      <c r="E65" s="290"/>
      <c r="F65" s="290"/>
      <c r="G65" s="290"/>
      <c r="H65" s="290"/>
    </row>
    <row r="66" spans="3:8" ht="12.75" customHeight="1" x14ac:dyDescent="0.25">
      <c r="C66" s="290"/>
      <c r="D66" s="290"/>
      <c r="E66" s="290"/>
      <c r="F66" s="290"/>
      <c r="G66" s="290"/>
      <c r="H66" s="290"/>
    </row>
    <row r="67" spans="3:8" ht="12.75" customHeight="1" x14ac:dyDescent="0.25">
      <c r="C67" s="290"/>
      <c r="D67" s="290"/>
      <c r="E67" s="290"/>
      <c r="F67" s="290"/>
      <c r="G67" s="290"/>
      <c r="H67" s="290"/>
    </row>
    <row r="68" spans="3:8" ht="12.75" customHeight="1" x14ac:dyDescent="0.25">
      <c r="C68" s="290"/>
      <c r="D68" s="290"/>
      <c r="E68" s="290"/>
      <c r="F68" s="290"/>
      <c r="G68" s="290"/>
      <c r="H68" s="290"/>
    </row>
    <row r="69" spans="3:8" ht="12.75" customHeight="1" x14ac:dyDescent="0.25">
      <c r="C69" s="290"/>
      <c r="D69" s="290"/>
      <c r="E69" s="290"/>
      <c r="F69" s="290"/>
      <c r="G69" s="290"/>
      <c r="H69" s="290"/>
    </row>
    <row r="70" spans="3:8" ht="12.75" customHeight="1" x14ac:dyDescent="0.25">
      <c r="C70" s="290"/>
      <c r="D70" s="290"/>
      <c r="E70" s="290"/>
      <c r="F70" s="290"/>
      <c r="G70" s="290"/>
      <c r="H70" s="290"/>
    </row>
    <row r="71" spans="3:8" ht="12.75" customHeight="1" x14ac:dyDescent="0.25">
      <c r="C71" s="290"/>
      <c r="D71" s="290"/>
      <c r="E71" s="290"/>
      <c r="F71" s="290"/>
      <c r="G71" s="290"/>
      <c r="H71" s="290"/>
    </row>
    <row r="72" spans="3:8" ht="12.75" customHeight="1" x14ac:dyDescent="0.25">
      <c r="C72" s="290"/>
      <c r="D72" s="290"/>
      <c r="E72" s="290"/>
      <c r="F72" s="290"/>
      <c r="G72" s="290"/>
      <c r="H72" s="290"/>
    </row>
    <row r="73" spans="3:8" ht="12.75" customHeight="1" x14ac:dyDescent="0.25">
      <c r="C73" s="290"/>
      <c r="D73" s="290"/>
      <c r="E73" s="290"/>
      <c r="F73" s="290"/>
      <c r="G73" s="290"/>
      <c r="H73" s="290"/>
    </row>
    <row r="74" spans="3:8" ht="12.75" customHeight="1" x14ac:dyDescent="0.25">
      <c r="C74" s="290"/>
      <c r="D74" s="290"/>
      <c r="E74" s="290"/>
      <c r="F74" s="290"/>
      <c r="G74" s="290"/>
      <c r="H74" s="290"/>
    </row>
    <row r="75" spans="3:8" ht="12.75" customHeight="1" x14ac:dyDescent="0.25">
      <c r="C75" s="290"/>
      <c r="D75" s="290"/>
      <c r="E75" s="290"/>
      <c r="F75" s="290"/>
      <c r="G75" s="290"/>
      <c r="H75" s="290"/>
    </row>
    <row r="76" spans="3:8" ht="12.75" customHeight="1" x14ac:dyDescent="0.25">
      <c r="C76" s="290"/>
      <c r="D76" s="290"/>
      <c r="E76" s="290"/>
      <c r="F76" s="290"/>
      <c r="G76" s="290"/>
      <c r="H76" s="290"/>
    </row>
    <row r="77" spans="3:8" ht="12.75" customHeight="1" x14ac:dyDescent="0.25">
      <c r="C77" s="290"/>
      <c r="D77" s="290"/>
      <c r="E77" s="290"/>
      <c r="F77" s="290"/>
      <c r="G77" s="290"/>
      <c r="H77" s="290"/>
    </row>
    <row r="78" spans="3:8" ht="12.75" customHeight="1" x14ac:dyDescent="0.25">
      <c r="C78" s="290"/>
      <c r="D78" s="290"/>
      <c r="E78" s="290"/>
      <c r="F78" s="290"/>
      <c r="G78" s="290"/>
      <c r="H78" s="290"/>
    </row>
    <row r="79" spans="3:8" ht="12.75" customHeight="1" x14ac:dyDescent="0.25">
      <c r="C79" s="290"/>
      <c r="D79" s="290"/>
      <c r="E79" s="290"/>
      <c r="F79" s="290"/>
      <c r="G79" s="290"/>
      <c r="H79" s="290"/>
    </row>
    <row r="80" spans="3:8" ht="12.75" customHeight="1" x14ac:dyDescent="0.25">
      <c r="C80" s="290"/>
      <c r="D80" s="290"/>
      <c r="E80" s="290"/>
      <c r="F80" s="290"/>
      <c r="G80" s="290"/>
      <c r="H80" s="290"/>
    </row>
    <row r="81" spans="3:8" ht="12.75" customHeight="1" x14ac:dyDescent="0.25">
      <c r="C81" s="290"/>
      <c r="D81" s="290"/>
      <c r="E81" s="290"/>
      <c r="F81" s="290"/>
      <c r="G81" s="290"/>
      <c r="H81" s="290"/>
    </row>
    <row r="82" spans="3:8" ht="12.75" customHeight="1" x14ac:dyDescent="0.25">
      <c r="C82" s="290"/>
      <c r="D82" s="290"/>
      <c r="E82" s="290"/>
      <c r="F82" s="290"/>
      <c r="G82" s="290"/>
      <c r="H82" s="290"/>
    </row>
    <row r="83" spans="3:8" ht="12.75" customHeight="1" x14ac:dyDescent="0.25">
      <c r="C83" s="290"/>
      <c r="D83" s="290"/>
      <c r="E83" s="290"/>
      <c r="F83" s="290"/>
      <c r="G83" s="290"/>
      <c r="H83" s="290"/>
    </row>
    <row r="84" spans="3:8" ht="12.75" customHeight="1" x14ac:dyDescent="0.25">
      <c r="C84" s="290"/>
      <c r="D84" s="290"/>
      <c r="E84" s="290"/>
      <c r="F84" s="290"/>
      <c r="G84" s="290"/>
      <c r="H84" s="290"/>
    </row>
    <row r="85" spans="3:8" ht="12.75" customHeight="1" x14ac:dyDescent="0.25">
      <c r="C85" s="290"/>
      <c r="D85" s="290"/>
      <c r="E85" s="290"/>
      <c r="F85" s="290"/>
      <c r="G85" s="290"/>
      <c r="H85" s="290"/>
    </row>
    <row r="86" spans="3:8" ht="12.75" customHeight="1" x14ac:dyDescent="0.25">
      <c r="C86" s="290"/>
      <c r="D86" s="290"/>
      <c r="E86" s="290"/>
      <c r="F86" s="290"/>
      <c r="G86" s="290"/>
      <c r="H86" s="290"/>
    </row>
    <row r="87" spans="3:8" ht="12.75" customHeight="1" x14ac:dyDescent="0.25">
      <c r="C87" s="290"/>
      <c r="D87" s="290"/>
      <c r="E87" s="290"/>
      <c r="F87" s="290"/>
      <c r="G87" s="290"/>
      <c r="H87" s="290"/>
    </row>
    <row r="88" spans="3:8" ht="12.75" customHeight="1" x14ac:dyDescent="0.25">
      <c r="C88" s="290"/>
      <c r="D88" s="290"/>
      <c r="E88" s="290"/>
      <c r="F88" s="290"/>
      <c r="G88" s="290"/>
      <c r="H88" s="290"/>
    </row>
    <row r="89" spans="3:8" ht="12.75" customHeight="1" x14ac:dyDescent="0.25">
      <c r="C89" s="290"/>
      <c r="D89" s="290"/>
      <c r="E89" s="290"/>
      <c r="F89" s="290"/>
      <c r="G89" s="290"/>
      <c r="H89" s="290"/>
    </row>
    <row r="90" spans="3:8" ht="12.75" customHeight="1" x14ac:dyDescent="0.25">
      <c r="C90" s="290"/>
      <c r="D90" s="290"/>
      <c r="E90" s="290"/>
      <c r="F90" s="290"/>
      <c r="G90" s="290"/>
      <c r="H90" s="290"/>
    </row>
    <row r="91" spans="3:8" ht="12.75" customHeight="1" x14ac:dyDescent="0.25">
      <c r="C91" s="290"/>
      <c r="D91" s="290"/>
      <c r="E91" s="290"/>
      <c r="F91" s="290"/>
      <c r="G91" s="290"/>
      <c r="H91" s="290"/>
    </row>
    <row r="92" spans="3:8" ht="12.75" customHeight="1" x14ac:dyDescent="0.25">
      <c r="C92" s="290"/>
      <c r="D92" s="290"/>
      <c r="E92" s="290"/>
      <c r="F92" s="290"/>
      <c r="G92" s="290"/>
      <c r="H92" s="290"/>
    </row>
    <row r="93" spans="3:8" ht="12.75" customHeight="1" x14ac:dyDescent="0.25">
      <c r="C93" s="290"/>
      <c r="D93" s="290"/>
      <c r="E93" s="290"/>
      <c r="F93" s="290"/>
      <c r="G93" s="290"/>
      <c r="H93" s="290"/>
    </row>
    <row r="94" spans="3:8" ht="12.75" customHeight="1" x14ac:dyDescent="0.25">
      <c r="C94" s="290"/>
      <c r="D94" s="290"/>
      <c r="E94" s="290"/>
      <c r="F94" s="290"/>
      <c r="G94" s="290"/>
      <c r="H94" s="290"/>
    </row>
    <row r="95" spans="3:8" ht="12.75" customHeight="1" x14ac:dyDescent="0.25">
      <c r="C95" s="290"/>
      <c r="D95" s="290"/>
      <c r="E95" s="290"/>
      <c r="F95" s="290"/>
      <c r="G95" s="290"/>
      <c r="H95" s="290"/>
    </row>
    <row r="96" spans="3:8" ht="12.75" customHeight="1" x14ac:dyDescent="0.25">
      <c r="C96" s="290"/>
      <c r="D96" s="290"/>
      <c r="E96" s="290"/>
      <c r="F96" s="290"/>
      <c r="G96" s="290"/>
      <c r="H96" s="290"/>
    </row>
    <row r="97" spans="3:8" ht="12.75" customHeight="1" x14ac:dyDescent="0.25">
      <c r="C97" s="290"/>
      <c r="D97" s="290"/>
      <c r="E97" s="290"/>
      <c r="F97" s="290"/>
      <c r="G97" s="290"/>
      <c r="H97" s="290"/>
    </row>
    <row r="98" spans="3:8" ht="12.75" customHeight="1" x14ac:dyDescent="0.25">
      <c r="C98" s="290"/>
      <c r="D98" s="290"/>
      <c r="E98" s="290"/>
      <c r="F98" s="290"/>
      <c r="G98" s="290"/>
      <c r="H98" s="290"/>
    </row>
    <row r="99" spans="3:8" ht="12.75" customHeight="1" x14ac:dyDescent="0.25">
      <c r="C99" s="290"/>
      <c r="D99" s="290"/>
      <c r="E99" s="290"/>
      <c r="F99" s="290"/>
      <c r="G99" s="290"/>
      <c r="H99" s="290"/>
    </row>
    <row r="100" spans="3:8" ht="12.75" customHeight="1" x14ac:dyDescent="0.25">
      <c r="C100" s="290"/>
      <c r="D100" s="290"/>
      <c r="E100" s="290"/>
      <c r="F100" s="290"/>
      <c r="G100" s="290"/>
      <c r="H100" s="290"/>
    </row>
    <row r="101" spans="3:8" ht="12.75" customHeight="1" x14ac:dyDescent="0.25">
      <c r="C101" s="290"/>
      <c r="D101" s="290"/>
      <c r="E101" s="290"/>
      <c r="F101" s="290"/>
      <c r="G101" s="290"/>
      <c r="H101" s="290"/>
    </row>
    <row r="102" spans="3:8" ht="12.75" customHeight="1" x14ac:dyDescent="0.25">
      <c r="C102" s="290"/>
      <c r="D102" s="290"/>
      <c r="E102" s="290"/>
      <c r="F102" s="290"/>
      <c r="G102" s="290"/>
      <c r="H102" s="290"/>
    </row>
    <row r="103" spans="3:8" ht="12.75" customHeight="1" x14ac:dyDescent="0.25">
      <c r="C103" s="290"/>
      <c r="D103" s="290"/>
      <c r="E103" s="290"/>
      <c r="F103" s="290"/>
      <c r="G103" s="290"/>
      <c r="H103" s="290"/>
    </row>
    <row r="104" spans="3:8" ht="12.75" customHeight="1" x14ac:dyDescent="0.25">
      <c r="C104" s="290"/>
      <c r="D104" s="290"/>
      <c r="E104" s="290"/>
      <c r="F104" s="290"/>
      <c r="G104" s="290"/>
      <c r="H104" s="290"/>
    </row>
    <row r="105" spans="3:8" ht="12.75" customHeight="1" x14ac:dyDescent="0.25">
      <c r="C105" s="290"/>
      <c r="D105" s="290"/>
      <c r="E105" s="290"/>
      <c r="F105" s="290"/>
      <c r="G105" s="290"/>
      <c r="H105" s="290"/>
    </row>
    <row r="106" spans="3:8" ht="12.75" customHeight="1" x14ac:dyDescent="0.25">
      <c r="C106" s="290"/>
      <c r="D106" s="290"/>
      <c r="E106" s="290"/>
      <c r="F106" s="290"/>
      <c r="G106" s="290"/>
      <c r="H106" s="290"/>
    </row>
    <row r="107" spans="3:8" ht="12.75" customHeight="1" x14ac:dyDescent="0.25">
      <c r="C107" s="290"/>
      <c r="D107" s="290"/>
      <c r="E107" s="290"/>
      <c r="F107" s="290"/>
      <c r="G107" s="290"/>
      <c r="H107" s="290"/>
    </row>
    <row r="108" spans="3:8" ht="12.75" customHeight="1" x14ac:dyDescent="0.25">
      <c r="C108" s="290"/>
      <c r="D108" s="290"/>
      <c r="E108" s="290"/>
      <c r="F108" s="290"/>
      <c r="G108" s="290"/>
      <c r="H108" s="290"/>
    </row>
    <row r="109" spans="3:8" ht="12.75" customHeight="1" x14ac:dyDescent="0.25">
      <c r="C109" s="290"/>
      <c r="D109" s="290"/>
      <c r="E109" s="290"/>
      <c r="F109" s="290"/>
      <c r="G109" s="290"/>
      <c r="H109" s="290"/>
    </row>
    <row r="110" spans="3:8" ht="12.75" customHeight="1" x14ac:dyDescent="0.25">
      <c r="C110" s="290"/>
      <c r="D110" s="290"/>
      <c r="E110" s="290"/>
      <c r="F110" s="290"/>
      <c r="G110" s="290"/>
      <c r="H110" s="290"/>
    </row>
    <row r="111" spans="3:8" ht="12.75" customHeight="1" x14ac:dyDescent="0.25">
      <c r="C111" s="290"/>
      <c r="D111" s="290"/>
      <c r="E111" s="290"/>
      <c r="F111" s="290"/>
      <c r="G111" s="290"/>
      <c r="H111" s="290"/>
    </row>
    <row r="112" spans="3:8" ht="12.75" customHeight="1" x14ac:dyDescent="0.25">
      <c r="C112" s="290"/>
      <c r="D112" s="290"/>
      <c r="E112" s="290"/>
      <c r="F112" s="290"/>
      <c r="G112" s="290"/>
      <c r="H112" s="290"/>
    </row>
    <row r="113" spans="3:8" ht="12.75" customHeight="1" x14ac:dyDescent="0.25">
      <c r="C113" s="290"/>
      <c r="D113" s="290"/>
      <c r="E113" s="290"/>
      <c r="F113" s="290"/>
      <c r="G113" s="290"/>
      <c r="H113" s="290"/>
    </row>
    <row r="114" spans="3:8" ht="12.75" customHeight="1" x14ac:dyDescent="0.25">
      <c r="C114" s="290"/>
      <c r="D114" s="290"/>
      <c r="E114" s="290"/>
      <c r="F114" s="290"/>
      <c r="G114" s="290"/>
      <c r="H114" s="290"/>
    </row>
    <row r="115" spans="3:8" ht="12.75" customHeight="1" x14ac:dyDescent="0.25">
      <c r="C115" s="290"/>
      <c r="D115" s="290"/>
      <c r="E115" s="290"/>
      <c r="F115" s="290"/>
      <c r="G115" s="290"/>
      <c r="H115" s="290"/>
    </row>
    <row r="116" spans="3:8" ht="12.75" customHeight="1" x14ac:dyDescent="0.25">
      <c r="C116" s="290"/>
      <c r="D116" s="290"/>
      <c r="E116" s="290"/>
      <c r="F116" s="290"/>
      <c r="G116" s="290"/>
      <c r="H116" s="290"/>
    </row>
    <row r="117" spans="3:8" ht="12.75" customHeight="1" x14ac:dyDescent="0.25">
      <c r="C117" s="290"/>
      <c r="D117" s="290"/>
      <c r="E117" s="290"/>
      <c r="F117" s="290"/>
      <c r="G117" s="290"/>
      <c r="H117" s="290"/>
    </row>
    <row r="118" spans="3:8" ht="12.75" customHeight="1" x14ac:dyDescent="0.25">
      <c r="C118" s="290"/>
      <c r="D118" s="290"/>
      <c r="E118" s="290"/>
      <c r="F118" s="290"/>
      <c r="G118" s="290"/>
      <c r="H118" s="290"/>
    </row>
    <row r="119" spans="3:8" ht="12.75" customHeight="1" x14ac:dyDescent="0.25">
      <c r="C119" s="290"/>
      <c r="D119" s="290"/>
      <c r="E119" s="290"/>
      <c r="F119" s="290"/>
      <c r="G119" s="290"/>
      <c r="H119" s="290"/>
    </row>
    <row r="120" spans="3:8" ht="12.75" customHeight="1" x14ac:dyDescent="0.25">
      <c r="C120" s="290"/>
      <c r="D120" s="290"/>
      <c r="E120" s="290"/>
      <c r="F120" s="290"/>
      <c r="G120" s="290"/>
      <c r="H120" s="290"/>
    </row>
    <row r="121" spans="3:8" ht="12.75" customHeight="1" x14ac:dyDescent="0.25">
      <c r="C121" s="290"/>
      <c r="D121" s="290"/>
      <c r="E121" s="290"/>
      <c r="F121" s="290"/>
      <c r="G121" s="290"/>
      <c r="H121" s="290"/>
    </row>
    <row r="122" spans="3:8" ht="12.75" customHeight="1" x14ac:dyDescent="0.25">
      <c r="C122" s="290"/>
      <c r="D122" s="290"/>
      <c r="E122" s="290"/>
      <c r="F122" s="290"/>
      <c r="G122" s="290"/>
      <c r="H122" s="290"/>
    </row>
    <row r="123" spans="3:8" ht="12.75" customHeight="1" x14ac:dyDescent="0.25">
      <c r="C123" s="290"/>
      <c r="D123" s="290"/>
      <c r="E123" s="290"/>
      <c r="F123" s="290"/>
      <c r="G123" s="290"/>
      <c r="H123" s="290"/>
    </row>
    <row r="124" spans="3:8" ht="12.75" customHeight="1" x14ac:dyDescent="0.25">
      <c r="C124" s="290"/>
      <c r="D124" s="290"/>
      <c r="E124" s="290"/>
      <c r="F124" s="290"/>
      <c r="G124" s="290"/>
      <c r="H124" s="290"/>
    </row>
    <row r="125" spans="3:8" ht="12.75" customHeight="1" x14ac:dyDescent="0.25">
      <c r="C125" s="290"/>
      <c r="D125" s="290"/>
      <c r="E125" s="290"/>
      <c r="F125" s="290"/>
      <c r="G125" s="290"/>
      <c r="H125" s="290"/>
    </row>
    <row r="126" spans="3:8" ht="12.75" customHeight="1" x14ac:dyDescent="0.25">
      <c r="C126" s="290"/>
      <c r="D126" s="290"/>
      <c r="E126" s="290"/>
      <c r="F126" s="290"/>
      <c r="G126" s="290"/>
      <c r="H126" s="290"/>
    </row>
    <row r="127" spans="3:8" ht="12.75" customHeight="1" x14ac:dyDescent="0.25">
      <c r="C127" s="290"/>
      <c r="D127" s="290"/>
      <c r="E127" s="290"/>
      <c r="F127" s="290"/>
      <c r="G127" s="290"/>
      <c r="H127" s="290"/>
    </row>
    <row r="128" spans="3:8" ht="12.75" customHeight="1" x14ac:dyDescent="0.25">
      <c r="C128" s="290"/>
      <c r="D128" s="290"/>
      <c r="E128" s="290"/>
      <c r="F128" s="290"/>
      <c r="G128" s="290"/>
      <c r="H128" s="290"/>
    </row>
    <row r="129" spans="3:8" ht="12.75" customHeight="1" x14ac:dyDescent="0.25">
      <c r="C129" s="290"/>
      <c r="D129" s="290"/>
      <c r="E129" s="290"/>
      <c r="F129" s="290"/>
      <c r="G129" s="290"/>
      <c r="H129" s="290"/>
    </row>
    <row r="130" spans="3:8" ht="12.75" customHeight="1" x14ac:dyDescent="0.25">
      <c r="C130" s="290"/>
      <c r="D130" s="290"/>
      <c r="E130" s="290"/>
      <c r="F130" s="290"/>
      <c r="G130" s="290"/>
      <c r="H130" s="290"/>
    </row>
    <row r="131" spans="3:8" ht="12.75" customHeight="1" x14ac:dyDescent="0.25">
      <c r="C131" s="290"/>
      <c r="D131" s="290"/>
      <c r="E131" s="290"/>
      <c r="F131" s="290"/>
      <c r="G131" s="290"/>
      <c r="H131" s="290"/>
    </row>
    <row r="132" spans="3:8" ht="12.75" customHeight="1" x14ac:dyDescent="0.25">
      <c r="C132" s="290"/>
      <c r="D132" s="290"/>
      <c r="E132" s="290"/>
      <c r="F132" s="290"/>
      <c r="G132" s="290"/>
      <c r="H132" s="290"/>
    </row>
    <row r="133" spans="3:8" ht="12.75" customHeight="1" x14ac:dyDescent="0.25">
      <c r="C133" s="290"/>
      <c r="D133" s="290"/>
      <c r="E133" s="290"/>
      <c r="F133" s="290"/>
      <c r="G133" s="290"/>
      <c r="H133" s="290"/>
    </row>
    <row r="134" spans="3:8" ht="12.75" customHeight="1" x14ac:dyDescent="0.25">
      <c r="C134" s="290"/>
      <c r="D134" s="290"/>
      <c r="E134" s="290"/>
      <c r="F134" s="290"/>
      <c r="G134" s="290"/>
      <c r="H134" s="290"/>
    </row>
    <row r="135" spans="3:8" ht="12.75" customHeight="1" x14ac:dyDescent="0.25">
      <c r="C135" s="290"/>
      <c r="D135" s="290"/>
      <c r="E135" s="290"/>
      <c r="F135" s="290"/>
      <c r="G135" s="290"/>
      <c r="H135" s="290"/>
    </row>
    <row r="136" spans="3:8" ht="12.75" customHeight="1" x14ac:dyDescent="0.25">
      <c r="C136" s="290"/>
      <c r="D136" s="290"/>
      <c r="E136" s="290"/>
      <c r="F136" s="290"/>
      <c r="G136" s="290"/>
      <c r="H136" s="290"/>
    </row>
    <row r="137" spans="3:8" ht="12.75" customHeight="1" x14ac:dyDescent="0.25">
      <c r="C137" s="290"/>
      <c r="D137" s="290"/>
      <c r="E137" s="290"/>
      <c r="F137" s="290"/>
      <c r="G137" s="290"/>
      <c r="H137" s="290"/>
    </row>
    <row r="138" spans="3:8" ht="12.75" customHeight="1" x14ac:dyDescent="0.25">
      <c r="C138" s="290"/>
      <c r="D138" s="290"/>
      <c r="E138" s="290"/>
      <c r="F138" s="290"/>
      <c r="G138" s="290"/>
      <c r="H138" s="290"/>
    </row>
    <row r="139" spans="3:8" ht="12.75" customHeight="1" x14ac:dyDescent="0.25">
      <c r="C139" s="290"/>
      <c r="D139" s="290"/>
      <c r="E139" s="290"/>
      <c r="F139" s="290"/>
      <c r="G139" s="290"/>
      <c r="H139" s="290"/>
    </row>
    <row r="140" spans="3:8" ht="12.75" customHeight="1" x14ac:dyDescent="0.25">
      <c r="C140" s="290"/>
      <c r="D140" s="290"/>
      <c r="E140" s="290"/>
      <c r="F140" s="290"/>
      <c r="G140" s="290"/>
      <c r="H140" s="290"/>
    </row>
    <row r="141" spans="3:8" ht="12.75" customHeight="1" x14ac:dyDescent="0.25">
      <c r="C141" s="290"/>
      <c r="D141" s="290"/>
      <c r="E141" s="290"/>
      <c r="F141" s="290"/>
      <c r="G141" s="290"/>
      <c r="H141" s="290"/>
    </row>
    <row r="142" spans="3:8" ht="12.75" customHeight="1" x14ac:dyDescent="0.25">
      <c r="C142" s="290"/>
      <c r="D142" s="290"/>
      <c r="E142" s="290"/>
      <c r="F142" s="290"/>
      <c r="G142" s="290"/>
      <c r="H142" s="290"/>
    </row>
    <row r="143" spans="3:8" ht="12.75" customHeight="1" x14ac:dyDescent="0.25">
      <c r="C143" s="290"/>
      <c r="D143" s="290"/>
      <c r="E143" s="290"/>
      <c r="F143" s="290"/>
      <c r="G143" s="290"/>
      <c r="H143" s="290"/>
    </row>
    <row r="144" spans="3:8" ht="12.75" customHeight="1" x14ac:dyDescent="0.25">
      <c r="C144" s="290"/>
      <c r="D144" s="290"/>
      <c r="E144" s="290"/>
      <c r="F144" s="290"/>
      <c r="G144" s="290"/>
      <c r="H144" s="290"/>
    </row>
    <row r="145" spans="3:8" ht="12.75" customHeight="1" x14ac:dyDescent="0.25">
      <c r="C145" s="290"/>
      <c r="D145" s="290"/>
      <c r="E145" s="290"/>
      <c r="F145" s="290"/>
      <c r="G145" s="290"/>
      <c r="H145" s="290"/>
    </row>
    <row r="146" spans="3:8" ht="12.75" customHeight="1" x14ac:dyDescent="0.25">
      <c r="C146" s="290"/>
      <c r="D146" s="290"/>
      <c r="E146" s="290"/>
      <c r="F146" s="290"/>
      <c r="G146" s="290"/>
      <c r="H146" s="290"/>
    </row>
    <row r="147" spans="3:8" ht="12.75" customHeight="1" x14ac:dyDescent="0.25">
      <c r="C147" s="290"/>
      <c r="D147" s="290"/>
      <c r="E147" s="290"/>
      <c r="F147" s="290"/>
      <c r="G147" s="290"/>
      <c r="H147" s="290"/>
    </row>
    <row r="148" spans="3:8" ht="12.75" customHeight="1" x14ac:dyDescent="0.25">
      <c r="C148" s="290"/>
      <c r="D148" s="290"/>
      <c r="E148" s="290"/>
      <c r="F148" s="290"/>
      <c r="G148" s="290"/>
      <c r="H148" s="290"/>
    </row>
    <row r="149" spans="3:8" ht="12.75" customHeight="1" x14ac:dyDescent="0.25">
      <c r="C149" s="290"/>
      <c r="D149" s="290"/>
      <c r="E149" s="290"/>
      <c r="F149" s="290"/>
      <c r="G149" s="290"/>
      <c r="H149" s="290"/>
    </row>
    <row r="150" spans="3:8" ht="12.75" customHeight="1" x14ac:dyDescent="0.25">
      <c r="C150" s="290"/>
      <c r="D150" s="290"/>
      <c r="E150" s="290"/>
      <c r="F150" s="290"/>
      <c r="G150" s="290"/>
      <c r="H150" s="290"/>
    </row>
    <row r="151" spans="3:8" ht="12.75" customHeight="1" x14ac:dyDescent="0.25">
      <c r="C151" s="290"/>
      <c r="D151" s="290"/>
      <c r="E151" s="290"/>
      <c r="F151" s="290"/>
      <c r="G151" s="290"/>
      <c r="H151" s="290"/>
    </row>
    <row r="152" spans="3:8" ht="12.75" customHeight="1" x14ac:dyDescent="0.25">
      <c r="C152" s="290"/>
      <c r="D152" s="290"/>
      <c r="E152" s="290"/>
      <c r="F152" s="290"/>
      <c r="G152" s="290"/>
      <c r="H152" s="290"/>
    </row>
    <row r="153" spans="3:8" ht="12.75" customHeight="1" x14ac:dyDescent="0.25">
      <c r="C153" s="290"/>
      <c r="D153" s="290"/>
      <c r="E153" s="290"/>
      <c r="F153" s="290"/>
      <c r="G153" s="290"/>
      <c r="H153" s="290"/>
    </row>
    <row r="154" spans="3:8" ht="12.75" customHeight="1" x14ac:dyDescent="0.25">
      <c r="C154" s="290"/>
      <c r="D154" s="290"/>
      <c r="E154" s="290"/>
      <c r="F154" s="290"/>
      <c r="G154" s="290"/>
      <c r="H154" s="290"/>
    </row>
    <row r="155" spans="3:8" ht="12.75" customHeight="1" x14ac:dyDescent="0.25">
      <c r="C155" s="290"/>
      <c r="D155" s="290"/>
      <c r="E155" s="290"/>
      <c r="F155" s="290"/>
      <c r="G155" s="290"/>
      <c r="H155" s="290"/>
    </row>
    <row r="156" spans="3:8" ht="12.75" customHeight="1" x14ac:dyDescent="0.25">
      <c r="C156" s="290"/>
      <c r="D156" s="290"/>
      <c r="E156" s="290"/>
      <c r="F156" s="290"/>
      <c r="G156" s="290"/>
      <c r="H156" s="290"/>
    </row>
    <row r="157" spans="3:8" ht="12.75" customHeight="1" x14ac:dyDescent="0.25">
      <c r="C157" s="290"/>
      <c r="D157" s="290"/>
      <c r="E157" s="290"/>
      <c r="F157" s="290"/>
      <c r="G157" s="290"/>
      <c r="H157" s="290"/>
    </row>
    <row r="158" spans="3:8" ht="12.75" customHeight="1" x14ac:dyDescent="0.25">
      <c r="C158" s="290"/>
      <c r="D158" s="290"/>
      <c r="E158" s="290"/>
      <c r="F158" s="290"/>
      <c r="G158" s="290"/>
      <c r="H158" s="290"/>
    </row>
    <row r="159" spans="3:8" ht="12.75" customHeight="1" x14ac:dyDescent="0.25">
      <c r="C159" s="290"/>
      <c r="D159" s="290"/>
      <c r="E159" s="290"/>
      <c r="F159" s="290"/>
      <c r="G159" s="290"/>
      <c r="H159" s="290"/>
    </row>
    <row r="160" spans="3:8" ht="12.75" customHeight="1" x14ac:dyDescent="0.25">
      <c r="C160" s="290"/>
      <c r="D160" s="290"/>
      <c r="E160" s="290"/>
      <c r="F160" s="290"/>
      <c r="G160" s="290"/>
      <c r="H160" s="290"/>
    </row>
    <row r="161" spans="3:8" ht="12.75" customHeight="1" x14ac:dyDescent="0.25">
      <c r="C161" s="290"/>
      <c r="D161" s="290"/>
      <c r="E161" s="290"/>
      <c r="F161" s="290"/>
      <c r="G161" s="290"/>
      <c r="H161" s="290"/>
    </row>
    <row r="162" spans="3:8" ht="12.75" customHeight="1" x14ac:dyDescent="0.25">
      <c r="C162" s="290"/>
      <c r="D162" s="290"/>
      <c r="E162" s="290"/>
      <c r="F162" s="290"/>
      <c r="G162" s="290"/>
      <c r="H162" s="290"/>
    </row>
    <row r="163" spans="3:8" ht="12.75" customHeight="1" x14ac:dyDescent="0.25">
      <c r="C163" s="290"/>
      <c r="D163" s="290"/>
      <c r="E163" s="290"/>
      <c r="F163" s="290"/>
      <c r="G163" s="290"/>
      <c r="H163" s="290"/>
    </row>
    <row r="164" spans="3:8" ht="12.75" customHeight="1" x14ac:dyDescent="0.25">
      <c r="C164" s="290"/>
      <c r="D164" s="290"/>
      <c r="E164" s="290"/>
      <c r="F164" s="290"/>
      <c r="G164" s="290"/>
      <c r="H164" s="290"/>
    </row>
    <row r="165" spans="3:8" ht="12.75" customHeight="1" x14ac:dyDescent="0.25">
      <c r="C165" s="290"/>
      <c r="D165" s="290"/>
      <c r="E165" s="290"/>
      <c r="F165" s="290"/>
      <c r="G165" s="290"/>
      <c r="H165" s="290"/>
    </row>
    <row r="166" spans="3:8" ht="12.75" customHeight="1" x14ac:dyDescent="0.25">
      <c r="C166" s="290"/>
      <c r="D166" s="290"/>
      <c r="E166" s="290"/>
      <c r="F166" s="290"/>
      <c r="G166" s="290"/>
      <c r="H166" s="290"/>
    </row>
    <row r="167" spans="3:8" ht="12.75" customHeight="1" x14ac:dyDescent="0.25">
      <c r="C167" s="290"/>
      <c r="D167" s="290"/>
      <c r="E167" s="290"/>
      <c r="F167" s="290"/>
      <c r="G167" s="290"/>
      <c r="H167" s="290"/>
    </row>
    <row r="168" spans="3:8" ht="12.75" customHeight="1" x14ac:dyDescent="0.25">
      <c r="C168" s="290"/>
      <c r="D168" s="290"/>
      <c r="E168" s="290"/>
      <c r="F168" s="290"/>
      <c r="G168" s="290"/>
      <c r="H168" s="290"/>
    </row>
    <row r="169" spans="3:8" ht="12.75" customHeight="1" x14ac:dyDescent="0.25">
      <c r="C169" s="290"/>
      <c r="D169" s="290"/>
      <c r="E169" s="290"/>
      <c r="F169" s="290"/>
      <c r="G169" s="290"/>
      <c r="H169" s="290"/>
    </row>
    <row r="170" spans="3:8" ht="12.75" customHeight="1" x14ac:dyDescent="0.25">
      <c r="C170" s="290"/>
      <c r="D170" s="290"/>
      <c r="E170" s="290"/>
      <c r="F170" s="290"/>
      <c r="G170" s="290"/>
      <c r="H170" s="290"/>
    </row>
    <row r="171" spans="3:8" ht="12.75" customHeight="1" x14ac:dyDescent="0.25">
      <c r="C171" s="290"/>
      <c r="D171" s="290"/>
      <c r="E171" s="290"/>
      <c r="F171" s="290"/>
      <c r="G171" s="290"/>
      <c r="H171" s="290"/>
    </row>
    <row r="172" spans="3:8" ht="12.75" customHeight="1" x14ac:dyDescent="0.25">
      <c r="C172" s="290"/>
      <c r="D172" s="290"/>
      <c r="E172" s="290"/>
      <c r="F172" s="290"/>
      <c r="G172" s="290"/>
      <c r="H172" s="290"/>
    </row>
    <row r="173" spans="3:8" ht="12.75" customHeight="1" x14ac:dyDescent="0.25">
      <c r="C173" s="290"/>
      <c r="D173" s="290"/>
      <c r="E173" s="290"/>
      <c r="F173" s="290"/>
      <c r="G173" s="290"/>
      <c r="H173" s="290"/>
    </row>
    <row r="174" spans="3:8" ht="12.75" customHeight="1" x14ac:dyDescent="0.25">
      <c r="C174" s="290"/>
      <c r="D174" s="290"/>
      <c r="E174" s="290"/>
      <c r="F174" s="290"/>
      <c r="G174" s="290"/>
      <c r="H174" s="290"/>
    </row>
    <row r="175" spans="3:8" ht="12.75" customHeight="1" x14ac:dyDescent="0.25">
      <c r="C175" s="290"/>
      <c r="D175" s="290"/>
      <c r="E175" s="290"/>
      <c r="F175" s="290"/>
      <c r="G175" s="290"/>
      <c r="H175" s="290"/>
    </row>
    <row r="176" spans="3:8" ht="12.75" customHeight="1" x14ac:dyDescent="0.25">
      <c r="C176" s="290"/>
      <c r="D176" s="290"/>
      <c r="E176" s="290"/>
      <c r="F176" s="290"/>
      <c r="G176" s="290"/>
      <c r="H176" s="290"/>
    </row>
    <row r="177" spans="3:8" ht="12.75" customHeight="1" x14ac:dyDescent="0.25">
      <c r="C177" s="290"/>
      <c r="D177" s="290"/>
      <c r="E177" s="290"/>
      <c r="F177" s="290"/>
      <c r="G177" s="290"/>
      <c r="H177" s="290"/>
    </row>
    <row r="178" spans="3:8" ht="12.75" customHeight="1" x14ac:dyDescent="0.25">
      <c r="C178" s="290"/>
      <c r="D178" s="290"/>
      <c r="E178" s="290"/>
      <c r="F178" s="290"/>
      <c r="G178" s="290"/>
      <c r="H178" s="290"/>
    </row>
    <row r="179" spans="3:8" ht="12.75" customHeight="1" x14ac:dyDescent="0.25">
      <c r="C179" s="290"/>
      <c r="D179" s="290"/>
      <c r="E179" s="290"/>
      <c r="F179" s="290"/>
      <c r="G179" s="290"/>
      <c r="H179" s="290"/>
    </row>
    <row r="180" spans="3:8" ht="12.75" customHeight="1" x14ac:dyDescent="0.25">
      <c r="C180" s="290"/>
      <c r="D180" s="290"/>
      <c r="E180" s="290"/>
      <c r="F180" s="290"/>
      <c r="G180" s="290"/>
      <c r="H180" s="290"/>
    </row>
    <row r="181" spans="3:8" ht="12.75" customHeight="1" x14ac:dyDescent="0.25">
      <c r="C181" s="290"/>
      <c r="D181" s="290"/>
      <c r="E181" s="290"/>
      <c r="F181" s="290"/>
      <c r="G181" s="290"/>
      <c r="H181" s="290"/>
    </row>
    <row r="182" spans="3:8" ht="12.75" customHeight="1" x14ac:dyDescent="0.25">
      <c r="C182" s="290"/>
      <c r="D182" s="290"/>
      <c r="E182" s="290"/>
      <c r="F182" s="290"/>
      <c r="G182" s="290"/>
      <c r="H182" s="290"/>
    </row>
    <row r="183" spans="3:8" ht="12.75" customHeight="1" x14ac:dyDescent="0.25">
      <c r="C183" s="290"/>
      <c r="D183" s="290"/>
      <c r="E183" s="290"/>
      <c r="F183" s="290"/>
      <c r="G183" s="290"/>
      <c r="H183" s="290"/>
    </row>
    <row r="184" spans="3:8" ht="12.75" customHeight="1" x14ac:dyDescent="0.25">
      <c r="C184" s="290"/>
      <c r="D184" s="290"/>
      <c r="E184" s="290"/>
      <c r="F184" s="290"/>
      <c r="G184" s="290"/>
      <c r="H184" s="290"/>
    </row>
    <row r="185" spans="3:8" ht="12.75" customHeight="1" x14ac:dyDescent="0.25">
      <c r="C185" s="290"/>
      <c r="D185" s="290"/>
      <c r="E185" s="290"/>
      <c r="F185" s="290"/>
      <c r="G185" s="290"/>
      <c r="H185" s="290"/>
    </row>
    <row r="186" spans="3:8" ht="12.75" customHeight="1" x14ac:dyDescent="0.25">
      <c r="C186" s="290"/>
      <c r="D186" s="290"/>
      <c r="E186" s="290"/>
      <c r="F186" s="290"/>
      <c r="G186" s="290"/>
      <c r="H186" s="290"/>
    </row>
    <row r="187" spans="3:8" ht="12.75" customHeight="1" x14ac:dyDescent="0.25">
      <c r="C187" s="290"/>
      <c r="D187" s="290"/>
      <c r="E187" s="290"/>
      <c r="F187" s="290"/>
      <c r="G187" s="290"/>
      <c r="H187" s="290"/>
    </row>
    <row r="188" spans="3:8" ht="12.75" customHeight="1" x14ac:dyDescent="0.25">
      <c r="C188" s="290"/>
      <c r="D188" s="290"/>
      <c r="E188" s="290"/>
      <c r="F188" s="290"/>
      <c r="G188" s="290"/>
      <c r="H188" s="290"/>
    </row>
    <row r="189" spans="3:8" ht="12.75" customHeight="1" x14ac:dyDescent="0.25">
      <c r="C189" s="290"/>
      <c r="D189" s="290"/>
      <c r="E189" s="290"/>
      <c r="F189" s="290"/>
      <c r="G189" s="290"/>
      <c r="H189" s="290"/>
    </row>
    <row r="190" spans="3:8" ht="12.75" customHeight="1" x14ac:dyDescent="0.25">
      <c r="C190" s="290"/>
      <c r="D190" s="290"/>
      <c r="E190" s="290"/>
      <c r="F190" s="290"/>
      <c r="G190" s="290"/>
      <c r="H190" s="290"/>
    </row>
    <row r="191" spans="3:8" ht="12.75" customHeight="1" x14ac:dyDescent="0.25">
      <c r="C191" s="290"/>
      <c r="D191" s="290"/>
      <c r="E191" s="290"/>
      <c r="F191" s="290"/>
      <c r="G191" s="290"/>
      <c r="H191" s="290"/>
    </row>
    <row r="192" spans="3:8" ht="12.75" customHeight="1" x14ac:dyDescent="0.25">
      <c r="C192" s="290"/>
      <c r="D192" s="290"/>
      <c r="E192" s="290"/>
      <c r="F192" s="290"/>
      <c r="G192" s="290"/>
      <c r="H192" s="290"/>
    </row>
    <row r="193" spans="3:8" ht="12.75" customHeight="1" x14ac:dyDescent="0.25">
      <c r="C193" s="290"/>
      <c r="D193" s="290"/>
      <c r="E193" s="290"/>
      <c r="F193" s="290"/>
      <c r="G193" s="290"/>
      <c r="H193" s="290"/>
    </row>
    <row r="194" spans="3:8" ht="12.75" customHeight="1" x14ac:dyDescent="0.25">
      <c r="C194" s="290"/>
      <c r="D194" s="290"/>
      <c r="E194" s="290"/>
      <c r="F194" s="290"/>
      <c r="G194" s="290"/>
      <c r="H194" s="290"/>
    </row>
    <row r="195" spans="3:8" ht="12.75" customHeight="1" x14ac:dyDescent="0.25">
      <c r="C195" s="290"/>
      <c r="D195" s="290"/>
      <c r="E195" s="290"/>
      <c r="F195" s="290"/>
      <c r="G195" s="290"/>
      <c r="H195" s="290"/>
    </row>
    <row r="196" spans="3:8" ht="12.75" customHeight="1" x14ac:dyDescent="0.25">
      <c r="C196" s="290"/>
      <c r="D196" s="290"/>
      <c r="E196" s="290"/>
      <c r="F196" s="290"/>
      <c r="G196" s="290"/>
      <c r="H196" s="290"/>
    </row>
    <row r="197" spans="3:8" ht="12.75" customHeight="1" x14ac:dyDescent="0.25">
      <c r="C197" s="290"/>
      <c r="D197" s="290"/>
      <c r="E197" s="290"/>
      <c r="F197" s="290"/>
      <c r="G197" s="290"/>
      <c r="H197" s="290"/>
    </row>
    <row r="198" spans="3:8" ht="12.75" customHeight="1" x14ac:dyDescent="0.25">
      <c r="C198" s="290"/>
      <c r="D198" s="290"/>
      <c r="E198" s="290"/>
      <c r="F198" s="290"/>
      <c r="G198" s="290"/>
      <c r="H198" s="290"/>
    </row>
    <row r="199" spans="3:8" ht="12.75" customHeight="1" x14ac:dyDescent="0.25">
      <c r="C199" s="290"/>
      <c r="D199" s="290"/>
      <c r="E199" s="290"/>
      <c r="F199" s="290"/>
      <c r="G199" s="290"/>
      <c r="H199" s="290"/>
    </row>
    <row r="200" spans="3:8" ht="12.75" customHeight="1" x14ac:dyDescent="0.25">
      <c r="C200" s="290"/>
      <c r="D200" s="290"/>
      <c r="E200" s="290"/>
      <c r="F200" s="290"/>
      <c r="G200" s="290"/>
      <c r="H200" s="290"/>
    </row>
    <row r="201" spans="3:8" ht="12.75" customHeight="1" x14ac:dyDescent="0.25">
      <c r="C201" s="290"/>
      <c r="D201" s="290"/>
      <c r="E201" s="290"/>
      <c r="F201" s="290"/>
      <c r="G201" s="290"/>
      <c r="H201" s="290"/>
    </row>
    <row r="202" spans="3:8" ht="12.75" customHeight="1" x14ac:dyDescent="0.25">
      <c r="C202" s="290"/>
      <c r="D202" s="290"/>
      <c r="E202" s="290"/>
      <c r="F202" s="290"/>
      <c r="G202" s="290"/>
      <c r="H202" s="290"/>
    </row>
    <row r="203" spans="3:8" ht="12.75" customHeight="1" x14ac:dyDescent="0.25">
      <c r="C203" s="290"/>
      <c r="D203" s="290"/>
      <c r="E203" s="290"/>
      <c r="F203" s="290"/>
      <c r="G203" s="290"/>
      <c r="H203" s="290"/>
    </row>
    <row r="204" spans="3:8" ht="12.75" customHeight="1" x14ac:dyDescent="0.25">
      <c r="C204" s="290"/>
      <c r="D204" s="290"/>
      <c r="E204" s="290"/>
      <c r="F204" s="290"/>
      <c r="G204" s="290"/>
      <c r="H204" s="290"/>
    </row>
    <row r="205" spans="3:8" ht="12.75" customHeight="1" x14ac:dyDescent="0.25">
      <c r="C205" s="290"/>
      <c r="D205" s="290"/>
      <c r="E205" s="290"/>
      <c r="F205" s="290"/>
      <c r="G205" s="290"/>
      <c r="H205" s="290"/>
    </row>
    <row r="206" spans="3:8" ht="12.75" customHeight="1" x14ac:dyDescent="0.25">
      <c r="C206" s="290"/>
      <c r="D206" s="290"/>
      <c r="E206" s="290"/>
      <c r="F206" s="290"/>
      <c r="G206" s="290"/>
      <c r="H206" s="290"/>
    </row>
    <row r="207" spans="3:8" ht="12.75" customHeight="1" x14ac:dyDescent="0.25">
      <c r="C207" s="290"/>
      <c r="D207" s="290"/>
      <c r="E207" s="290"/>
      <c r="F207" s="290"/>
      <c r="G207" s="290"/>
      <c r="H207" s="290"/>
    </row>
    <row r="208" spans="3:8" ht="12.75" customHeight="1" x14ac:dyDescent="0.25">
      <c r="C208" s="290"/>
      <c r="D208" s="290"/>
      <c r="E208" s="290"/>
      <c r="F208" s="290"/>
      <c r="G208" s="290"/>
      <c r="H208" s="290"/>
    </row>
    <row r="209" spans="3:8" ht="12.75" customHeight="1" x14ac:dyDescent="0.25">
      <c r="C209" s="290"/>
      <c r="D209" s="290"/>
      <c r="E209" s="290"/>
      <c r="F209" s="290"/>
      <c r="G209" s="290"/>
      <c r="H209" s="290"/>
    </row>
    <row r="210" spans="3:8" ht="12.75" customHeight="1" x14ac:dyDescent="0.25">
      <c r="C210" s="290"/>
      <c r="D210" s="290"/>
      <c r="E210" s="290"/>
      <c r="F210" s="290"/>
      <c r="G210" s="290"/>
      <c r="H210" s="290"/>
    </row>
    <row r="211" spans="3:8" ht="12.75" customHeight="1" x14ac:dyDescent="0.25">
      <c r="C211" s="290"/>
      <c r="D211" s="290"/>
      <c r="E211" s="290"/>
      <c r="F211" s="290"/>
      <c r="G211" s="290"/>
      <c r="H211" s="290"/>
    </row>
    <row r="212" spans="3:8" ht="12.75" customHeight="1" x14ac:dyDescent="0.25">
      <c r="C212" s="290"/>
      <c r="D212" s="290"/>
      <c r="E212" s="290"/>
      <c r="F212" s="290"/>
      <c r="G212" s="290"/>
      <c r="H212" s="290"/>
    </row>
    <row r="213" spans="3:8" ht="12.75" customHeight="1" x14ac:dyDescent="0.25">
      <c r="C213" s="290"/>
      <c r="D213" s="290"/>
      <c r="E213" s="290"/>
      <c r="F213" s="290"/>
      <c r="G213" s="290"/>
      <c r="H213" s="290"/>
    </row>
    <row r="214" spans="3:8" ht="12.75" customHeight="1" x14ac:dyDescent="0.25">
      <c r="C214" s="290"/>
      <c r="D214" s="290"/>
      <c r="E214" s="290"/>
      <c r="F214" s="290"/>
      <c r="G214" s="290"/>
      <c r="H214" s="290"/>
    </row>
    <row r="215" spans="3:8" ht="12.75" customHeight="1" x14ac:dyDescent="0.25">
      <c r="C215" s="290"/>
      <c r="D215" s="290"/>
      <c r="E215" s="290"/>
      <c r="F215" s="290"/>
      <c r="G215" s="290"/>
      <c r="H215" s="290"/>
    </row>
    <row r="216" spans="3:8" ht="12.75" customHeight="1" x14ac:dyDescent="0.25">
      <c r="C216" s="290"/>
      <c r="D216" s="290"/>
      <c r="E216" s="290"/>
      <c r="F216" s="290"/>
      <c r="G216" s="290"/>
      <c r="H216" s="290"/>
    </row>
    <row r="217" spans="3:8" ht="12.75" customHeight="1" x14ac:dyDescent="0.25">
      <c r="C217" s="290"/>
      <c r="D217" s="290"/>
      <c r="E217" s="290"/>
      <c r="F217" s="290"/>
      <c r="G217" s="290"/>
      <c r="H217" s="290"/>
    </row>
    <row r="218" spans="3:8" ht="12.75" customHeight="1" x14ac:dyDescent="0.25">
      <c r="C218" s="290"/>
      <c r="D218" s="290"/>
      <c r="E218" s="290"/>
      <c r="F218" s="290"/>
      <c r="G218" s="290"/>
      <c r="H218" s="290"/>
    </row>
    <row r="219" spans="3:8" ht="12.75" customHeight="1" x14ac:dyDescent="0.25">
      <c r="C219" s="290"/>
      <c r="D219" s="290"/>
      <c r="E219" s="290"/>
      <c r="F219" s="290"/>
      <c r="G219" s="290"/>
      <c r="H219" s="290"/>
    </row>
    <row r="220" spans="3:8" ht="12.75" customHeight="1" x14ac:dyDescent="0.25">
      <c r="C220" s="290"/>
      <c r="D220" s="290"/>
      <c r="E220" s="290"/>
      <c r="F220" s="290"/>
      <c r="G220" s="290"/>
      <c r="H220" s="290"/>
    </row>
    <row r="221" spans="3:8" ht="12.75" customHeight="1" x14ac:dyDescent="0.25">
      <c r="C221" s="290"/>
      <c r="D221" s="290"/>
      <c r="E221" s="290"/>
      <c r="F221" s="290"/>
      <c r="G221" s="290"/>
      <c r="H221" s="290"/>
    </row>
    <row r="222" spans="3:8" ht="12.75" customHeight="1" x14ac:dyDescent="0.25">
      <c r="C222" s="290"/>
      <c r="D222" s="290"/>
      <c r="E222" s="290"/>
      <c r="F222" s="290"/>
      <c r="G222" s="290"/>
      <c r="H222" s="290"/>
    </row>
    <row r="223" spans="3:8" ht="12.75" customHeight="1" x14ac:dyDescent="0.25">
      <c r="C223" s="290"/>
      <c r="D223" s="290"/>
      <c r="E223" s="290"/>
      <c r="F223" s="290"/>
      <c r="G223" s="290"/>
      <c r="H223" s="290"/>
    </row>
    <row r="224" spans="3:8" ht="12.75" customHeight="1" x14ac:dyDescent="0.25">
      <c r="C224" s="290"/>
      <c r="D224" s="290"/>
      <c r="E224" s="290"/>
      <c r="F224" s="290"/>
      <c r="G224" s="290"/>
      <c r="H224" s="290"/>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C2:E2"/>
  </mergeCells>
  <conditionalFormatting sqref="I12:I24">
    <cfRule type="cellIs" dxfId="2" priority="1" stopIfTrue="1" operator="equal">
      <formula>"Doesn't Foot"</formula>
    </cfRule>
  </conditionalFormatting>
  <conditionalFormatting sqref="J12:J24 C27:H27">
    <cfRule type="cellIs" dxfId="1" priority="2" stopIfTrue="1" operator="equal">
      <formula>"Doesn't Tie to Detail Sheet"</formula>
    </cfRule>
  </conditionalFormatting>
  <conditionalFormatting sqref="C26:H26">
    <cfRule type="cellIs" dxfId="0" priority="3" stopIfTrue="1" operator="equal">
      <formula>"Doesn't Foot"</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4140625" defaultRowHeight="15" customHeight="1" x14ac:dyDescent="0.25"/>
  <cols>
    <col min="1" max="1" width="9.109375" customWidth="1"/>
    <col min="2" max="2" width="17" customWidth="1"/>
    <col min="3" max="3" width="25" customWidth="1"/>
    <col min="4" max="4" width="24.5546875" customWidth="1"/>
    <col min="5" max="5" width="13" customWidth="1"/>
    <col min="6" max="6" width="11.6640625" customWidth="1"/>
    <col min="7" max="7" width="48.33203125" customWidth="1"/>
    <col min="8" max="8" width="17.88671875" customWidth="1"/>
    <col min="9" max="9" width="15" customWidth="1"/>
    <col min="10" max="10" width="11.109375" customWidth="1"/>
    <col min="11" max="11" width="12.6640625" customWidth="1"/>
    <col min="12" max="12" width="15" customWidth="1"/>
    <col min="13" max="13" width="14.109375" customWidth="1"/>
    <col min="14" max="14" width="12.33203125" customWidth="1"/>
    <col min="15" max="16" width="10.5546875" customWidth="1"/>
    <col min="17" max="17" width="11.109375" customWidth="1"/>
    <col min="18" max="18" width="12.33203125" customWidth="1"/>
    <col min="19" max="20" width="18.44140625" customWidth="1"/>
    <col min="21" max="26" width="9.109375" customWidth="1"/>
  </cols>
  <sheetData>
    <row r="1" spans="1:26" ht="13.5" customHeight="1" x14ac:dyDescent="0.25">
      <c r="A1" s="23"/>
      <c r="B1" s="487" t="s">
        <v>175</v>
      </c>
      <c r="C1" s="488"/>
      <c r="D1" s="488"/>
      <c r="E1" s="488"/>
      <c r="F1" s="489"/>
      <c r="G1" s="23"/>
      <c r="H1" s="23"/>
      <c r="I1" s="23"/>
      <c r="J1" s="23"/>
      <c r="K1" s="23"/>
      <c r="L1" s="23"/>
      <c r="M1" s="331"/>
      <c r="N1" s="23"/>
      <c r="O1" s="23"/>
      <c r="P1" s="23"/>
      <c r="Q1" s="23"/>
      <c r="R1" s="23"/>
      <c r="S1" s="23"/>
      <c r="T1" s="23"/>
      <c r="U1" s="23"/>
      <c r="V1" s="23"/>
      <c r="W1" s="23"/>
      <c r="X1" s="23"/>
      <c r="Y1" s="23"/>
      <c r="Z1" s="23"/>
    </row>
    <row r="2" spans="1:26" ht="13.5" customHeight="1" x14ac:dyDescent="0.25">
      <c r="A2" s="23"/>
      <c r="B2" s="490" t="s">
        <v>176</v>
      </c>
      <c r="C2" s="491"/>
      <c r="D2" s="492"/>
      <c r="E2" s="493"/>
      <c r="F2" s="494"/>
      <c r="G2" s="23"/>
      <c r="H2" s="23"/>
      <c r="I2" s="23"/>
      <c r="J2" s="23"/>
      <c r="K2" s="23"/>
      <c r="L2" s="23"/>
      <c r="M2" s="331"/>
      <c r="N2" s="23"/>
      <c r="O2" s="23"/>
      <c r="P2" s="23"/>
      <c r="Q2" s="23"/>
      <c r="R2" s="23"/>
      <c r="S2" s="23"/>
      <c r="T2" s="23"/>
      <c r="U2" s="23"/>
      <c r="V2" s="23"/>
      <c r="W2" s="23"/>
      <c r="X2" s="23"/>
      <c r="Y2" s="23"/>
      <c r="Z2" s="23"/>
    </row>
    <row r="3" spans="1:26" ht="13.5" customHeight="1" x14ac:dyDescent="0.25">
      <c r="A3" s="23"/>
      <c r="B3" s="495" t="s">
        <v>177</v>
      </c>
      <c r="C3" s="496"/>
      <c r="D3" s="497"/>
      <c r="E3" s="498"/>
      <c r="F3" s="499"/>
      <c r="G3" s="23"/>
      <c r="H3" s="23"/>
      <c r="I3" s="23"/>
      <c r="J3" s="23"/>
      <c r="K3" s="23"/>
      <c r="L3" s="23"/>
      <c r="M3" s="331"/>
      <c r="N3" s="23"/>
      <c r="O3" s="23"/>
      <c r="P3" s="23"/>
      <c r="Q3" s="23"/>
      <c r="R3" s="23"/>
      <c r="S3" s="23"/>
      <c r="T3" s="23"/>
      <c r="U3" s="23"/>
      <c r="V3" s="23"/>
      <c r="W3" s="23"/>
      <c r="X3" s="23"/>
      <c r="Y3" s="23"/>
      <c r="Z3" s="23"/>
    </row>
    <row r="4" spans="1:26" ht="12.75" customHeight="1" x14ac:dyDescent="0.3">
      <c r="A4" s="23"/>
      <c r="B4" s="332" t="s">
        <v>178</v>
      </c>
      <c r="C4" s="332" t="s">
        <v>179</v>
      </c>
      <c r="D4" s="332" t="s">
        <v>180</v>
      </c>
      <c r="E4" s="332" t="s">
        <v>181</v>
      </c>
      <c r="F4" s="333" t="s">
        <v>182</v>
      </c>
      <c r="G4" s="23"/>
      <c r="H4" s="23"/>
      <c r="I4" s="23"/>
      <c r="J4" s="23"/>
      <c r="K4" s="23"/>
      <c r="L4" s="23"/>
      <c r="M4" s="331"/>
      <c r="N4" s="23"/>
      <c r="O4" s="23"/>
      <c r="P4" s="23"/>
      <c r="Q4" s="23"/>
      <c r="R4" s="23"/>
      <c r="S4" s="23"/>
      <c r="T4" s="23"/>
      <c r="U4" s="23"/>
      <c r="V4" s="23"/>
      <c r="W4" s="23"/>
      <c r="X4" s="23"/>
      <c r="Y4" s="23"/>
      <c r="Z4" s="23"/>
    </row>
    <row r="5" spans="1:26" ht="12.75" customHeight="1" x14ac:dyDescent="0.25">
      <c r="A5" s="23"/>
      <c r="B5" s="334"/>
      <c r="C5" s="335"/>
      <c r="D5" s="336"/>
      <c r="E5" s="336"/>
      <c r="F5" s="337"/>
      <c r="G5" s="23"/>
      <c r="H5" s="23"/>
      <c r="I5" s="23"/>
      <c r="J5" s="23"/>
      <c r="K5" s="23"/>
      <c r="L5" s="23"/>
      <c r="M5" s="331"/>
      <c r="N5" s="23"/>
      <c r="O5" s="23"/>
      <c r="P5" s="23"/>
      <c r="Q5" s="23"/>
      <c r="R5" s="23"/>
      <c r="S5" s="23"/>
      <c r="T5" s="23"/>
      <c r="U5" s="23"/>
      <c r="V5" s="23"/>
      <c r="W5" s="23"/>
      <c r="X5" s="23"/>
      <c r="Y5" s="23"/>
      <c r="Z5" s="23"/>
    </row>
    <row r="6" spans="1:26" ht="12.75" customHeight="1" x14ac:dyDescent="0.25">
      <c r="A6" s="23"/>
      <c r="B6" s="338"/>
      <c r="C6" s="339"/>
      <c r="D6" s="340"/>
      <c r="E6" s="340"/>
      <c r="F6" s="341"/>
      <c r="G6" s="23"/>
      <c r="H6" s="23"/>
      <c r="I6" s="23"/>
      <c r="J6" s="23"/>
      <c r="K6" s="23"/>
      <c r="L6" s="23"/>
      <c r="M6" s="331"/>
      <c r="N6" s="23"/>
      <c r="O6" s="23"/>
      <c r="P6" s="23"/>
      <c r="Q6" s="23"/>
      <c r="R6" s="23"/>
      <c r="S6" s="23"/>
      <c r="T6" s="23"/>
      <c r="U6" s="23"/>
      <c r="V6" s="23"/>
      <c r="W6" s="23"/>
      <c r="X6" s="23"/>
      <c r="Y6" s="23"/>
      <c r="Z6" s="23"/>
    </row>
    <row r="7" spans="1:26" ht="12.75" customHeight="1" x14ac:dyDescent="0.25">
      <c r="A7" s="23"/>
      <c r="B7" s="342"/>
      <c r="C7" s="339"/>
      <c r="D7" s="340"/>
      <c r="E7" s="340"/>
      <c r="F7" s="341"/>
      <c r="G7" s="23"/>
      <c r="H7" s="23"/>
      <c r="I7" s="23"/>
      <c r="J7" s="23"/>
      <c r="K7" s="23"/>
      <c r="L7" s="23"/>
      <c r="M7" s="331"/>
      <c r="N7" s="23"/>
      <c r="O7" s="23"/>
      <c r="P7" s="23"/>
      <c r="Q7" s="23"/>
      <c r="R7" s="23"/>
      <c r="S7" s="23"/>
      <c r="T7" s="23"/>
      <c r="U7" s="23"/>
      <c r="V7" s="23"/>
      <c r="W7" s="23"/>
      <c r="X7" s="23"/>
      <c r="Y7" s="23"/>
      <c r="Z7" s="23"/>
    </row>
    <row r="8" spans="1:26" ht="12.75" customHeight="1" x14ac:dyDescent="0.25">
      <c r="A8" s="23"/>
      <c r="B8" s="342"/>
      <c r="C8" s="339"/>
      <c r="D8" s="340"/>
      <c r="E8" s="340"/>
      <c r="F8" s="341"/>
      <c r="G8" s="23"/>
      <c r="H8" s="23"/>
      <c r="I8" s="23"/>
      <c r="J8" s="23"/>
      <c r="K8" s="23"/>
      <c r="L8" s="23"/>
      <c r="M8" s="331"/>
      <c r="N8" s="23"/>
      <c r="O8" s="23"/>
      <c r="P8" s="23"/>
      <c r="Q8" s="23"/>
      <c r="R8" s="23"/>
      <c r="S8" s="23"/>
      <c r="T8" s="23"/>
      <c r="U8" s="23"/>
      <c r="V8" s="23"/>
      <c r="W8" s="23"/>
      <c r="X8" s="23"/>
      <c r="Y8" s="23"/>
      <c r="Z8" s="23"/>
    </row>
    <row r="9" spans="1:26" ht="12.75" customHeight="1" x14ac:dyDescent="0.25">
      <c r="A9" s="23"/>
      <c r="B9" s="342"/>
      <c r="C9" s="339"/>
      <c r="D9" s="340"/>
      <c r="E9" s="340"/>
      <c r="F9" s="341">
        <f t="shared" ref="F9:F13" si="0">E9+D9</f>
        <v>0</v>
      </c>
      <c r="G9" s="23"/>
      <c r="H9" s="23"/>
      <c r="I9" s="23"/>
      <c r="J9" s="23"/>
      <c r="K9" s="23"/>
      <c r="L9" s="23"/>
      <c r="M9" s="331"/>
      <c r="N9" s="23"/>
      <c r="O9" s="23"/>
      <c r="P9" s="23"/>
      <c r="Q9" s="23"/>
      <c r="R9" s="23"/>
      <c r="S9" s="23"/>
      <c r="T9" s="23"/>
      <c r="U9" s="23"/>
      <c r="V9" s="23"/>
      <c r="W9" s="23"/>
      <c r="X9" s="23"/>
      <c r="Y9" s="23"/>
      <c r="Z9" s="23"/>
    </row>
    <row r="10" spans="1:26" ht="12.75" customHeight="1" x14ac:dyDescent="0.25">
      <c r="A10" s="23"/>
      <c r="B10" s="342"/>
      <c r="C10" s="339"/>
      <c r="D10" s="340"/>
      <c r="E10" s="340"/>
      <c r="F10" s="341">
        <f t="shared" si="0"/>
        <v>0</v>
      </c>
      <c r="G10" s="23"/>
      <c r="H10" s="23"/>
      <c r="I10" s="23"/>
      <c r="J10" s="23"/>
      <c r="K10" s="23"/>
      <c r="L10" s="23"/>
      <c r="M10" s="331"/>
      <c r="N10" s="23"/>
      <c r="O10" s="23"/>
      <c r="P10" s="23"/>
      <c r="Q10" s="23"/>
      <c r="R10" s="23"/>
      <c r="S10" s="23"/>
      <c r="T10" s="23"/>
      <c r="U10" s="23"/>
      <c r="V10" s="23"/>
      <c r="W10" s="23"/>
      <c r="X10" s="23"/>
      <c r="Y10" s="23"/>
      <c r="Z10" s="23"/>
    </row>
    <row r="11" spans="1:26" ht="12.75" customHeight="1" x14ac:dyDescent="0.25">
      <c r="A11" s="23"/>
      <c r="B11" s="342"/>
      <c r="C11" s="339"/>
      <c r="D11" s="340"/>
      <c r="E11" s="340"/>
      <c r="F11" s="341">
        <f t="shared" si="0"/>
        <v>0</v>
      </c>
      <c r="G11" s="23"/>
      <c r="H11" s="23"/>
      <c r="I11" s="23"/>
      <c r="J11" s="23"/>
      <c r="K11" s="23"/>
      <c r="L11" s="23"/>
      <c r="M11" s="331"/>
      <c r="N11" s="23"/>
      <c r="O11" s="23"/>
      <c r="P11" s="23"/>
      <c r="Q11" s="23"/>
      <c r="R11" s="23"/>
      <c r="S11" s="23"/>
      <c r="T11" s="23"/>
      <c r="U11" s="23"/>
      <c r="V11" s="23"/>
      <c r="W11" s="23"/>
      <c r="X11" s="23"/>
      <c r="Y11" s="23"/>
      <c r="Z11" s="23"/>
    </row>
    <row r="12" spans="1:26" ht="12.75" customHeight="1" x14ac:dyDescent="0.25">
      <c r="A12" s="23"/>
      <c r="B12" s="342"/>
      <c r="C12" s="339"/>
      <c r="D12" s="340"/>
      <c r="E12" s="340"/>
      <c r="F12" s="341">
        <f t="shared" si="0"/>
        <v>0</v>
      </c>
      <c r="G12" s="23"/>
      <c r="H12" s="23"/>
      <c r="I12" s="23"/>
      <c r="J12" s="23"/>
      <c r="K12" s="23"/>
      <c r="L12" s="23"/>
      <c r="M12" s="331"/>
      <c r="N12" s="23"/>
      <c r="O12" s="23"/>
      <c r="P12" s="23"/>
      <c r="Q12" s="23"/>
      <c r="R12" s="23"/>
      <c r="S12" s="23"/>
      <c r="T12" s="23"/>
      <c r="U12" s="23"/>
      <c r="V12" s="23"/>
      <c r="W12" s="23"/>
      <c r="X12" s="23"/>
      <c r="Y12" s="23"/>
      <c r="Z12" s="23"/>
    </row>
    <row r="13" spans="1:26" ht="12.75" customHeight="1" x14ac:dyDescent="0.25">
      <c r="A13" s="23"/>
      <c r="B13" s="343"/>
      <c r="C13" s="344"/>
      <c r="D13" s="345"/>
      <c r="E13" s="345"/>
      <c r="F13" s="346">
        <f t="shared" si="0"/>
        <v>0</v>
      </c>
      <c r="G13" s="23"/>
      <c r="H13" s="23"/>
      <c r="I13" s="23"/>
      <c r="J13" s="23"/>
      <c r="K13" s="23"/>
      <c r="L13" s="23"/>
      <c r="M13" s="331"/>
      <c r="N13" s="23"/>
      <c r="O13" s="23"/>
      <c r="P13" s="23"/>
      <c r="Q13" s="23"/>
      <c r="R13" s="23"/>
      <c r="S13" s="23"/>
      <c r="T13" s="23"/>
      <c r="U13" s="23"/>
      <c r="V13" s="23"/>
      <c r="W13" s="23"/>
      <c r="X13" s="23"/>
      <c r="Y13" s="23"/>
      <c r="Z13" s="23"/>
    </row>
    <row r="14" spans="1:26" ht="12.75" customHeight="1" x14ac:dyDescent="0.25">
      <c r="A14" s="23"/>
      <c r="B14" s="23"/>
      <c r="C14" s="23"/>
      <c r="D14" s="23"/>
      <c r="E14" s="23"/>
      <c r="F14" s="23"/>
      <c r="G14" s="23"/>
      <c r="H14" s="23"/>
      <c r="I14" s="23"/>
      <c r="J14" s="23"/>
      <c r="K14" s="23"/>
      <c r="L14" s="23"/>
      <c r="M14" s="23"/>
      <c r="N14" s="331"/>
      <c r="O14" s="23"/>
      <c r="P14" s="23"/>
      <c r="Q14" s="23"/>
      <c r="R14" s="23"/>
      <c r="S14" s="23"/>
      <c r="T14" s="23"/>
      <c r="U14" s="23"/>
      <c r="V14" s="23"/>
      <c r="W14" s="23"/>
      <c r="X14" s="23"/>
      <c r="Y14" s="23"/>
      <c r="Z14" s="23"/>
    </row>
    <row r="15" spans="1:26" ht="15.75" customHeight="1" x14ac:dyDescent="0.25">
      <c r="A15" s="23"/>
      <c r="B15" s="487" t="s">
        <v>183</v>
      </c>
      <c r="C15" s="488"/>
      <c r="D15" s="488"/>
      <c r="E15" s="488"/>
      <c r="F15" s="488"/>
      <c r="G15" s="488"/>
      <c r="H15" s="488"/>
      <c r="I15" s="488"/>
      <c r="J15" s="488"/>
      <c r="K15" s="488"/>
      <c r="L15" s="488"/>
      <c r="M15" s="489"/>
      <c r="N15" s="347"/>
      <c r="O15" s="348"/>
      <c r="P15" s="348"/>
      <c r="Q15" s="348"/>
      <c r="R15" s="348"/>
      <c r="S15" s="348"/>
      <c r="T15" s="349"/>
      <c r="U15" s="23"/>
      <c r="V15" s="23"/>
      <c r="W15" s="23"/>
      <c r="X15" s="23"/>
      <c r="Y15" s="23"/>
      <c r="Z15" s="23"/>
    </row>
    <row r="16" spans="1:26" ht="51" customHeight="1" x14ac:dyDescent="0.25">
      <c r="A16" s="23"/>
      <c r="B16" s="350" t="s">
        <v>184</v>
      </c>
      <c r="C16" s="350" t="s">
        <v>185</v>
      </c>
      <c r="D16" s="350" t="s">
        <v>186</v>
      </c>
      <c r="E16" s="350" t="s">
        <v>187</v>
      </c>
      <c r="F16" s="350" t="s">
        <v>188</v>
      </c>
      <c r="G16" s="350" t="s">
        <v>189</v>
      </c>
      <c r="H16" s="350" t="s">
        <v>190</v>
      </c>
      <c r="I16" s="350" t="s">
        <v>191</v>
      </c>
      <c r="J16" s="350" t="s">
        <v>192</v>
      </c>
      <c r="K16" s="350" t="s">
        <v>193</v>
      </c>
      <c r="L16" s="350" t="s">
        <v>194</v>
      </c>
      <c r="M16" s="350" t="s">
        <v>195</v>
      </c>
      <c r="N16" s="331"/>
      <c r="O16" s="23"/>
      <c r="P16" s="23"/>
      <c r="Q16" s="23"/>
      <c r="R16" s="23"/>
      <c r="S16" s="23"/>
      <c r="T16" s="23"/>
      <c r="U16" s="23"/>
      <c r="V16" s="23"/>
      <c r="W16" s="23"/>
      <c r="X16" s="23"/>
      <c r="Y16" s="23"/>
      <c r="Z16" s="23"/>
    </row>
    <row r="17" spans="1:26" ht="12.75" customHeight="1" x14ac:dyDescent="0.25">
      <c r="A17" s="23"/>
      <c r="B17" s="351"/>
      <c r="C17" s="352"/>
      <c r="D17" s="352"/>
      <c r="E17" s="351"/>
      <c r="F17" s="353"/>
      <c r="G17" s="352"/>
      <c r="H17" s="354"/>
      <c r="I17" s="355"/>
      <c r="J17" s="355"/>
      <c r="K17" s="355"/>
      <c r="L17" s="355"/>
      <c r="M17" s="355">
        <f t="shared" ref="M17:M19" si="1">I17+L17</f>
        <v>0</v>
      </c>
      <c r="N17" s="331"/>
      <c r="O17" s="23"/>
      <c r="P17" s="23"/>
      <c r="Q17" s="23"/>
      <c r="R17" s="23"/>
      <c r="S17" s="23"/>
      <c r="T17" s="23"/>
      <c r="U17" s="23"/>
      <c r="V17" s="23"/>
      <c r="W17" s="23"/>
      <c r="X17" s="23"/>
      <c r="Y17" s="23"/>
      <c r="Z17" s="23"/>
    </row>
    <row r="18" spans="1:26" ht="12.75" customHeight="1" x14ac:dyDescent="0.25">
      <c r="A18" s="23"/>
      <c r="B18" s="356"/>
      <c r="C18" s="356"/>
      <c r="D18" s="356"/>
      <c r="E18" s="356"/>
      <c r="F18" s="356"/>
      <c r="G18" s="356"/>
      <c r="H18" s="357"/>
      <c r="I18" s="355"/>
      <c r="J18" s="357"/>
      <c r="K18" s="357"/>
      <c r="L18" s="355"/>
      <c r="M18" s="355">
        <f t="shared" si="1"/>
        <v>0</v>
      </c>
      <c r="N18" s="331"/>
      <c r="O18" s="23"/>
      <c r="P18" s="23"/>
      <c r="Q18" s="23"/>
      <c r="R18" s="23"/>
      <c r="S18" s="23"/>
      <c r="T18" s="23"/>
      <c r="U18" s="23"/>
      <c r="V18" s="23"/>
      <c r="W18" s="23"/>
      <c r="X18" s="23"/>
      <c r="Y18" s="23"/>
      <c r="Z18" s="23"/>
    </row>
    <row r="19" spans="1:26" ht="12.75" customHeight="1" x14ac:dyDescent="0.25">
      <c r="A19" s="23"/>
      <c r="B19" s="358"/>
      <c r="C19" s="358"/>
      <c r="D19" s="358"/>
      <c r="E19" s="358"/>
      <c r="F19" s="358"/>
      <c r="G19" s="358"/>
      <c r="H19" s="359"/>
      <c r="I19" s="360"/>
      <c r="J19" s="359"/>
      <c r="K19" s="359"/>
      <c r="L19" s="360"/>
      <c r="M19" s="355">
        <f t="shared" si="1"/>
        <v>0</v>
      </c>
      <c r="N19" s="331"/>
      <c r="O19" s="23"/>
      <c r="P19" s="23"/>
      <c r="Q19" s="23"/>
      <c r="R19" s="23"/>
      <c r="S19" s="23"/>
      <c r="T19" s="23"/>
      <c r="U19" s="23"/>
      <c r="V19" s="23"/>
      <c r="W19" s="23"/>
      <c r="X19" s="23"/>
      <c r="Y19" s="23"/>
      <c r="Z19" s="23"/>
    </row>
    <row r="20" spans="1:26" ht="12.75" customHeight="1" x14ac:dyDescent="0.25">
      <c r="A20" s="85"/>
      <c r="B20" s="500"/>
      <c r="C20" s="488"/>
      <c r="D20" s="488"/>
      <c r="E20" s="488"/>
      <c r="F20" s="488"/>
      <c r="G20" s="488"/>
      <c r="H20" s="488"/>
      <c r="I20" s="488"/>
      <c r="J20" s="488"/>
      <c r="K20" s="488"/>
      <c r="L20" s="489"/>
      <c r="M20" s="361">
        <f>SUM(M17:M19)</f>
        <v>0</v>
      </c>
      <c r="N20" s="362"/>
      <c r="O20" s="85"/>
      <c r="P20" s="85"/>
      <c r="Q20" s="85"/>
      <c r="R20" s="85"/>
      <c r="S20" s="85"/>
      <c r="T20" s="85"/>
      <c r="U20" s="85"/>
      <c r="V20" s="85"/>
      <c r="W20" s="85"/>
      <c r="X20" s="85"/>
      <c r="Y20" s="85"/>
      <c r="Z20" s="85"/>
    </row>
    <row r="21" spans="1:26" ht="12.75" customHeight="1" x14ac:dyDescent="0.25">
      <c r="A21" s="23"/>
      <c r="B21" s="363"/>
      <c r="C21" s="352"/>
      <c r="D21" s="352"/>
      <c r="E21" s="351"/>
      <c r="F21" s="351"/>
      <c r="G21" s="364"/>
      <c r="H21" s="354"/>
      <c r="I21" s="355"/>
      <c r="J21" s="355"/>
      <c r="K21" s="355"/>
      <c r="L21" s="355"/>
      <c r="M21" s="355">
        <f t="shared" ref="M21:M23" si="2">I21+L21</f>
        <v>0</v>
      </c>
      <c r="N21" s="331"/>
      <c r="O21" s="23"/>
      <c r="P21" s="23"/>
      <c r="Q21" s="23"/>
      <c r="R21" s="23"/>
      <c r="S21" s="23"/>
      <c r="T21" s="23"/>
      <c r="U21" s="23"/>
      <c r="V21" s="23"/>
      <c r="W21" s="23"/>
      <c r="X21" s="23"/>
      <c r="Y21" s="23"/>
      <c r="Z21" s="23"/>
    </row>
    <row r="22" spans="1:26" ht="12.75" customHeight="1" x14ac:dyDescent="0.25">
      <c r="A22" s="23"/>
      <c r="B22" s="365"/>
      <c r="C22" s="352"/>
      <c r="D22" s="352"/>
      <c r="E22" s="365"/>
      <c r="F22" s="365"/>
      <c r="G22" s="352"/>
      <c r="H22" s="366"/>
      <c r="I22" s="355"/>
      <c r="J22" s="355"/>
      <c r="K22" s="355"/>
      <c r="L22" s="355"/>
      <c r="M22" s="355">
        <f t="shared" si="2"/>
        <v>0</v>
      </c>
      <c r="N22" s="331"/>
      <c r="O22" s="23"/>
      <c r="P22" s="23"/>
      <c r="Q22" s="23"/>
      <c r="R22" s="23"/>
      <c r="S22" s="23"/>
      <c r="T22" s="23"/>
      <c r="U22" s="23"/>
      <c r="V22" s="23"/>
      <c r="W22" s="23"/>
      <c r="X22" s="23"/>
      <c r="Y22" s="23"/>
      <c r="Z22" s="23"/>
    </row>
    <row r="23" spans="1:26" ht="12.75" customHeight="1" x14ac:dyDescent="0.25">
      <c r="A23" s="23"/>
      <c r="B23" s="365"/>
      <c r="C23" s="352"/>
      <c r="D23" s="352"/>
      <c r="E23" s="365"/>
      <c r="F23" s="365"/>
      <c r="G23" s="352"/>
      <c r="H23" s="366"/>
      <c r="I23" s="355"/>
      <c r="J23" s="355"/>
      <c r="K23" s="355"/>
      <c r="L23" s="355"/>
      <c r="M23" s="355">
        <f t="shared" si="2"/>
        <v>0</v>
      </c>
      <c r="N23" s="331"/>
      <c r="O23" s="23"/>
      <c r="P23" s="23"/>
      <c r="Q23" s="23"/>
      <c r="R23" s="23"/>
      <c r="S23" s="23"/>
      <c r="T23" s="23"/>
      <c r="U23" s="23"/>
      <c r="V23" s="23"/>
      <c r="W23" s="23"/>
      <c r="X23" s="23"/>
      <c r="Y23" s="23"/>
      <c r="Z23" s="23"/>
    </row>
    <row r="24" spans="1:26" ht="12.75" customHeight="1" x14ac:dyDescent="0.25">
      <c r="A24" s="85"/>
      <c r="B24" s="500"/>
      <c r="C24" s="488"/>
      <c r="D24" s="488"/>
      <c r="E24" s="488"/>
      <c r="F24" s="488"/>
      <c r="G24" s="488"/>
      <c r="H24" s="488"/>
      <c r="I24" s="488"/>
      <c r="J24" s="488"/>
      <c r="K24" s="488"/>
      <c r="L24" s="489"/>
      <c r="M24" s="361">
        <f>SUM(M21:M23)</f>
        <v>0</v>
      </c>
      <c r="N24" s="362"/>
      <c r="O24" s="85"/>
      <c r="P24" s="85"/>
      <c r="Q24" s="85"/>
      <c r="R24" s="85"/>
      <c r="S24" s="85"/>
      <c r="T24" s="85"/>
      <c r="U24" s="85"/>
      <c r="V24" s="85"/>
      <c r="W24" s="85"/>
      <c r="X24" s="85"/>
      <c r="Y24" s="85"/>
      <c r="Z24" s="85"/>
    </row>
    <row r="25" spans="1:26" ht="12.75" customHeight="1" x14ac:dyDescent="0.25">
      <c r="A25" s="23"/>
      <c r="B25" s="365"/>
      <c r="C25" s="352"/>
      <c r="D25" s="352"/>
      <c r="E25" s="351"/>
      <c r="F25" s="351"/>
      <c r="G25" s="364"/>
      <c r="H25" s="354"/>
      <c r="I25" s="355"/>
      <c r="J25" s="355"/>
      <c r="K25" s="355"/>
      <c r="L25" s="355"/>
      <c r="M25" s="355">
        <f t="shared" ref="M25:M27" si="3">I25+L25</f>
        <v>0</v>
      </c>
      <c r="N25" s="331"/>
      <c r="O25" s="23"/>
      <c r="P25" s="23"/>
      <c r="Q25" s="23"/>
      <c r="R25" s="23"/>
      <c r="S25" s="23"/>
      <c r="T25" s="23"/>
      <c r="U25" s="23"/>
      <c r="V25" s="23"/>
      <c r="W25" s="23"/>
      <c r="X25" s="23"/>
      <c r="Y25" s="23"/>
      <c r="Z25" s="23"/>
    </row>
    <row r="26" spans="1:26" ht="12.75" customHeight="1" x14ac:dyDescent="0.25">
      <c r="A26" s="23"/>
      <c r="B26" s="367"/>
      <c r="C26" s="367"/>
      <c r="D26" s="367"/>
      <c r="E26" s="367"/>
      <c r="F26" s="367"/>
      <c r="G26" s="356"/>
      <c r="H26" s="357"/>
      <c r="I26" s="355"/>
      <c r="J26" s="357"/>
      <c r="K26" s="357"/>
      <c r="L26" s="355"/>
      <c r="M26" s="355">
        <f t="shared" si="3"/>
        <v>0</v>
      </c>
      <c r="N26" s="331"/>
      <c r="O26" s="23"/>
      <c r="P26" s="23"/>
      <c r="Q26" s="23"/>
      <c r="R26" s="23"/>
      <c r="S26" s="23"/>
      <c r="T26" s="23"/>
      <c r="U26" s="23"/>
      <c r="V26" s="23"/>
      <c r="W26" s="23"/>
      <c r="X26" s="23"/>
      <c r="Y26" s="23"/>
      <c r="Z26" s="23"/>
    </row>
    <row r="27" spans="1:26" ht="12.75" customHeight="1" x14ac:dyDescent="0.25">
      <c r="A27" s="23"/>
      <c r="B27" s="352"/>
      <c r="C27" s="352"/>
      <c r="D27" s="352"/>
      <c r="E27" s="352"/>
      <c r="F27" s="352"/>
      <c r="G27" s="352"/>
      <c r="H27" s="366"/>
      <c r="I27" s="355"/>
      <c r="J27" s="355"/>
      <c r="K27" s="355"/>
      <c r="L27" s="355"/>
      <c r="M27" s="355">
        <f t="shared" si="3"/>
        <v>0</v>
      </c>
      <c r="N27" s="331"/>
      <c r="O27" s="23"/>
      <c r="P27" s="23"/>
      <c r="Q27" s="23"/>
      <c r="R27" s="23"/>
      <c r="S27" s="23"/>
      <c r="T27" s="23"/>
      <c r="U27" s="23"/>
      <c r="V27" s="23"/>
      <c r="W27" s="23"/>
      <c r="X27" s="23"/>
      <c r="Y27" s="23"/>
      <c r="Z27" s="23"/>
    </row>
    <row r="28" spans="1:26" ht="12.75" customHeight="1" x14ac:dyDescent="0.25">
      <c r="A28" s="85"/>
      <c r="B28" s="500"/>
      <c r="C28" s="488"/>
      <c r="D28" s="488"/>
      <c r="E28" s="488"/>
      <c r="F28" s="488"/>
      <c r="G28" s="488"/>
      <c r="H28" s="488"/>
      <c r="I28" s="488"/>
      <c r="J28" s="488"/>
      <c r="K28" s="488"/>
      <c r="L28" s="489"/>
      <c r="M28" s="361">
        <f>SUM(M25:M27)</f>
        <v>0</v>
      </c>
      <c r="N28" s="362"/>
      <c r="O28" s="85"/>
      <c r="P28" s="85"/>
      <c r="Q28" s="85"/>
      <c r="R28" s="85"/>
      <c r="S28" s="85"/>
      <c r="T28" s="85"/>
      <c r="U28" s="85"/>
      <c r="V28" s="85"/>
      <c r="W28" s="85"/>
      <c r="X28" s="85"/>
      <c r="Y28" s="85"/>
      <c r="Z28" s="85"/>
    </row>
    <row r="29" spans="1:26" ht="12.75" customHeight="1" x14ac:dyDescent="0.25">
      <c r="A29" s="23"/>
      <c r="B29" s="352"/>
      <c r="C29" s="352"/>
      <c r="D29" s="352"/>
      <c r="E29" s="351"/>
      <c r="F29" s="351"/>
      <c r="G29" s="364"/>
      <c r="H29" s="354"/>
      <c r="I29" s="355"/>
      <c r="J29" s="355"/>
      <c r="K29" s="355"/>
      <c r="L29" s="355"/>
      <c r="M29" s="355">
        <f t="shared" ref="M29:M31" si="4">I29+L29</f>
        <v>0</v>
      </c>
      <c r="N29" s="331"/>
      <c r="O29" s="23"/>
      <c r="P29" s="23"/>
      <c r="Q29" s="23"/>
      <c r="R29" s="23"/>
      <c r="S29" s="23"/>
      <c r="T29" s="23"/>
      <c r="U29" s="23"/>
      <c r="V29" s="23"/>
      <c r="W29" s="23"/>
      <c r="X29" s="23"/>
      <c r="Y29" s="23"/>
      <c r="Z29" s="23"/>
    </row>
    <row r="30" spans="1:26" ht="12.75" customHeight="1" x14ac:dyDescent="0.25">
      <c r="A30" s="23"/>
      <c r="B30" s="352"/>
      <c r="C30" s="352"/>
      <c r="D30" s="352"/>
      <c r="E30" s="352"/>
      <c r="F30" s="352"/>
      <c r="G30" s="352"/>
      <c r="H30" s="366"/>
      <c r="I30" s="355"/>
      <c r="J30" s="366"/>
      <c r="K30" s="366"/>
      <c r="L30" s="355"/>
      <c r="M30" s="355">
        <f t="shared" si="4"/>
        <v>0</v>
      </c>
      <c r="N30" s="331"/>
      <c r="O30" s="23"/>
      <c r="P30" s="23"/>
      <c r="Q30" s="23"/>
      <c r="R30" s="23"/>
      <c r="S30" s="23"/>
      <c r="T30" s="23"/>
      <c r="U30" s="23"/>
      <c r="V30" s="23"/>
      <c r="W30" s="23"/>
      <c r="X30" s="23"/>
      <c r="Y30" s="23"/>
      <c r="Z30" s="23"/>
    </row>
    <row r="31" spans="1:26" ht="12.75" customHeight="1" x14ac:dyDescent="0.25">
      <c r="A31" s="23"/>
      <c r="B31" s="356"/>
      <c r="C31" s="356"/>
      <c r="D31" s="356"/>
      <c r="E31" s="356"/>
      <c r="F31" s="356"/>
      <c r="G31" s="356"/>
      <c r="H31" s="357"/>
      <c r="I31" s="355"/>
      <c r="J31" s="357"/>
      <c r="K31" s="357"/>
      <c r="L31" s="355"/>
      <c r="M31" s="355">
        <f t="shared" si="4"/>
        <v>0</v>
      </c>
      <c r="N31" s="331"/>
      <c r="O31" s="23"/>
      <c r="P31" s="23"/>
      <c r="Q31" s="23"/>
      <c r="R31" s="23"/>
      <c r="S31" s="23"/>
      <c r="T31" s="23"/>
      <c r="U31" s="23"/>
      <c r="V31" s="23"/>
      <c r="W31" s="23"/>
      <c r="X31" s="23"/>
      <c r="Y31" s="23"/>
      <c r="Z31" s="23"/>
    </row>
    <row r="32" spans="1:26" ht="12.75" customHeight="1" x14ac:dyDescent="0.25">
      <c r="A32" s="85"/>
      <c r="B32" s="500"/>
      <c r="C32" s="488"/>
      <c r="D32" s="488"/>
      <c r="E32" s="488"/>
      <c r="F32" s="488"/>
      <c r="G32" s="488"/>
      <c r="H32" s="488"/>
      <c r="I32" s="488"/>
      <c r="J32" s="488"/>
      <c r="K32" s="488"/>
      <c r="L32" s="489"/>
      <c r="M32" s="361">
        <f>SUM(M29:M31)</f>
        <v>0</v>
      </c>
      <c r="N32" s="362"/>
      <c r="O32" s="85"/>
      <c r="P32" s="85"/>
      <c r="Q32" s="85"/>
      <c r="R32" s="85"/>
      <c r="S32" s="85"/>
      <c r="T32" s="85"/>
      <c r="U32" s="85"/>
      <c r="V32" s="85"/>
      <c r="W32" s="85"/>
      <c r="X32" s="85"/>
      <c r="Y32" s="85"/>
      <c r="Z32" s="85"/>
    </row>
    <row r="33" spans="1:26" ht="12.75" customHeight="1" x14ac:dyDescent="0.25">
      <c r="A33" s="23"/>
      <c r="B33" s="356"/>
      <c r="C33" s="352"/>
      <c r="D33" s="352"/>
      <c r="E33" s="351"/>
      <c r="F33" s="351"/>
      <c r="G33" s="364"/>
      <c r="H33" s="354"/>
      <c r="I33" s="355"/>
      <c r="J33" s="355"/>
      <c r="K33" s="355"/>
      <c r="L33" s="355"/>
      <c r="M33" s="355">
        <f t="shared" ref="M33:M35" si="5">I33+L33</f>
        <v>0</v>
      </c>
      <c r="N33" s="331"/>
      <c r="O33" s="23"/>
      <c r="P33" s="23"/>
      <c r="Q33" s="23"/>
      <c r="R33" s="23"/>
      <c r="S33" s="23"/>
      <c r="T33" s="23"/>
      <c r="U33" s="23"/>
      <c r="V33" s="23"/>
      <c r="W33" s="23"/>
      <c r="X33" s="23"/>
      <c r="Y33" s="23"/>
      <c r="Z33" s="23"/>
    </row>
    <row r="34" spans="1:26" ht="12.75" customHeight="1" x14ac:dyDescent="0.25">
      <c r="A34" s="23"/>
      <c r="B34" s="356"/>
      <c r="C34" s="356"/>
      <c r="D34" s="356"/>
      <c r="E34" s="356"/>
      <c r="F34" s="356"/>
      <c r="G34" s="356"/>
      <c r="H34" s="357"/>
      <c r="I34" s="355"/>
      <c r="J34" s="357"/>
      <c r="K34" s="357"/>
      <c r="L34" s="355"/>
      <c r="M34" s="355">
        <f t="shared" si="5"/>
        <v>0</v>
      </c>
      <c r="N34" s="331"/>
      <c r="O34" s="23"/>
      <c r="P34" s="23"/>
      <c r="Q34" s="23"/>
      <c r="R34" s="23"/>
      <c r="S34" s="23"/>
      <c r="T34" s="23"/>
      <c r="U34" s="23"/>
      <c r="V34" s="23"/>
      <c r="W34" s="23"/>
      <c r="X34" s="23"/>
      <c r="Y34" s="23"/>
      <c r="Z34" s="23"/>
    </row>
    <row r="35" spans="1:26" ht="12.75" customHeight="1" x14ac:dyDescent="0.25">
      <c r="A35" s="23"/>
      <c r="B35" s="356"/>
      <c r="C35" s="356"/>
      <c r="D35" s="356"/>
      <c r="E35" s="356"/>
      <c r="F35" s="356"/>
      <c r="G35" s="356"/>
      <c r="H35" s="357"/>
      <c r="I35" s="355"/>
      <c r="J35" s="357"/>
      <c r="K35" s="357"/>
      <c r="L35" s="355"/>
      <c r="M35" s="355">
        <f t="shared" si="5"/>
        <v>0</v>
      </c>
      <c r="N35" s="331"/>
      <c r="O35" s="23"/>
      <c r="P35" s="23"/>
      <c r="Q35" s="23"/>
      <c r="R35" s="23"/>
      <c r="S35" s="23"/>
      <c r="T35" s="23"/>
      <c r="U35" s="23"/>
      <c r="V35" s="23"/>
      <c r="W35" s="23"/>
      <c r="X35" s="23"/>
      <c r="Y35" s="23"/>
      <c r="Z35" s="23"/>
    </row>
    <row r="36" spans="1:26" ht="12.75" customHeight="1" x14ac:dyDescent="0.25">
      <c r="A36" s="85"/>
      <c r="B36" s="500" t="s">
        <v>196</v>
      </c>
      <c r="C36" s="488"/>
      <c r="D36" s="488"/>
      <c r="E36" s="488"/>
      <c r="F36" s="488"/>
      <c r="G36" s="488"/>
      <c r="H36" s="488"/>
      <c r="I36" s="488"/>
      <c r="J36" s="488"/>
      <c r="K36" s="488"/>
      <c r="L36" s="489"/>
      <c r="M36" s="361">
        <f>SUM(M33:M35)</f>
        <v>0</v>
      </c>
      <c r="N36" s="362"/>
      <c r="O36" s="85"/>
      <c r="P36" s="85"/>
      <c r="Q36" s="85"/>
      <c r="R36" s="85"/>
      <c r="S36" s="85"/>
      <c r="T36" s="85"/>
      <c r="U36" s="85"/>
      <c r="V36" s="85"/>
      <c r="W36" s="85"/>
      <c r="X36" s="85"/>
      <c r="Y36" s="85"/>
      <c r="Z36" s="85"/>
    </row>
    <row r="37" spans="1:26" ht="13.5" customHeight="1" x14ac:dyDescent="0.25">
      <c r="A37" s="85"/>
      <c r="B37" s="500" t="s">
        <v>197</v>
      </c>
      <c r="C37" s="488"/>
      <c r="D37" s="488"/>
      <c r="E37" s="488"/>
      <c r="F37" s="488"/>
      <c r="G37" s="488"/>
      <c r="H37" s="488"/>
      <c r="I37" s="488"/>
      <c r="J37" s="488"/>
      <c r="K37" s="488"/>
      <c r="L37" s="489"/>
      <c r="M37" s="361">
        <f>SUM(M20+M24+M28+M32+M36)</f>
        <v>0</v>
      </c>
      <c r="N37" s="368">
        <v>101320</v>
      </c>
      <c r="O37" s="85"/>
      <c r="P37" s="85"/>
      <c r="Q37" s="85"/>
      <c r="R37" s="85"/>
      <c r="S37" s="85"/>
      <c r="T37" s="85"/>
      <c r="U37" s="85"/>
      <c r="V37" s="85"/>
      <c r="W37" s="85"/>
      <c r="X37" s="85"/>
      <c r="Y37" s="85"/>
      <c r="Z37" s="85"/>
    </row>
    <row r="38" spans="1:26" ht="12.75" customHeight="1" x14ac:dyDescent="0.25">
      <c r="A38" s="23"/>
      <c r="B38" s="23"/>
      <c r="C38" s="23"/>
      <c r="D38" s="23"/>
      <c r="E38" s="23"/>
      <c r="F38" s="23"/>
      <c r="G38" s="23"/>
      <c r="H38" s="23"/>
      <c r="I38" s="23"/>
      <c r="J38" s="23"/>
      <c r="K38" s="23"/>
      <c r="L38" s="23"/>
      <c r="M38" s="23"/>
      <c r="N38" s="331"/>
      <c r="O38" s="23"/>
      <c r="P38" s="23"/>
      <c r="Q38" s="23"/>
      <c r="R38" s="23"/>
      <c r="S38" s="23"/>
      <c r="T38" s="23"/>
      <c r="U38" s="23"/>
      <c r="V38" s="23"/>
      <c r="W38" s="23"/>
      <c r="X38" s="23"/>
      <c r="Y38" s="23"/>
      <c r="Z38" s="23"/>
    </row>
    <row r="39" spans="1:26" ht="15.75" customHeight="1" x14ac:dyDescent="0.25">
      <c r="A39" s="23"/>
      <c r="B39" s="487" t="s">
        <v>198</v>
      </c>
      <c r="C39" s="488"/>
      <c r="D39" s="488"/>
      <c r="E39" s="488"/>
      <c r="F39" s="488"/>
      <c r="G39" s="488"/>
      <c r="H39" s="488"/>
      <c r="I39" s="488"/>
      <c r="J39" s="488"/>
      <c r="K39" s="488"/>
      <c r="L39" s="488"/>
      <c r="M39" s="489"/>
      <c r="N39" s="331"/>
      <c r="O39" s="23"/>
      <c r="P39" s="23"/>
      <c r="Q39" s="23"/>
      <c r="R39" s="23"/>
      <c r="S39" s="23"/>
      <c r="T39" s="23"/>
      <c r="U39" s="23"/>
      <c r="V39" s="23"/>
      <c r="W39" s="23"/>
      <c r="X39" s="23"/>
      <c r="Y39" s="23"/>
      <c r="Z39" s="23"/>
    </row>
    <row r="40" spans="1:26" ht="30" customHeight="1" x14ac:dyDescent="0.25">
      <c r="A40" s="23"/>
      <c r="B40" s="350" t="s">
        <v>184</v>
      </c>
      <c r="C40" s="350" t="s">
        <v>185</v>
      </c>
      <c r="D40" s="350" t="s">
        <v>186</v>
      </c>
      <c r="E40" s="350" t="s">
        <v>187</v>
      </c>
      <c r="F40" s="350" t="s">
        <v>188</v>
      </c>
      <c r="G40" s="350" t="s">
        <v>189</v>
      </c>
      <c r="H40" s="350" t="s">
        <v>190</v>
      </c>
      <c r="I40" s="350" t="s">
        <v>191</v>
      </c>
      <c r="J40" s="350" t="s">
        <v>192</v>
      </c>
      <c r="K40" s="350" t="s">
        <v>193</v>
      </c>
      <c r="L40" s="350" t="s">
        <v>194</v>
      </c>
      <c r="M40" s="350" t="s">
        <v>195</v>
      </c>
      <c r="N40" s="331"/>
      <c r="O40" s="23"/>
      <c r="P40" s="23"/>
      <c r="Q40" s="23"/>
      <c r="R40" s="23"/>
      <c r="S40" s="23"/>
      <c r="T40" s="23"/>
      <c r="U40" s="23"/>
      <c r="V40" s="23"/>
      <c r="W40" s="23"/>
      <c r="X40" s="23"/>
      <c r="Y40" s="23"/>
      <c r="Z40" s="23"/>
    </row>
    <row r="41" spans="1:26" ht="12.75" customHeight="1" x14ac:dyDescent="0.25">
      <c r="A41" s="23"/>
      <c r="B41" s="351"/>
      <c r="C41" s="352"/>
      <c r="D41" s="352"/>
      <c r="E41" s="351"/>
      <c r="F41" s="353"/>
      <c r="G41" s="352"/>
      <c r="H41" s="366"/>
      <c r="I41" s="355"/>
      <c r="J41" s="355"/>
      <c r="K41" s="355"/>
      <c r="L41" s="355"/>
      <c r="M41" s="355">
        <f t="shared" ref="M41:M43" si="6">I41+L41</f>
        <v>0</v>
      </c>
      <c r="N41" s="331"/>
      <c r="O41" s="23"/>
      <c r="P41" s="23"/>
      <c r="Q41" s="23"/>
      <c r="R41" s="23"/>
      <c r="S41" s="23"/>
      <c r="T41" s="23"/>
      <c r="U41" s="23"/>
      <c r="V41" s="23"/>
      <c r="W41" s="23"/>
      <c r="X41" s="23"/>
      <c r="Y41" s="23"/>
      <c r="Z41" s="23"/>
    </row>
    <row r="42" spans="1:26" ht="12.75" customHeight="1" x14ac:dyDescent="0.25">
      <c r="A42" s="23"/>
      <c r="B42" s="356"/>
      <c r="C42" s="352"/>
      <c r="D42" s="356"/>
      <c r="E42" s="356"/>
      <c r="F42" s="369"/>
      <c r="G42" s="352"/>
      <c r="H42" s="357"/>
      <c r="I42" s="355"/>
      <c r="J42" s="357"/>
      <c r="K42" s="357"/>
      <c r="L42" s="355"/>
      <c r="M42" s="355">
        <f t="shared" si="6"/>
        <v>0</v>
      </c>
      <c r="N42" s="331"/>
      <c r="O42" s="23"/>
      <c r="P42" s="23"/>
      <c r="Q42" s="23"/>
      <c r="R42" s="23"/>
      <c r="S42" s="23"/>
      <c r="T42" s="23"/>
      <c r="U42" s="23"/>
      <c r="V42" s="23"/>
      <c r="W42" s="23"/>
      <c r="X42" s="23"/>
      <c r="Y42" s="23"/>
      <c r="Z42" s="23"/>
    </row>
    <row r="43" spans="1:26" ht="12.75" customHeight="1" x14ac:dyDescent="0.25">
      <c r="A43" s="23"/>
      <c r="B43" s="358"/>
      <c r="C43" s="358"/>
      <c r="D43" s="358"/>
      <c r="E43" s="358"/>
      <c r="F43" s="358"/>
      <c r="G43" s="358"/>
      <c r="H43" s="359"/>
      <c r="I43" s="360"/>
      <c r="J43" s="359"/>
      <c r="K43" s="359"/>
      <c r="L43" s="360"/>
      <c r="M43" s="355">
        <f t="shared" si="6"/>
        <v>0</v>
      </c>
      <c r="N43" s="331"/>
      <c r="O43" s="23"/>
      <c r="P43" s="23"/>
      <c r="Q43" s="23"/>
      <c r="R43" s="23"/>
      <c r="S43" s="23"/>
      <c r="T43" s="23"/>
      <c r="U43" s="23"/>
      <c r="V43" s="23"/>
      <c r="W43" s="23"/>
      <c r="X43" s="23"/>
      <c r="Y43" s="23"/>
      <c r="Z43" s="23"/>
    </row>
    <row r="44" spans="1:26" ht="12.75" customHeight="1" x14ac:dyDescent="0.25">
      <c r="A44" s="85"/>
      <c r="B44" s="500"/>
      <c r="C44" s="488"/>
      <c r="D44" s="488"/>
      <c r="E44" s="488"/>
      <c r="F44" s="488"/>
      <c r="G44" s="488"/>
      <c r="H44" s="488"/>
      <c r="I44" s="488"/>
      <c r="J44" s="488"/>
      <c r="K44" s="488"/>
      <c r="L44" s="489"/>
      <c r="M44" s="361">
        <f>SUM(M41:M43)</f>
        <v>0</v>
      </c>
      <c r="N44" s="362"/>
      <c r="O44" s="85"/>
      <c r="P44" s="85"/>
      <c r="Q44" s="85"/>
      <c r="R44" s="85"/>
      <c r="S44" s="85"/>
      <c r="T44" s="85"/>
      <c r="U44" s="85"/>
      <c r="V44" s="85"/>
      <c r="W44" s="85"/>
      <c r="X44" s="85"/>
      <c r="Y44" s="85"/>
      <c r="Z44" s="85"/>
    </row>
    <row r="45" spans="1:26" ht="12.75" customHeight="1" x14ac:dyDescent="0.25">
      <c r="A45" s="23"/>
      <c r="B45" s="363"/>
      <c r="C45" s="352"/>
      <c r="D45" s="352"/>
      <c r="E45" s="351"/>
      <c r="F45" s="353"/>
      <c r="G45" s="352"/>
      <c r="H45" s="366"/>
      <c r="I45" s="355"/>
      <c r="J45" s="355"/>
      <c r="K45" s="355"/>
      <c r="L45" s="355"/>
      <c r="M45" s="355">
        <f t="shared" ref="M45:M47" si="7">I45+L45</f>
        <v>0</v>
      </c>
      <c r="N45" s="331"/>
      <c r="O45" s="23"/>
      <c r="P45" s="23"/>
      <c r="Q45" s="23"/>
      <c r="R45" s="23"/>
      <c r="S45" s="23"/>
      <c r="T45" s="23"/>
      <c r="U45" s="23"/>
      <c r="V45" s="23"/>
      <c r="W45" s="23"/>
      <c r="X45" s="23"/>
      <c r="Y45" s="23"/>
      <c r="Z45" s="23"/>
    </row>
    <row r="46" spans="1:26" ht="12.75" customHeight="1" x14ac:dyDescent="0.25">
      <c r="A46" s="23"/>
      <c r="B46" s="365"/>
      <c r="C46" s="352"/>
      <c r="D46" s="352"/>
      <c r="E46" s="365"/>
      <c r="F46" s="370"/>
      <c r="G46" s="352"/>
      <c r="H46" s="366"/>
      <c r="I46" s="355"/>
      <c r="J46" s="355"/>
      <c r="K46" s="355"/>
      <c r="L46" s="355"/>
      <c r="M46" s="355">
        <f t="shared" si="7"/>
        <v>0</v>
      </c>
      <c r="N46" s="331"/>
      <c r="O46" s="23"/>
      <c r="P46" s="23"/>
      <c r="Q46" s="23"/>
      <c r="R46" s="23"/>
      <c r="S46" s="23"/>
      <c r="T46" s="23"/>
      <c r="U46" s="23"/>
      <c r="V46" s="23"/>
      <c r="W46" s="23"/>
      <c r="X46" s="23"/>
      <c r="Y46" s="23"/>
      <c r="Z46" s="23"/>
    </row>
    <row r="47" spans="1:26" ht="12.75" customHeight="1" x14ac:dyDescent="0.25">
      <c r="A47" s="23"/>
      <c r="B47" s="365"/>
      <c r="C47" s="352"/>
      <c r="D47" s="352"/>
      <c r="E47" s="365"/>
      <c r="F47" s="365"/>
      <c r="G47" s="352"/>
      <c r="H47" s="366"/>
      <c r="I47" s="355"/>
      <c r="J47" s="355"/>
      <c r="K47" s="355"/>
      <c r="L47" s="355"/>
      <c r="M47" s="355">
        <f t="shared" si="7"/>
        <v>0</v>
      </c>
      <c r="N47" s="331"/>
      <c r="O47" s="23"/>
      <c r="P47" s="23"/>
      <c r="Q47" s="23"/>
      <c r="R47" s="23"/>
      <c r="S47" s="23"/>
      <c r="T47" s="23"/>
      <c r="U47" s="23"/>
      <c r="V47" s="23"/>
      <c r="W47" s="23"/>
      <c r="X47" s="23"/>
      <c r="Y47" s="23"/>
      <c r="Z47" s="23"/>
    </row>
    <row r="48" spans="1:26" ht="12.75" customHeight="1" x14ac:dyDescent="0.25">
      <c r="A48" s="85"/>
      <c r="B48" s="500"/>
      <c r="C48" s="488"/>
      <c r="D48" s="488"/>
      <c r="E48" s="488"/>
      <c r="F48" s="488"/>
      <c r="G48" s="488"/>
      <c r="H48" s="488"/>
      <c r="I48" s="488"/>
      <c r="J48" s="488"/>
      <c r="K48" s="488"/>
      <c r="L48" s="489"/>
      <c r="M48" s="361">
        <f>SUM(M45:M47)</f>
        <v>0</v>
      </c>
      <c r="N48" s="362"/>
      <c r="O48" s="85"/>
      <c r="P48" s="85"/>
      <c r="Q48" s="85"/>
      <c r="R48" s="85"/>
      <c r="S48" s="85"/>
      <c r="T48" s="85"/>
      <c r="U48" s="85"/>
      <c r="V48" s="85"/>
      <c r="W48" s="85"/>
      <c r="X48" s="85"/>
      <c r="Y48" s="85"/>
      <c r="Z48" s="85"/>
    </row>
    <row r="49" spans="1:26" ht="12.75" customHeight="1" x14ac:dyDescent="0.25">
      <c r="A49" s="23"/>
      <c r="B49" s="365"/>
      <c r="C49" s="352"/>
      <c r="D49" s="352"/>
      <c r="E49" s="351"/>
      <c r="F49" s="353"/>
      <c r="G49" s="352"/>
      <c r="H49" s="366"/>
      <c r="I49" s="355"/>
      <c r="J49" s="355"/>
      <c r="K49" s="355"/>
      <c r="L49" s="355"/>
      <c r="M49" s="355">
        <f t="shared" ref="M49:M51" si="8">I49+L49</f>
        <v>0</v>
      </c>
      <c r="N49" s="331"/>
      <c r="O49" s="23"/>
      <c r="P49" s="23"/>
      <c r="Q49" s="23"/>
      <c r="R49" s="23"/>
      <c r="S49" s="23"/>
      <c r="T49" s="23"/>
      <c r="U49" s="23"/>
      <c r="V49" s="23"/>
      <c r="W49" s="23"/>
      <c r="X49" s="23"/>
      <c r="Y49" s="23"/>
      <c r="Z49" s="23"/>
    </row>
    <row r="50" spans="1:26" ht="12.75" customHeight="1" x14ac:dyDescent="0.25">
      <c r="A50" s="23"/>
      <c r="B50" s="367"/>
      <c r="C50" s="367"/>
      <c r="D50" s="367"/>
      <c r="E50" s="367"/>
      <c r="F50" s="367"/>
      <c r="G50" s="356"/>
      <c r="H50" s="357"/>
      <c r="I50" s="355"/>
      <c r="J50" s="357"/>
      <c r="K50" s="357"/>
      <c r="L50" s="355"/>
      <c r="M50" s="355">
        <f t="shared" si="8"/>
        <v>0</v>
      </c>
      <c r="N50" s="331"/>
      <c r="O50" s="23"/>
      <c r="P50" s="23"/>
      <c r="Q50" s="23"/>
      <c r="R50" s="23"/>
      <c r="S50" s="23"/>
      <c r="T50" s="23"/>
      <c r="U50" s="23"/>
      <c r="V50" s="23"/>
      <c r="W50" s="23"/>
      <c r="X50" s="23"/>
      <c r="Y50" s="23"/>
      <c r="Z50" s="23"/>
    </row>
    <row r="51" spans="1:26" ht="12.75" customHeight="1" x14ac:dyDescent="0.25">
      <c r="A51" s="23"/>
      <c r="B51" s="352"/>
      <c r="C51" s="352"/>
      <c r="D51" s="352"/>
      <c r="E51" s="352"/>
      <c r="F51" s="352"/>
      <c r="G51" s="352"/>
      <c r="H51" s="366"/>
      <c r="I51" s="355"/>
      <c r="J51" s="355"/>
      <c r="K51" s="355"/>
      <c r="L51" s="355"/>
      <c r="M51" s="355">
        <f t="shared" si="8"/>
        <v>0</v>
      </c>
      <c r="N51" s="331"/>
      <c r="O51" s="23"/>
      <c r="P51" s="23"/>
      <c r="Q51" s="23"/>
      <c r="R51" s="23"/>
      <c r="S51" s="23"/>
      <c r="T51" s="23"/>
      <c r="U51" s="23"/>
      <c r="V51" s="23"/>
      <c r="W51" s="23"/>
      <c r="X51" s="23"/>
      <c r="Y51" s="23"/>
      <c r="Z51" s="23"/>
    </row>
    <row r="52" spans="1:26" ht="12.75" customHeight="1" x14ac:dyDescent="0.25">
      <c r="A52" s="85"/>
      <c r="B52" s="500"/>
      <c r="C52" s="488"/>
      <c r="D52" s="488"/>
      <c r="E52" s="488"/>
      <c r="F52" s="488"/>
      <c r="G52" s="488"/>
      <c r="H52" s="488"/>
      <c r="I52" s="488"/>
      <c r="J52" s="488"/>
      <c r="K52" s="488"/>
      <c r="L52" s="489"/>
      <c r="M52" s="361">
        <f>SUM(M49:M51)</f>
        <v>0</v>
      </c>
      <c r="N52" s="362"/>
      <c r="O52" s="85"/>
      <c r="P52" s="85"/>
      <c r="Q52" s="85"/>
      <c r="R52" s="85"/>
      <c r="S52" s="85"/>
      <c r="T52" s="85"/>
      <c r="U52" s="85"/>
      <c r="V52" s="85"/>
      <c r="W52" s="85"/>
      <c r="X52" s="85"/>
      <c r="Y52" s="85"/>
      <c r="Z52" s="85"/>
    </row>
    <row r="53" spans="1:26" ht="12.75" customHeight="1" x14ac:dyDescent="0.25">
      <c r="A53" s="23"/>
      <c r="B53" s="352"/>
      <c r="C53" s="352"/>
      <c r="D53" s="352"/>
      <c r="E53" s="351"/>
      <c r="F53" s="353"/>
      <c r="G53" s="352"/>
      <c r="H53" s="366"/>
      <c r="I53" s="355"/>
      <c r="J53" s="355"/>
      <c r="K53" s="355"/>
      <c r="L53" s="355"/>
      <c r="M53" s="355">
        <f t="shared" ref="M53:M55" si="9">I53+L53</f>
        <v>0</v>
      </c>
      <c r="N53" s="331"/>
      <c r="O53" s="23"/>
      <c r="P53" s="23"/>
      <c r="Q53" s="23"/>
      <c r="R53" s="23"/>
      <c r="S53" s="23"/>
      <c r="T53" s="23"/>
      <c r="U53" s="23"/>
      <c r="V53" s="23"/>
      <c r="W53" s="23"/>
      <c r="X53" s="23"/>
      <c r="Y53" s="23"/>
      <c r="Z53" s="23"/>
    </row>
    <row r="54" spans="1:26" ht="12.75" customHeight="1" x14ac:dyDescent="0.25">
      <c r="A54" s="23"/>
      <c r="B54" s="352"/>
      <c r="C54" s="352"/>
      <c r="D54" s="352"/>
      <c r="E54" s="352"/>
      <c r="F54" s="364"/>
      <c r="G54" s="352"/>
      <c r="H54" s="366"/>
      <c r="I54" s="355"/>
      <c r="J54" s="366"/>
      <c r="K54" s="366"/>
      <c r="L54" s="355"/>
      <c r="M54" s="355">
        <f t="shared" si="9"/>
        <v>0</v>
      </c>
      <c r="N54" s="331"/>
      <c r="O54" s="23"/>
      <c r="P54" s="23"/>
      <c r="Q54" s="23"/>
      <c r="R54" s="23"/>
      <c r="S54" s="23"/>
      <c r="T54" s="23"/>
      <c r="U54" s="23"/>
      <c r="V54" s="23"/>
      <c r="W54" s="23"/>
      <c r="X54" s="23"/>
      <c r="Y54" s="23"/>
      <c r="Z54" s="23"/>
    </row>
    <row r="55" spans="1:26" ht="12.75" customHeight="1" x14ac:dyDescent="0.25">
      <c r="A55" s="23"/>
      <c r="B55" s="356"/>
      <c r="C55" s="356"/>
      <c r="D55" s="356"/>
      <c r="E55" s="356"/>
      <c r="F55" s="356"/>
      <c r="G55" s="356"/>
      <c r="H55" s="357"/>
      <c r="I55" s="355"/>
      <c r="J55" s="357"/>
      <c r="K55" s="357"/>
      <c r="L55" s="355"/>
      <c r="M55" s="355">
        <f t="shared" si="9"/>
        <v>0</v>
      </c>
      <c r="N55" s="331"/>
      <c r="O55" s="23"/>
      <c r="P55" s="23"/>
      <c r="Q55" s="23"/>
      <c r="R55" s="23"/>
      <c r="S55" s="23"/>
      <c r="T55" s="23"/>
      <c r="U55" s="23"/>
      <c r="V55" s="23"/>
      <c r="W55" s="23"/>
      <c r="X55" s="23"/>
      <c r="Y55" s="23"/>
      <c r="Z55" s="23"/>
    </row>
    <row r="56" spans="1:26" ht="12.75" customHeight="1" x14ac:dyDescent="0.25">
      <c r="A56" s="85"/>
      <c r="B56" s="500"/>
      <c r="C56" s="488"/>
      <c r="D56" s="488"/>
      <c r="E56" s="488"/>
      <c r="F56" s="488"/>
      <c r="G56" s="488"/>
      <c r="H56" s="488"/>
      <c r="I56" s="488"/>
      <c r="J56" s="488"/>
      <c r="K56" s="488"/>
      <c r="L56" s="489"/>
      <c r="M56" s="361">
        <f>SUM(M53:M55)</f>
        <v>0</v>
      </c>
      <c r="N56" s="362"/>
      <c r="O56" s="85"/>
      <c r="P56" s="85"/>
      <c r="Q56" s="85"/>
      <c r="R56" s="85"/>
      <c r="S56" s="85"/>
      <c r="T56" s="85"/>
      <c r="U56" s="85"/>
      <c r="V56" s="85"/>
      <c r="W56" s="85"/>
      <c r="X56" s="85"/>
      <c r="Y56" s="85"/>
      <c r="Z56" s="85"/>
    </row>
    <row r="57" spans="1:26" ht="12.75" customHeight="1" x14ac:dyDescent="0.25">
      <c r="A57" s="23"/>
      <c r="B57" s="356"/>
      <c r="C57" s="352"/>
      <c r="D57" s="352"/>
      <c r="E57" s="351"/>
      <c r="F57" s="353"/>
      <c r="G57" s="352"/>
      <c r="H57" s="366"/>
      <c r="I57" s="355"/>
      <c r="J57" s="355"/>
      <c r="K57" s="355"/>
      <c r="L57" s="355"/>
      <c r="M57" s="355">
        <f t="shared" ref="M57:M59" si="10">I57+L57</f>
        <v>0</v>
      </c>
      <c r="N57" s="331"/>
      <c r="O57" s="23"/>
      <c r="P57" s="23"/>
      <c r="Q57" s="23"/>
      <c r="R57" s="23"/>
      <c r="S57" s="23"/>
      <c r="T57" s="23"/>
      <c r="U57" s="23"/>
      <c r="V57" s="23"/>
      <c r="W57" s="23"/>
      <c r="X57" s="23"/>
      <c r="Y57" s="23"/>
      <c r="Z57" s="23"/>
    </row>
    <row r="58" spans="1:26" ht="12.75" customHeight="1" x14ac:dyDescent="0.25">
      <c r="A58" s="23"/>
      <c r="B58" s="356"/>
      <c r="C58" s="356"/>
      <c r="D58" s="356"/>
      <c r="E58" s="356"/>
      <c r="F58" s="369"/>
      <c r="G58" s="352"/>
      <c r="H58" s="357"/>
      <c r="I58" s="355"/>
      <c r="J58" s="357"/>
      <c r="K58" s="357"/>
      <c r="L58" s="355"/>
      <c r="M58" s="355">
        <f t="shared" si="10"/>
        <v>0</v>
      </c>
      <c r="N58" s="331"/>
      <c r="O58" s="23"/>
      <c r="P58" s="23"/>
      <c r="Q58" s="23"/>
      <c r="R58" s="23"/>
      <c r="S58" s="23"/>
      <c r="T58" s="23"/>
      <c r="U58" s="23"/>
      <c r="V58" s="23"/>
      <c r="W58" s="23"/>
      <c r="X58" s="23"/>
      <c r="Y58" s="23"/>
      <c r="Z58" s="23"/>
    </row>
    <row r="59" spans="1:26" ht="12.75" customHeight="1" x14ac:dyDescent="0.25">
      <c r="A59" s="23"/>
      <c r="B59" s="356"/>
      <c r="C59" s="356"/>
      <c r="D59" s="356"/>
      <c r="E59" s="356"/>
      <c r="F59" s="356"/>
      <c r="G59" s="356"/>
      <c r="H59" s="357"/>
      <c r="I59" s="355"/>
      <c r="J59" s="357"/>
      <c r="K59" s="357"/>
      <c r="L59" s="355"/>
      <c r="M59" s="355">
        <f t="shared" si="10"/>
        <v>0</v>
      </c>
      <c r="N59" s="331"/>
      <c r="O59" s="23"/>
      <c r="P59" s="23"/>
      <c r="Q59" s="23"/>
      <c r="R59" s="23"/>
      <c r="S59" s="23"/>
      <c r="T59" s="23"/>
      <c r="U59" s="23"/>
      <c r="V59" s="23"/>
      <c r="W59" s="23"/>
      <c r="X59" s="23"/>
      <c r="Y59" s="23"/>
      <c r="Z59" s="23"/>
    </row>
    <row r="60" spans="1:26" ht="12.75" customHeight="1" x14ac:dyDescent="0.25">
      <c r="A60" s="85"/>
      <c r="B60" s="500" t="s">
        <v>196</v>
      </c>
      <c r="C60" s="488"/>
      <c r="D60" s="488"/>
      <c r="E60" s="488"/>
      <c r="F60" s="488"/>
      <c r="G60" s="488"/>
      <c r="H60" s="488"/>
      <c r="I60" s="488"/>
      <c r="J60" s="488"/>
      <c r="K60" s="488"/>
      <c r="L60" s="489"/>
      <c r="M60" s="361">
        <f>SUM(M57:M59)</f>
        <v>0</v>
      </c>
      <c r="N60" s="362"/>
      <c r="O60" s="85"/>
      <c r="P60" s="85"/>
      <c r="Q60" s="85"/>
      <c r="R60" s="85"/>
      <c r="S60" s="85"/>
      <c r="T60" s="85"/>
      <c r="U60" s="85"/>
      <c r="V60" s="85"/>
      <c r="W60" s="85"/>
      <c r="X60" s="85"/>
      <c r="Y60" s="85"/>
      <c r="Z60" s="85"/>
    </row>
    <row r="61" spans="1:26" ht="13.5" customHeight="1" x14ac:dyDescent="0.25">
      <c r="A61" s="85"/>
      <c r="B61" s="500" t="s">
        <v>199</v>
      </c>
      <c r="C61" s="488"/>
      <c r="D61" s="488"/>
      <c r="E61" s="488"/>
      <c r="F61" s="488"/>
      <c r="G61" s="488"/>
      <c r="H61" s="488"/>
      <c r="I61" s="488"/>
      <c r="J61" s="488"/>
      <c r="K61" s="488"/>
      <c r="L61" s="489"/>
      <c r="M61" s="361">
        <f>SUM(M44+M48+M52+M56+M60)</f>
        <v>0</v>
      </c>
      <c r="N61" s="362"/>
      <c r="O61" s="85"/>
      <c r="P61" s="85"/>
      <c r="Q61" s="85"/>
      <c r="R61" s="85"/>
      <c r="S61" s="85"/>
      <c r="T61" s="85"/>
      <c r="U61" s="85"/>
      <c r="V61" s="85"/>
      <c r="W61" s="85"/>
      <c r="X61" s="85"/>
      <c r="Y61" s="85"/>
      <c r="Z61" s="85"/>
    </row>
    <row r="62" spans="1:26" ht="12.75" customHeight="1" x14ac:dyDescent="0.25">
      <c r="A62" s="23"/>
      <c r="B62" s="23"/>
      <c r="C62" s="23"/>
      <c r="D62" s="23"/>
      <c r="E62" s="23"/>
      <c r="F62" s="23"/>
      <c r="G62" s="23"/>
      <c r="H62" s="23"/>
      <c r="I62" s="23"/>
      <c r="J62" s="23"/>
      <c r="K62" s="23"/>
      <c r="L62" s="23"/>
      <c r="M62" s="23"/>
      <c r="N62" s="331"/>
      <c r="O62" s="23"/>
      <c r="P62" s="23"/>
      <c r="Q62" s="23"/>
      <c r="R62" s="23"/>
      <c r="S62" s="23"/>
      <c r="T62" s="23"/>
      <c r="U62" s="23"/>
      <c r="V62" s="23"/>
      <c r="W62" s="23"/>
      <c r="X62" s="23"/>
      <c r="Y62" s="23"/>
      <c r="Z62" s="23"/>
    </row>
    <row r="63" spans="1:26" ht="12.75" customHeight="1" x14ac:dyDescent="0.25">
      <c r="A63" s="23"/>
      <c r="B63" s="23"/>
      <c r="C63" s="23"/>
      <c r="D63" s="23"/>
      <c r="E63" s="23"/>
      <c r="F63" s="23"/>
      <c r="G63" s="23"/>
      <c r="H63" s="23"/>
      <c r="I63" s="23"/>
      <c r="J63" s="23"/>
      <c r="K63" s="23"/>
      <c r="L63" s="23"/>
      <c r="M63" s="23"/>
      <c r="N63" s="331"/>
      <c r="O63" s="23"/>
      <c r="P63" s="23"/>
      <c r="Q63" s="23"/>
      <c r="R63" s="23"/>
      <c r="S63" s="23"/>
      <c r="T63" s="23"/>
      <c r="U63" s="23"/>
      <c r="V63" s="23"/>
      <c r="W63" s="23"/>
      <c r="X63" s="23"/>
      <c r="Y63" s="23"/>
      <c r="Z63" s="23"/>
    </row>
    <row r="64" spans="1:26" ht="12.75" customHeight="1" x14ac:dyDescent="0.25">
      <c r="A64" s="23"/>
      <c r="B64" s="23"/>
      <c r="C64" s="23"/>
      <c r="D64" s="23"/>
      <c r="E64" s="23"/>
      <c r="F64" s="23"/>
      <c r="G64" s="23"/>
      <c r="H64" s="23"/>
      <c r="I64" s="23"/>
      <c r="J64" s="23"/>
      <c r="K64" s="23"/>
      <c r="L64" s="23"/>
      <c r="M64" s="23"/>
      <c r="N64" s="331"/>
      <c r="O64" s="23"/>
      <c r="P64" s="23"/>
      <c r="Q64" s="23"/>
      <c r="R64" s="23"/>
      <c r="S64" s="23"/>
      <c r="T64" s="23"/>
      <c r="U64" s="23"/>
      <c r="V64" s="23"/>
      <c r="W64" s="23"/>
      <c r="X64" s="23"/>
      <c r="Y64" s="23"/>
      <c r="Z64" s="23"/>
    </row>
    <row r="65" spans="1:26" ht="12.75" customHeight="1" x14ac:dyDescent="0.25">
      <c r="A65" s="23"/>
      <c r="B65" s="23"/>
      <c r="C65" s="23"/>
      <c r="D65" s="23"/>
      <c r="E65" s="23"/>
      <c r="F65" s="23"/>
      <c r="G65" s="23"/>
      <c r="H65" s="23"/>
      <c r="I65" s="23"/>
      <c r="J65" s="23"/>
      <c r="K65" s="23"/>
      <c r="L65" s="23"/>
      <c r="M65" s="23"/>
      <c r="N65" s="331"/>
      <c r="O65" s="23"/>
      <c r="P65" s="23"/>
      <c r="Q65" s="23"/>
      <c r="R65" s="23"/>
      <c r="S65" s="23"/>
      <c r="T65" s="23"/>
      <c r="U65" s="23"/>
      <c r="V65" s="23"/>
      <c r="W65" s="23"/>
      <c r="X65" s="23"/>
      <c r="Y65" s="23"/>
      <c r="Z65" s="23"/>
    </row>
    <row r="66" spans="1:26" ht="12.75" customHeight="1" x14ac:dyDescent="0.25">
      <c r="A66" s="23"/>
      <c r="B66" s="23"/>
      <c r="C66" s="23"/>
      <c r="D66" s="23"/>
      <c r="E66" s="23"/>
      <c r="F66" s="23"/>
      <c r="G66" s="23"/>
      <c r="H66" s="23"/>
      <c r="I66" s="23"/>
      <c r="J66" s="23"/>
      <c r="K66" s="23"/>
      <c r="L66" s="23"/>
      <c r="M66" s="23"/>
      <c r="N66" s="331"/>
      <c r="O66" s="23"/>
      <c r="P66" s="23"/>
      <c r="Q66" s="23"/>
      <c r="R66" s="23"/>
      <c r="S66" s="23"/>
      <c r="T66" s="23"/>
      <c r="U66" s="23"/>
      <c r="V66" s="23"/>
      <c r="W66" s="23"/>
      <c r="X66" s="23"/>
      <c r="Y66" s="23"/>
      <c r="Z66" s="23"/>
    </row>
    <row r="67" spans="1:26" ht="12.75" customHeight="1" x14ac:dyDescent="0.25">
      <c r="A67" s="23"/>
      <c r="B67" s="23"/>
      <c r="C67" s="23"/>
      <c r="D67" s="23"/>
      <c r="E67" s="23"/>
      <c r="F67" s="23"/>
      <c r="G67" s="23"/>
      <c r="H67" s="23"/>
      <c r="I67" s="23"/>
      <c r="J67" s="23"/>
      <c r="K67" s="23"/>
      <c r="L67" s="23"/>
      <c r="M67" s="23"/>
      <c r="N67" s="331"/>
      <c r="O67" s="23"/>
      <c r="P67" s="23"/>
      <c r="Q67" s="23"/>
      <c r="R67" s="23"/>
      <c r="S67" s="23"/>
      <c r="T67" s="23"/>
      <c r="U67" s="23"/>
      <c r="V67" s="23"/>
      <c r="W67" s="23"/>
      <c r="X67" s="23"/>
      <c r="Y67" s="23"/>
      <c r="Z67" s="23"/>
    </row>
    <row r="68" spans="1:26" ht="12.75" customHeight="1" x14ac:dyDescent="0.25">
      <c r="A68" s="23"/>
      <c r="B68" s="23"/>
      <c r="C68" s="23"/>
      <c r="D68" s="23"/>
      <c r="E68" s="23"/>
      <c r="F68" s="23"/>
      <c r="G68" s="23"/>
      <c r="H68" s="23"/>
      <c r="I68" s="23"/>
      <c r="J68" s="23"/>
      <c r="K68" s="23"/>
      <c r="L68" s="23"/>
      <c r="M68" s="23"/>
      <c r="N68" s="331"/>
      <c r="O68" s="23"/>
      <c r="P68" s="23"/>
      <c r="Q68" s="23"/>
      <c r="R68" s="23"/>
      <c r="S68" s="23"/>
      <c r="T68" s="23"/>
      <c r="U68" s="23"/>
      <c r="V68" s="23"/>
      <c r="W68" s="23"/>
      <c r="X68" s="23"/>
      <c r="Y68" s="23"/>
      <c r="Z68" s="23"/>
    </row>
    <row r="69" spans="1:26" ht="12.75" customHeight="1" x14ac:dyDescent="0.25">
      <c r="A69" s="23"/>
      <c r="B69" s="23"/>
      <c r="C69" s="23"/>
      <c r="D69" s="23"/>
      <c r="E69" s="23"/>
      <c r="F69" s="23"/>
      <c r="G69" s="23"/>
      <c r="H69" s="23"/>
      <c r="I69" s="23"/>
      <c r="J69" s="23"/>
      <c r="K69" s="23"/>
      <c r="L69" s="23"/>
      <c r="M69" s="23"/>
      <c r="N69" s="331"/>
      <c r="O69" s="23"/>
      <c r="P69" s="23"/>
      <c r="Q69" s="23"/>
      <c r="R69" s="23"/>
      <c r="S69" s="23"/>
      <c r="T69" s="23"/>
      <c r="U69" s="23"/>
      <c r="V69" s="23"/>
      <c r="W69" s="23"/>
      <c r="X69" s="23"/>
      <c r="Y69" s="23"/>
      <c r="Z69" s="23"/>
    </row>
    <row r="70" spans="1:26" ht="12.75" customHeight="1" x14ac:dyDescent="0.25">
      <c r="A70" s="23"/>
      <c r="B70" s="23"/>
      <c r="C70" s="23"/>
      <c r="D70" s="23"/>
      <c r="E70" s="23"/>
      <c r="F70" s="23"/>
      <c r="G70" s="23"/>
      <c r="H70" s="23"/>
      <c r="I70" s="23"/>
      <c r="J70" s="23"/>
      <c r="K70" s="23"/>
      <c r="L70" s="23"/>
      <c r="M70" s="23"/>
      <c r="N70" s="331"/>
      <c r="O70" s="23"/>
      <c r="P70" s="23"/>
      <c r="Q70" s="23"/>
      <c r="R70" s="23"/>
      <c r="S70" s="23"/>
      <c r="T70" s="23"/>
      <c r="U70" s="23"/>
      <c r="V70" s="23"/>
      <c r="W70" s="23"/>
      <c r="X70" s="23"/>
      <c r="Y70" s="23"/>
      <c r="Z70" s="23"/>
    </row>
    <row r="71" spans="1:26" ht="12.75" customHeight="1" x14ac:dyDescent="0.25">
      <c r="A71" s="23"/>
      <c r="B71" s="23"/>
      <c r="C71" s="23"/>
      <c r="D71" s="23"/>
      <c r="E71" s="23"/>
      <c r="F71" s="23"/>
      <c r="G71" s="23"/>
      <c r="H71" s="23"/>
      <c r="I71" s="23"/>
      <c r="J71" s="23"/>
      <c r="K71" s="23"/>
      <c r="L71" s="23"/>
      <c r="M71" s="23"/>
      <c r="N71" s="331"/>
      <c r="O71" s="23"/>
      <c r="P71" s="23"/>
      <c r="Q71" s="23"/>
      <c r="R71" s="23"/>
      <c r="S71" s="23"/>
      <c r="T71" s="23"/>
      <c r="U71" s="23"/>
      <c r="V71" s="23"/>
      <c r="W71" s="23"/>
      <c r="X71" s="23"/>
      <c r="Y71" s="23"/>
      <c r="Z71" s="23"/>
    </row>
    <row r="72" spans="1:26" ht="12.75" customHeight="1" x14ac:dyDescent="0.25">
      <c r="A72" s="23"/>
      <c r="B72" s="23"/>
      <c r="C72" s="23"/>
      <c r="D72" s="23"/>
      <c r="E72" s="23"/>
      <c r="F72" s="23"/>
      <c r="G72" s="23"/>
      <c r="H72" s="23"/>
      <c r="I72" s="23"/>
      <c r="J72" s="23"/>
      <c r="K72" s="23"/>
      <c r="L72" s="23"/>
      <c r="M72" s="23"/>
      <c r="N72" s="331"/>
      <c r="O72" s="23"/>
      <c r="P72" s="23"/>
      <c r="Q72" s="23"/>
      <c r="R72" s="23"/>
      <c r="S72" s="23"/>
      <c r="T72" s="23"/>
      <c r="U72" s="23"/>
      <c r="V72" s="23"/>
      <c r="W72" s="23"/>
      <c r="X72" s="23"/>
      <c r="Y72" s="23"/>
      <c r="Z72" s="23"/>
    </row>
    <row r="73" spans="1:26" ht="12.75" customHeight="1" x14ac:dyDescent="0.25">
      <c r="A73" s="23"/>
      <c r="B73" s="23"/>
      <c r="C73" s="23"/>
      <c r="D73" s="23"/>
      <c r="E73" s="23"/>
      <c r="F73" s="23"/>
      <c r="G73" s="23"/>
      <c r="H73" s="23"/>
      <c r="I73" s="23"/>
      <c r="J73" s="23"/>
      <c r="K73" s="23"/>
      <c r="L73" s="23"/>
      <c r="M73" s="23"/>
      <c r="N73" s="331"/>
      <c r="O73" s="23"/>
      <c r="P73" s="23"/>
      <c r="Q73" s="23"/>
      <c r="R73" s="23"/>
      <c r="S73" s="23"/>
      <c r="T73" s="23"/>
      <c r="U73" s="23"/>
      <c r="V73" s="23"/>
      <c r="W73" s="23"/>
      <c r="X73" s="23"/>
      <c r="Y73" s="23"/>
      <c r="Z73" s="23"/>
    </row>
    <row r="74" spans="1:26" ht="12.75" customHeight="1" x14ac:dyDescent="0.25">
      <c r="A74" s="23"/>
      <c r="B74" s="23"/>
      <c r="C74" s="23"/>
      <c r="D74" s="23"/>
      <c r="E74" s="23"/>
      <c r="F74" s="23"/>
      <c r="G74" s="23"/>
      <c r="H74" s="23"/>
      <c r="I74" s="23"/>
      <c r="J74" s="23"/>
      <c r="K74" s="23"/>
      <c r="L74" s="23"/>
      <c r="M74" s="23"/>
      <c r="N74" s="331"/>
      <c r="O74" s="23"/>
      <c r="P74" s="23"/>
      <c r="Q74" s="23"/>
      <c r="R74" s="23"/>
      <c r="S74" s="23"/>
      <c r="T74" s="23"/>
      <c r="U74" s="23"/>
      <c r="V74" s="23"/>
      <c r="W74" s="23"/>
      <c r="X74" s="23"/>
      <c r="Y74" s="23"/>
      <c r="Z74" s="23"/>
    </row>
    <row r="75" spans="1:26" ht="12.75" customHeight="1" x14ac:dyDescent="0.25">
      <c r="A75" s="23"/>
      <c r="B75" s="23"/>
      <c r="C75" s="23"/>
      <c r="D75" s="23"/>
      <c r="E75" s="23"/>
      <c r="F75" s="23"/>
      <c r="G75" s="23"/>
      <c r="H75" s="23"/>
      <c r="I75" s="23"/>
      <c r="J75" s="23"/>
      <c r="K75" s="23"/>
      <c r="L75" s="23"/>
      <c r="M75" s="23"/>
      <c r="N75" s="331"/>
      <c r="O75" s="23"/>
      <c r="P75" s="23"/>
      <c r="Q75" s="23"/>
      <c r="R75" s="23"/>
      <c r="S75" s="23"/>
      <c r="T75" s="23"/>
      <c r="U75" s="23"/>
      <c r="V75" s="23"/>
      <c r="W75" s="23"/>
      <c r="X75" s="23"/>
      <c r="Y75" s="23"/>
      <c r="Z75" s="23"/>
    </row>
    <row r="76" spans="1:26" ht="12.75" customHeight="1" x14ac:dyDescent="0.25">
      <c r="A76" s="23"/>
      <c r="B76" s="23"/>
      <c r="C76" s="23"/>
      <c r="D76" s="23"/>
      <c r="E76" s="23"/>
      <c r="F76" s="23"/>
      <c r="G76" s="23"/>
      <c r="H76" s="23"/>
      <c r="I76" s="23"/>
      <c r="J76" s="23"/>
      <c r="K76" s="23"/>
      <c r="L76" s="23"/>
      <c r="M76" s="23"/>
      <c r="N76" s="331"/>
      <c r="O76" s="23"/>
      <c r="P76" s="23"/>
      <c r="Q76" s="23"/>
      <c r="R76" s="23"/>
      <c r="S76" s="23"/>
      <c r="T76" s="23"/>
      <c r="U76" s="23"/>
      <c r="V76" s="23"/>
      <c r="W76" s="23"/>
      <c r="X76" s="23"/>
      <c r="Y76" s="23"/>
      <c r="Z76" s="23"/>
    </row>
    <row r="77" spans="1:26" ht="12.75" customHeight="1" x14ac:dyDescent="0.25">
      <c r="A77" s="23"/>
      <c r="B77" s="23"/>
      <c r="C77" s="23"/>
      <c r="D77" s="23"/>
      <c r="E77" s="23"/>
      <c r="F77" s="23"/>
      <c r="G77" s="23"/>
      <c r="H77" s="23"/>
      <c r="I77" s="23"/>
      <c r="J77" s="23"/>
      <c r="K77" s="23"/>
      <c r="L77" s="23"/>
      <c r="M77" s="23"/>
      <c r="N77" s="331"/>
      <c r="O77" s="23"/>
      <c r="P77" s="23"/>
      <c r="Q77" s="23"/>
      <c r="R77" s="23"/>
      <c r="S77" s="23"/>
      <c r="T77" s="23"/>
      <c r="U77" s="23"/>
      <c r="V77" s="23"/>
      <c r="W77" s="23"/>
      <c r="X77" s="23"/>
      <c r="Y77" s="23"/>
      <c r="Z77" s="23"/>
    </row>
    <row r="78" spans="1:26" ht="12.75" customHeight="1" x14ac:dyDescent="0.25">
      <c r="A78" s="23"/>
      <c r="B78" s="23"/>
      <c r="C78" s="23"/>
      <c r="D78" s="23"/>
      <c r="E78" s="23"/>
      <c r="F78" s="23"/>
      <c r="G78" s="23"/>
      <c r="H78" s="23"/>
      <c r="I78" s="23"/>
      <c r="J78" s="23"/>
      <c r="K78" s="23"/>
      <c r="L78" s="23"/>
      <c r="M78" s="23"/>
      <c r="N78" s="331"/>
      <c r="O78" s="23"/>
      <c r="P78" s="23"/>
      <c r="Q78" s="23"/>
      <c r="R78" s="23"/>
      <c r="S78" s="23"/>
      <c r="T78" s="23"/>
      <c r="U78" s="23"/>
      <c r="V78" s="23"/>
      <c r="W78" s="23"/>
      <c r="X78" s="23"/>
      <c r="Y78" s="23"/>
      <c r="Z78" s="23"/>
    </row>
    <row r="79" spans="1:26" ht="12.75" customHeight="1" x14ac:dyDescent="0.25">
      <c r="A79" s="23"/>
      <c r="B79" s="23"/>
      <c r="C79" s="23"/>
      <c r="D79" s="23"/>
      <c r="E79" s="23"/>
      <c r="F79" s="23"/>
      <c r="G79" s="23"/>
      <c r="H79" s="23"/>
      <c r="I79" s="23"/>
      <c r="J79" s="23"/>
      <c r="K79" s="23"/>
      <c r="L79" s="23"/>
      <c r="M79" s="23"/>
      <c r="N79" s="331"/>
      <c r="O79" s="23"/>
      <c r="P79" s="23"/>
      <c r="Q79" s="23"/>
      <c r="R79" s="23"/>
      <c r="S79" s="23"/>
      <c r="T79" s="23"/>
      <c r="U79" s="23"/>
      <c r="V79" s="23"/>
      <c r="W79" s="23"/>
      <c r="X79" s="23"/>
      <c r="Y79" s="23"/>
      <c r="Z79" s="23"/>
    </row>
    <row r="80" spans="1:26" ht="12.75" customHeight="1" x14ac:dyDescent="0.25">
      <c r="A80" s="23"/>
      <c r="B80" s="23"/>
      <c r="C80" s="23"/>
      <c r="D80" s="23"/>
      <c r="E80" s="23"/>
      <c r="F80" s="23"/>
      <c r="G80" s="23"/>
      <c r="H80" s="23"/>
      <c r="I80" s="23"/>
      <c r="J80" s="23"/>
      <c r="K80" s="23"/>
      <c r="L80" s="23"/>
      <c r="M80" s="23"/>
      <c r="N80" s="331"/>
      <c r="O80" s="23"/>
      <c r="P80" s="23"/>
      <c r="Q80" s="23"/>
      <c r="R80" s="23"/>
      <c r="S80" s="23"/>
      <c r="T80" s="23"/>
      <c r="U80" s="23"/>
      <c r="V80" s="23"/>
      <c r="W80" s="23"/>
      <c r="X80" s="23"/>
      <c r="Y80" s="23"/>
      <c r="Z80" s="23"/>
    </row>
    <row r="81" spans="1:26" ht="12.75" customHeight="1" x14ac:dyDescent="0.25">
      <c r="A81" s="23"/>
      <c r="B81" s="23"/>
      <c r="C81" s="23"/>
      <c r="D81" s="23"/>
      <c r="E81" s="23"/>
      <c r="F81" s="23"/>
      <c r="G81" s="23"/>
      <c r="H81" s="23"/>
      <c r="I81" s="23"/>
      <c r="J81" s="23"/>
      <c r="K81" s="23"/>
      <c r="L81" s="23"/>
      <c r="M81" s="23"/>
      <c r="N81" s="331"/>
      <c r="O81" s="23"/>
      <c r="P81" s="23"/>
      <c r="Q81" s="23"/>
      <c r="R81" s="23"/>
      <c r="S81" s="23"/>
      <c r="T81" s="23"/>
      <c r="U81" s="23"/>
      <c r="V81" s="23"/>
      <c r="W81" s="23"/>
      <c r="X81" s="23"/>
      <c r="Y81" s="23"/>
      <c r="Z81" s="23"/>
    </row>
    <row r="82" spans="1:26" ht="12.75" customHeight="1" x14ac:dyDescent="0.25">
      <c r="A82" s="23"/>
      <c r="B82" s="23"/>
      <c r="C82" s="23"/>
      <c r="D82" s="23"/>
      <c r="E82" s="23"/>
      <c r="F82" s="23"/>
      <c r="G82" s="23"/>
      <c r="H82" s="23"/>
      <c r="I82" s="23"/>
      <c r="J82" s="23"/>
      <c r="K82" s="23"/>
      <c r="L82" s="23"/>
      <c r="M82" s="23"/>
      <c r="N82" s="331"/>
      <c r="O82" s="23"/>
      <c r="P82" s="23"/>
      <c r="Q82" s="23"/>
      <c r="R82" s="23"/>
      <c r="S82" s="23"/>
      <c r="T82" s="23"/>
      <c r="U82" s="23"/>
      <c r="V82" s="23"/>
      <c r="W82" s="23"/>
      <c r="X82" s="23"/>
      <c r="Y82" s="23"/>
      <c r="Z82" s="23"/>
    </row>
    <row r="83" spans="1:26" ht="12.75" customHeight="1" x14ac:dyDescent="0.25">
      <c r="A83" s="23"/>
      <c r="B83" s="23"/>
      <c r="C83" s="23"/>
      <c r="D83" s="23"/>
      <c r="E83" s="23"/>
      <c r="F83" s="23"/>
      <c r="G83" s="23"/>
      <c r="H83" s="23"/>
      <c r="I83" s="23"/>
      <c r="J83" s="23"/>
      <c r="K83" s="23"/>
      <c r="L83" s="23"/>
      <c r="M83" s="23"/>
      <c r="N83" s="331"/>
      <c r="O83" s="23"/>
      <c r="P83" s="23"/>
      <c r="Q83" s="23"/>
      <c r="R83" s="23"/>
      <c r="S83" s="23"/>
      <c r="T83" s="23"/>
      <c r="U83" s="23"/>
      <c r="V83" s="23"/>
      <c r="W83" s="23"/>
      <c r="X83" s="23"/>
      <c r="Y83" s="23"/>
      <c r="Z83" s="23"/>
    </row>
    <row r="84" spans="1:26" ht="12.75" customHeight="1" x14ac:dyDescent="0.25">
      <c r="A84" s="23"/>
      <c r="B84" s="23"/>
      <c r="C84" s="23"/>
      <c r="D84" s="23"/>
      <c r="E84" s="23"/>
      <c r="F84" s="23"/>
      <c r="G84" s="23"/>
      <c r="H84" s="23"/>
      <c r="I84" s="23"/>
      <c r="J84" s="23"/>
      <c r="K84" s="23"/>
      <c r="L84" s="23"/>
      <c r="M84" s="23"/>
      <c r="N84" s="331"/>
      <c r="O84" s="23"/>
      <c r="P84" s="23"/>
      <c r="Q84" s="23"/>
      <c r="R84" s="23"/>
      <c r="S84" s="23"/>
      <c r="T84" s="23"/>
      <c r="U84" s="23"/>
      <c r="V84" s="23"/>
      <c r="W84" s="23"/>
      <c r="X84" s="23"/>
      <c r="Y84" s="23"/>
      <c r="Z84" s="23"/>
    </row>
    <row r="85" spans="1:26" ht="12.75" customHeight="1" x14ac:dyDescent="0.25">
      <c r="A85" s="23"/>
      <c r="B85" s="23"/>
      <c r="C85" s="23"/>
      <c r="D85" s="23"/>
      <c r="E85" s="23"/>
      <c r="F85" s="23"/>
      <c r="G85" s="23"/>
      <c r="H85" s="23"/>
      <c r="I85" s="23"/>
      <c r="J85" s="23"/>
      <c r="K85" s="23"/>
      <c r="L85" s="23"/>
      <c r="M85" s="23"/>
      <c r="N85" s="331"/>
      <c r="O85" s="23"/>
      <c r="P85" s="23"/>
      <c r="Q85" s="23"/>
      <c r="R85" s="23"/>
      <c r="S85" s="23"/>
      <c r="T85" s="23"/>
      <c r="U85" s="23"/>
      <c r="V85" s="23"/>
      <c r="W85" s="23"/>
      <c r="X85" s="23"/>
      <c r="Y85" s="23"/>
      <c r="Z85" s="23"/>
    </row>
    <row r="86" spans="1:26" ht="12.75" customHeight="1" x14ac:dyDescent="0.25">
      <c r="A86" s="23"/>
      <c r="B86" s="23"/>
      <c r="C86" s="23"/>
      <c r="D86" s="23"/>
      <c r="E86" s="23"/>
      <c r="F86" s="23"/>
      <c r="G86" s="23"/>
      <c r="H86" s="23"/>
      <c r="I86" s="23"/>
      <c r="J86" s="23"/>
      <c r="K86" s="23"/>
      <c r="L86" s="23"/>
      <c r="M86" s="23"/>
      <c r="N86" s="331"/>
      <c r="O86" s="23"/>
      <c r="P86" s="23"/>
      <c r="Q86" s="23"/>
      <c r="R86" s="23"/>
      <c r="S86" s="23"/>
      <c r="T86" s="23"/>
      <c r="U86" s="23"/>
      <c r="V86" s="23"/>
      <c r="W86" s="23"/>
      <c r="X86" s="23"/>
      <c r="Y86" s="23"/>
      <c r="Z86" s="23"/>
    </row>
    <row r="87" spans="1:26" ht="12.75" customHeight="1" x14ac:dyDescent="0.25">
      <c r="A87" s="23"/>
      <c r="B87" s="23"/>
      <c r="C87" s="23"/>
      <c r="D87" s="23"/>
      <c r="E87" s="23"/>
      <c r="F87" s="23"/>
      <c r="G87" s="23"/>
      <c r="H87" s="23"/>
      <c r="I87" s="23"/>
      <c r="J87" s="23"/>
      <c r="K87" s="23"/>
      <c r="L87" s="23"/>
      <c r="M87" s="23"/>
      <c r="N87" s="331"/>
      <c r="O87" s="23"/>
      <c r="P87" s="23"/>
      <c r="Q87" s="23"/>
      <c r="R87" s="23"/>
      <c r="S87" s="23"/>
      <c r="T87" s="23"/>
      <c r="U87" s="23"/>
      <c r="V87" s="23"/>
      <c r="W87" s="23"/>
      <c r="X87" s="23"/>
      <c r="Y87" s="23"/>
      <c r="Z87" s="23"/>
    </row>
    <row r="88" spans="1:26" ht="12.75" customHeight="1" x14ac:dyDescent="0.25">
      <c r="A88" s="23"/>
      <c r="B88" s="23"/>
      <c r="C88" s="23"/>
      <c r="D88" s="23"/>
      <c r="E88" s="23"/>
      <c r="F88" s="23"/>
      <c r="G88" s="23"/>
      <c r="H88" s="23"/>
      <c r="I88" s="23"/>
      <c r="J88" s="23"/>
      <c r="K88" s="23"/>
      <c r="L88" s="23"/>
      <c r="M88" s="23"/>
      <c r="N88" s="331"/>
      <c r="O88" s="23"/>
      <c r="P88" s="23"/>
      <c r="Q88" s="23"/>
      <c r="R88" s="23"/>
      <c r="S88" s="23"/>
      <c r="T88" s="23"/>
      <c r="U88" s="23"/>
      <c r="V88" s="23"/>
      <c r="W88" s="23"/>
      <c r="X88" s="23"/>
      <c r="Y88" s="23"/>
      <c r="Z88" s="23"/>
    </row>
    <row r="89" spans="1:26" ht="12.75" customHeight="1" x14ac:dyDescent="0.25">
      <c r="A89" s="23"/>
      <c r="B89" s="23"/>
      <c r="C89" s="23"/>
      <c r="D89" s="23"/>
      <c r="E89" s="23"/>
      <c r="F89" s="23"/>
      <c r="G89" s="23"/>
      <c r="H89" s="23"/>
      <c r="I89" s="23"/>
      <c r="J89" s="23"/>
      <c r="K89" s="23"/>
      <c r="L89" s="23"/>
      <c r="M89" s="23"/>
      <c r="N89" s="331"/>
      <c r="O89" s="23"/>
      <c r="P89" s="23"/>
      <c r="Q89" s="23"/>
      <c r="R89" s="23"/>
      <c r="S89" s="23"/>
      <c r="T89" s="23"/>
      <c r="U89" s="23"/>
      <c r="V89" s="23"/>
      <c r="W89" s="23"/>
      <c r="X89" s="23"/>
      <c r="Y89" s="23"/>
      <c r="Z89" s="23"/>
    </row>
    <row r="90" spans="1:26" ht="12.75" customHeight="1" x14ac:dyDescent="0.25">
      <c r="A90" s="23"/>
      <c r="B90" s="23"/>
      <c r="C90" s="23"/>
      <c r="D90" s="23"/>
      <c r="E90" s="23"/>
      <c r="F90" s="23"/>
      <c r="G90" s="23"/>
      <c r="H90" s="23"/>
      <c r="I90" s="23"/>
      <c r="J90" s="23"/>
      <c r="K90" s="23"/>
      <c r="L90" s="23"/>
      <c r="M90" s="23"/>
      <c r="N90" s="331"/>
      <c r="O90" s="23"/>
      <c r="P90" s="23"/>
      <c r="Q90" s="23"/>
      <c r="R90" s="23"/>
      <c r="S90" s="23"/>
      <c r="T90" s="23"/>
      <c r="U90" s="23"/>
      <c r="V90" s="23"/>
      <c r="W90" s="23"/>
      <c r="X90" s="23"/>
      <c r="Y90" s="23"/>
      <c r="Z90" s="23"/>
    </row>
    <row r="91" spans="1:26" ht="12.75" customHeight="1" x14ac:dyDescent="0.25">
      <c r="A91" s="23"/>
      <c r="B91" s="23"/>
      <c r="C91" s="23"/>
      <c r="D91" s="23"/>
      <c r="E91" s="23"/>
      <c r="F91" s="23"/>
      <c r="G91" s="23"/>
      <c r="H91" s="23"/>
      <c r="I91" s="23"/>
      <c r="J91" s="23"/>
      <c r="K91" s="23"/>
      <c r="L91" s="23"/>
      <c r="M91" s="23"/>
      <c r="N91" s="331"/>
      <c r="O91" s="23"/>
      <c r="P91" s="23"/>
      <c r="Q91" s="23"/>
      <c r="R91" s="23"/>
      <c r="S91" s="23"/>
      <c r="T91" s="23"/>
      <c r="U91" s="23"/>
      <c r="V91" s="23"/>
      <c r="W91" s="23"/>
      <c r="X91" s="23"/>
      <c r="Y91" s="23"/>
      <c r="Z91" s="23"/>
    </row>
    <row r="92" spans="1:26" ht="12.75" customHeight="1" x14ac:dyDescent="0.25">
      <c r="A92" s="23"/>
      <c r="B92" s="23"/>
      <c r="C92" s="23"/>
      <c r="D92" s="23"/>
      <c r="E92" s="23"/>
      <c r="F92" s="23"/>
      <c r="G92" s="23"/>
      <c r="H92" s="23"/>
      <c r="I92" s="23"/>
      <c r="J92" s="23"/>
      <c r="K92" s="23"/>
      <c r="L92" s="23"/>
      <c r="M92" s="23"/>
      <c r="N92" s="331"/>
      <c r="O92" s="23"/>
      <c r="P92" s="23"/>
      <c r="Q92" s="23"/>
      <c r="R92" s="23"/>
      <c r="S92" s="23"/>
      <c r="T92" s="23"/>
      <c r="U92" s="23"/>
      <c r="V92" s="23"/>
      <c r="W92" s="23"/>
      <c r="X92" s="23"/>
      <c r="Y92" s="23"/>
      <c r="Z92" s="23"/>
    </row>
    <row r="93" spans="1:26" ht="12.75" customHeight="1" x14ac:dyDescent="0.25">
      <c r="A93" s="23"/>
      <c r="B93" s="23"/>
      <c r="C93" s="23"/>
      <c r="D93" s="23"/>
      <c r="E93" s="23"/>
      <c r="F93" s="23"/>
      <c r="G93" s="23"/>
      <c r="H93" s="23"/>
      <c r="I93" s="23"/>
      <c r="J93" s="23"/>
      <c r="K93" s="23"/>
      <c r="L93" s="23"/>
      <c r="M93" s="23"/>
      <c r="N93" s="331"/>
      <c r="O93" s="23"/>
      <c r="P93" s="23"/>
      <c r="Q93" s="23"/>
      <c r="R93" s="23"/>
      <c r="S93" s="23"/>
      <c r="T93" s="23"/>
      <c r="U93" s="23"/>
      <c r="V93" s="23"/>
      <c r="W93" s="23"/>
      <c r="X93" s="23"/>
      <c r="Y93" s="23"/>
      <c r="Z93" s="23"/>
    </row>
    <row r="94" spans="1:26" ht="12.75" customHeight="1" x14ac:dyDescent="0.25">
      <c r="A94" s="23"/>
      <c r="B94" s="23"/>
      <c r="C94" s="23"/>
      <c r="D94" s="23"/>
      <c r="E94" s="23"/>
      <c r="F94" s="23"/>
      <c r="G94" s="23"/>
      <c r="H94" s="23"/>
      <c r="I94" s="23"/>
      <c r="J94" s="23"/>
      <c r="K94" s="23"/>
      <c r="L94" s="23"/>
      <c r="M94" s="23"/>
      <c r="N94" s="331"/>
      <c r="O94" s="23"/>
      <c r="P94" s="23"/>
      <c r="Q94" s="23"/>
      <c r="R94" s="23"/>
      <c r="S94" s="23"/>
      <c r="T94" s="23"/>
      <c r="U94" s="23"/>
      <c r="V94" s="23"/>
      <c r="W94" s="23"/>
      <c r="X94" s="23"/>
      <c r="Y94" s="23"/>
      <c r="Z94" s="23"/>
    </row>
    <row r="95" spans="1:26" ht="12.75" customHeight="1" x14ac:dyDescent="0.25">
      <c r="A95" s="23"/>
      <c r="B95" s="23"/>
      <c r="C95" s="23"/>
      <c r="D95" s="23"/>
      <c r="E95" s="23"/>
      <c r="F95" s="23"/>
      <c r="G95" s="23"/>
      <c r="H95" s="23"/>
      <c r="I95" s="23"/>
      <c r="J95" s="23"/>
      <c r="K95" s="23"/>
      <c r="L95" s="23"/>
      <c r="M95" s="23"/>
      <c r="N95" s="331"/>
      <c r="O95" s="23"/>
      <c r="P95" s="23"/>
      <c r="Q95" s="23"/>
      <c r="R95" s="23"/>
      <c r="S95" s="23"/>
      <c r="T95" s="23"/>
      <c r="U95" s="23"/>
      <c r="V95" s="23"/>
      <c r="W95" s="23"/>
      <c r="X95" s="23"/>
      <c r="Y95" s="23"/>
      <c r="Z95" s="23"/>
    </row>
    <row r="96" spans="1:26" ht="12.75" customHeight="1" x14ac:dyDescent="0.25">
      <c r="A96" s="23"/>
      <c r="B96" s="23"/>
      <c r="C96" s="23"/>
      <c r="D96" s="23"/>
      <c r="E96" s="23"/>
      <c r="F96" s="23"/>
      <c r="G96" s="23"/>
      <c r="H96" s="23"/>
      <c r="I96" s="23"/>
      <c r="J96" s="23"/>
      <c r="K96" s="23"/>
      <c r="L96" s="23"/>
      <c r="M96" s="23"/>
      <c r="N96" s="331"/>
      <c r="O96" s="23"/>
      <c r="P96" s="23"/>
      <c r="Q96" s="23"/>
      <c r="R96" s="23"/>
      <c r="S96" s="23"/>
      <c r="T96" s="23"/>
      <c r="U96" s="23"/>
      <c r="V96" s="23"/>
      <c r="W96" s="23"/>
      <c r="X96" s="23"/>
      <c r="Y96" s="23"/>
      <c r="Z96" s="23"/>
    </row>
    <row r="97" spans="1:26" ht="12.75" customHeight="1" x14ac:dyDescent="0.25">
      <c r="A97" s="23"/>
      <c r="B97" s="23"/>
      <c r="C97" s="23"/>
      <c r="D97" s="23"/>
      <c r="E97" s="23"/>
      <c r="F97" s="23"/>
      <c r="G97" s="23"/>
      <c r="H97" s="23"/>
      <c r="I97" s="23"/>
      <c r="J97" s="23"/>
      <c r="K97" s="23"/>
      <c r="L97" s="23"/>
      <c r="M97" s="23"/>
      <c r="N97" s="331"/>
      <c r="O97" s="23"/>
      <c r="P97" s="23"/>
      <c r="Q97" s="23"/>
      <c r="R97" s="23"/>
      <c r="S97" s="23"/>
      <c r="T97" s="23"/>
      <c r="U97" s="23"/>
      <c r="V97" s="23"/>
      <c r="W97" s="23"/>
      <c r="X97" s="23"/>
      <c r="Y97" s="23"/>
      <c r="Z97" s="23"/>
    </row>
    <row r="98" spans="1:26" ht="12.75" customHeight="1" x14ac:dyDescent="0.25">
      <c r="A98" s="23"/>
      <c r="B98" s="23"/>
      <c r="C98" s="23"/>
      <c r="D98" s="23"/>
      <c r="E98" s="23"/>
      <c r="F98" s="23"/>
      <c r="G98" s="23"/>
      <c r="H98" s="23"/>
      <c r="I98" s="23"/>
      <c r="J98" s="23"/>
      <c r="K98" s="23"/>
      <c r="L98" s="23"/>
      <c r="M98" s="23"/>
      <c r="N98" s="331"/>
      <c r="O98" s="23"/>
      <c r="P98" s="23"/>
      <c r="Q98" s="23"/>
      <c r="R98" s="23"/>
      <c r="S98" s="23"/>
      <c r="T98" s="23"/>
      <c r="U98" s="23"/>
      <c r="V98" s="23"/>
      <c r="W98" s="23"/>
      <c r="X98" s="23"/>
      <c r="Y98" s="23"/>
      <c r="Z98" s="23"/>
    </row>
    <row r="99" spans="1:26" ht="12.75" customHeight="1" x14ac:dyDescent="0.25">
      <c r="A99" s="23"/>
      <c r="B99" s="23"/>
      <c r="C99" s="23"/>
      <c r="D99" s="23"/>
      <c r="E99" s="23"/>
      <c r="F99" s="23"/>
      <c r="G99" s="23"/>
      <c r="H99" s="23"/>
      <c r="I99" s="23"/>
      <c r="J99" s="23"/>
      <c r="K99" s="23"/>
      <c r="L99" s="23"/>
      <c r="M99" s="23"/>
      <c r="N99" s="331"/>
      <c r="O99" s="23"/>
      <c r="P99" s="23"/>
      <c r="Q99" s="23"/>
      <c r="R99" s="23"/>
      <c r="S99" s="23"/>
      <c r="T99" s="23"/>
      <c r="U99" s="23"/>
      <c r="V99" s="23"/>
      <c r="W99" s="23"/>
      <c r="X99" s="23"/>
      <c r="Y99" s="23"/>
      <c r="Z99" s="23"/>
    </row>
    <row r="100" spans="1:26" ht="12.75" customHeight="1" x14ac:dyDescent="0.25">
      <c r="A100" s="23"/>
      <c r="B100" s="23"/>
      <c r="C100" s="23"/>
      <c r="D100" s="23"/>
      <c r="E100" s="23"/>
      <c r="F100" s="23"/>
      <c r="G100" s="23"/>
      <c r="H100" s="23"/>
      <c r="I100" s="23"/>
      <c r="J100" s="23"/>
      <c r="K100" s="23"/>
      <c r="L100" s="23"/>
      <c r="M100" s="23"/>
      <c r="N100" s="331"/>
      <c r="O100" s="23"/>
      <c r="P100" s="23"/>
      <c r="Q100" s="23"/>
      <c r="R100" s="23"/>
      <c r="S100" s="23"/>
      <c r="T100" s="23"/>
      <c r="U100" s="23"/>
      <c r="V100" s="23"/>
      <c r="W100" s="23"/>
      <c r="X100" s="23"/>
      <c r="Y100" s="23"/>
      <c r="Z100" s="23"/>
    </row>
    <row r="101" spans="1:26" ht="12.75" customHeight="1" x14ac:dyDescent="0.25">
      <c r="A101" s="23"/>
      <c r="B101" s="23"/>
      <c r="C101" s="23"/>
      <c r="D101" s="23"/>
      <c r="E101" s="23"/>
      <c r="F101" s="23"/>
      <c r="G101" s="23"/>
      <c r="H101" s="23"/>
      <c r="I101" s="23"/>
      <c r="J101" s="23"/>
      <c r="K101" s="23"/>
      <c r="L101" s="23"/>
      <c r="M101" s="23"/>
      <c r="N101" s="331"/>
      <c r="O101" s="23"/>
      <c r="P101" s="23"/>
      <c r="Q101" s="23"/>
      <c r="R101" s="23"/>
      <c r="S101" s="23"/>
      <c r="T101" s="23"/>
      <c r="U101" s="23"/>
      <c r="V101" s="23"/>
      <c r="W101" s="23"/>
      <c r="X101" s="23"/>
      <c r="Y101" s="23"/>
      <c r="Z101" s="23"/>
    </row>
    <row r="102" spans="1:26" ht="12.75" customHeight="1" x14ac:dyDescent="0.25">
      <c r="A102" s="23"/>
      <c r="B102" s="23"/>
      <c r="C102" s="23"/>
      <c r="D102" s="23"/>
      <c r="E102" s="23"/>
      <c r="F102" s="23"/>
      <c r="G102" s="23"/>
      <c r="H102" s="23"/>
      <c r="I102" s="23"/>
      <c r="J102" s="23"/>
      <c r="K102" s="23"/>
      <c r="L102" s="23"/>
      <c r="M102" s="23"/>
      <c r="N102" s="331"/>
      <c r="O102" s="23"/>
      <c r="P102" s="23"/>
      <c r="Q102" s="23"/>
      <c r="R102" s="23"/>
      <c r="S102" s="23"/>
      <c r="T102" s="23"/>
      <c r="U102" s="23"/>
      <c r="V102" s="23"/>
      <c r="W102" s="23"/>
      <c r="X102" s="23"/>
      <c r="Y102" s="23"/>
      <c r="Z102" s="23"/>
    </row>
    <row r="103" spans="1:26" ht="12.75" customHeight="1" x14ac:dyDescent="0.25">
      <c r="A103" s="23"/>
      <c r="B103" s="23"/>
      <c r="C103" s="23"/>
      <c r="D103" s="23"/>
      <c r="E103" s="23"/>
      <c r="F103" s="23"/>
      <c r="G103" s="23"/>
      <c r="H103" s="23"/>
      <c r="I103" s="23"/>
      <c r="J103" s="23"/>
      <c r="K103" s="23"/>
      <c r="L103" s="23"/>
      <c r="M103" s="23"/>
      <c r="N103" s="331"/>
      <c r="O103" s="23"/>
      <c r="P103" s="23"/>
      <c r="Q103" s="23"/>
      <c r="R103" s="23"/>
      <c r="S103" s="23"/>
      <c r="T103" s="23"/>
      <c r="U103" s="23"/>
      <c r="V103" s="23"/>
      <c r="W103" s="23"/>
      <c r="X103" s="23"/>
      <c r="Y103" s="23"/>
      <c r="Z103" s="23"/>
    </row>
    <row r="104" spans="1:26" ht="12.75" customHeight="1" x14ac:dyDescent="0.25">
      <c r="A104" s="23"/>
      <c r="B104" s="23"/>
      <c r="C104" s="23"/>
      <c r="D104" s="23"/>
      <c r="E104" s="23"/>
      <c r="F104" s="23"/>
      <c r="G104" s="23"/>
      <c r="H104" s="23"/>
      <c r="I104" s="23"/>
      <c r="J104" s="23"/>
      <c r="K104" s="23"/>
      <c r="L104" s="23"/>
      <c r="M104" s="23"/>
      <c r="N104" s="331"/>
      <c r="O104" s="23"/>
      <c r="P104" s="23"/>
      <c r="Q104" s="23"/>
      <c r="R104" s="23"/>
      <c r="S104" s="23"/>
      <c r="T104" s="23"/>
      <c r="U104" s="23"/>
      <c r="V104" s="23"/>
      <c r="W104" s="23"/>
      <c r="X104" s="23"/>
      <c r="Y104" s="23"/>
      <c r="Z104" s="23"/>
    </row>
    <row r="105" spans="1:26" ht="12.75" customHeight="1" x14ac:dyDescent="0.25">
      <c r="A105" s="23"/>
      <c r="B105" s="23"/>
      <c r="C105" s="23"/>
      <c r="D105" s="23"/>
      <c r="E105" s="23"/>
      <c r="F105" s="23"/>
      <c r="G105" s="23"/>
      <c r="H105" s="23"/>
      <c r="I105" s="23"/>
      <c r="J105" s="23"/>
      <c r="K105" s="23"/>
      <c r="L105" s="23"/>
      <c r="M105" s="23"/>
      <c r="N105" s="331"/>
      <c r="O105" s="23"/>
      <c r="P105" s="23"/>
      <c r="Q105" s="23"/>
      <c r="R105" s="23"/>
      <c r="S105" s="23"/>
      <c r="T105" s="23"/>
      <c r="U105" s="23"/>
      <c r="V105" s="23"/>
      <c r="W105" s="23"/>
      <c r="X105" s="23"/>
      <c r="Y105" s="23"/>
      <c r="Z105" s="23"/>
    </row>
    <row r="106" spans="1:26" ht="12.75" customHeight="1" x14ac:dyDescent="0.25">
      <c r="A106" s="23"/>
      <c r="B106" s="23"/>
      <c r="C106" s="23"/>
      <c r="D106" s="23"/>
      <c r="E106" s="23"/>
      <c r="F106" s="23"/>
      <c r="G106" s="23"/>
      <c r="H106" s="23"/>
      <c r="I106" s="23"/>
      <c r="J106" s="23"/>
      <c r="K106" s="23"/>
      <c r="L106" s="23"/>
      <c r="M106" s="23"/>
      <c r="N106" s="331"/>
      <c r="O106" s="23"/>
      <c r="P106" s="23"/>
      <c r="Q106" s="23"/>
      <c r="R106" s="23"/>
      <c r="S106" s="23"/>
      <c r="T106" s="23"/>
      <c r="U106" s="23"/>
      <c r="V106" s="23"/>
      <c r="W106" s="23"/>
      <c r="X106" s="23"/>
      <c r="Y106" s="23"/>
      <c r="Z106" s="23"/>
    </row>
    <row r="107" spans="1:26" ht="12.75" customHeight="1" x14ac:dyDescent="0.25">
      <c r="A107" s="23"/>
      <c r="B107" s="23"/>
      <c r="C107" s="23"/>
      <c r="D107" s="23"/>
      <c r="E107" s="23"/>
      <c r="F107" s="23"/>
      <c r="G107" s="23"/>
      <c r="H107" s="23"/>
      <c r="I107" s="23"/>
      <c r="J107" s="23"/>
      <c r="K107" s="23"/>
      <c r="L107" s="23"/>
      <c r="M107" s="23"/>
      <c r="N107" s="331"/>
      <c r="O107" s="23"/>
      <c r="P107" s="23"/>
      <c r="Q107" s="23"/>
      <c r="R107" s="23"/>
      <c r="S107" s="23"/>
      <c r="T107" s="23"/>
      <c r="U107" s="23"/>
      <c r="V107" s="23"/>
      <c r="W107" s="23"/>
      <c r="X107" s="23"/>
      <c r="Y107" s="23"/>
      <c r="Z107" s="23"/>
    </row>
    <row r="108" spans="1:26" ht="12.75" customHeight="1" x14ac:dyDescent="0.25">
      <c r="A108" s="23"/>
      <c r="B108" s="23"/>
      <c r="C108" s="23"/>
      <c r="D108" s="23"/>
      <c r="E108" s="23"/>
      <c r="F108" s="23"/>
      <c r="G108" s="23"/>
      <c r="H108" s="23"/>
      <c r="I108" s="23"/>
      <c r="J108" s="23"/>
      <c r="K108" s="23"/>
      <c r="L108" s="23"/>
      <c r="M108" s="23"/>
      <c r="N108" s="331"/>
      <c r="O108" s="23"/>
      <c r="P108" s="23"/>
      <c r="Q108" s="23"/>
      <c r="R108" s="23"/>
      <c r="S108" s="23"/>
      <c r="T108" s="23"/>
      <c r="U108" s="23"/>
      <c r="V108" s="23"/>
      <c r="W108" s="23"/>
      <c r="X108" s="23"/>
      <c r="Y108" s="23"/>
      <c r="Z108" s="23"/>
    </row>
    <row r="109" spans="1:26" ht="12.75" customHeight="1" x14ac:dyDescent="0.25">
      <c r="A109" s="23"/>
      <c r="B109" s="23"/>
      <c r="C109" s="23"/>
      <c r="D109" s="23"/>
      <c r="E109" s="23"/>
      <c r="F109" s="23"/>
      <c r="G109" s="23"/>
      <c r="H109" s="23"/>
      <c r="I109" s="23"/>
      <c r="J109" s="23"/>
      <c r="K109" s="23"/>
      <c r="L109" s="23"/>
      <c r="M109" s="23"/>
      <c r="N109" s="331"/>
      <c r="O109" s="23"/>
      <c r="P109" s="23"/>
      <c r="Q109" s="23"/>
      <c r="R109" s="23"/>
      <c r="S109" s="23"/>
      <c r="T109" s="23"/>
      <c r="U109" s="23"/>
      <c r="V109" s="23"/>
      <c r="W109" s="23"/>
      <c r="X109" s="23"/>
      <c r="Y109" s="23"/>
      <c r="Z109" s="23"/>
    </row>
    <row r="110" spans="1:26" ht="12.75" customHeight="1" x14ac:dyDescent="0.25">
      <c r="A110" s="23"/>
      <c r="B110" s="23"/>
      <c r="C110" s="23"/>
      <c r="D110" s="23"/>
      <c r="E110" s="23"/>
      <c r="F110" s="23"/>
      <c r="G110" s="23"/>
      <c r="H110" s="23"/>
      <c r="I110" s="23"/>
      <c r="J110" s="23"/>
      <c r="K110" s="23"/>
      <c r="L110" s="23"/>
      <c r="M110" s="23"/>
      <c r="N110" s="331"/>
      <c r="O110" s="23"/>
      <c r="P110" s="23"/>
      <c r="Q110" s="23"/>
      <c r="R110" s="23"/>
      <c r="S110" s="23"/>
      <c r="T110" s="23"/>
      <c r="U110" s="23"/>
      <c r="V110" s="23"/>
      <c r="W110" s="23"/>
      <c r="X110" s="23"/>
      <c r="Y110" s="23"/>
      <c r="Z110" s="23"/>
    </row>
    <row r="111" spans="1:26" ht="12.75" customHeight="1" x14ac:dyDescent="0.25">
      <c r="A111" s="23"/>
      <c r="B111" s="23"/>
      <c r="C111" s="23"/>
      <c r="D111" s="23"/>
      <c r="E111" s="23"/>
      <c r="F111" s="23"/>
      <c r="G111" s="23"/>
      <c r="H111" s="23"/>
      <c r="I111" s="23"/>
      <c r="J111" s="23"/>
      <c r="K111" s="23"/>
      <c r="L111" s="23"/>
      <c r="M111" s="23"/>
      <c r="N111" s="331"/>
      <c r="O111" s="23"/>
      <c r="P111" s="23"/>
      <c r="Q111" s="23"/>
      <c r="R111" s="23"/>
      <c r="S111" s="23"/>
      <c r="T111" s="23"/>
      <c r="U111" s="23"/>
      <c r="V111" s="23"/>
      <c r="W111" s="23"/>
      <c r="X111" s="23"/>
      <c r="Y111" s="23"/>
      <c r="Z111" s="23"/>
    </row>
    <row r="112" spans="1:26" ht="12.75" customHeight="1" x14ac:dyDescent="0.25">
      <c r="A112" s="23"/>
      <c r="B112" s="23"/>
      <c r="C112" s="23"/>
      <c r="D112" s="23"/>
      <c r="E112" s="23"/>
      <c r="F112" s="23"/>
      <c r="G112" s="23"/>
      <c r="H112" s="23"/>
      <c r="I112" s="23"/>
      <c r="J112" s="23"/>
      <c r="K112" s="23"/>
      <c r="L112" s="23"/>
      <c r="M112" s="23"/>
      <c r="N112" s="331"/>
      <c r="O112" s="23"/>
      <c r="P112" s="23"/>
      <c r="Q112" s="23"/>
      <c r="R112" s="23"/>
      <c r="S112" s="23"/>
      <c r="T112" s="23"/>
      <c r="U112" s="23"/>
      <c r="V112" s="23"/>
      <c r="W112" s="23"/>
      <c r="X112" s="23"/>
      <c r="Y112" s="23"/>
      <c r="Z112" s="23"/>
    </row>
    <row r="113" spans="1:26" ht="12.75" customHeight="1" x14ac:dyDescent="0.25">
      <c r="A113" s="23"/>
      <c r="B113" s="23"/>
      <c r="C113" s="23"/>
      <c r="D113" s="23"/>
      <c r="E113" s="23"/>
      <c r="F113" s="23"/>
      <c r="G113" s="23"/>
      <c r="H113" s="23"/>
      <c r="I113" s="23"/>
      <c r="J113" s="23"/>
      <c r="K113" s="23"/>
      <c r="L113" s="23"/>
      <c r="M113" s="23"/>
      <c r="N113" s="331"/>
      <c r="O113" s="23"/>
      <c r="P113" s="23"/>
      <c r="Q113" s="23"/>
      <c r="R113" s="23"/>
      <c r="S113" s="23"/>
      <c r="T113" s="23"/>
      <c r="U113" s="23"/>
      <c r="V113" s="23"/>
      <c r="W113" s="23"/>
      <c r="X113" s="23"/>
      <c r="Y113" s="23"/>
      <c r="Z113" s="23"/>
    </row>
    <row r="114" spans="1:26" ht="12.75" customHeight="1" x14ac:dyDescent="0.25">
      <c r="A114" s="23"/>
      <c r="B114" s="23"/>
      <c r="C114" s="23"/>
      <c r="D114" s="23"/>
      <c r="E114" s="23"/>
      <c r="F114" s="23"/>
      <c r="G114" s="23"/>
      <c r="H114" s="23"/>
      <c r="I114" s="23"/>
      <c r="J114" s="23"/>
      <c r="K114" s="23"/>
      <c r="L114" s="23"/>
      <c r="M114" s="23"/>
      <c r="N114" s="331"/>
      <c r="O114" s="23"/>
      <c r="P114" s="23"/>
      <c r="Q114" s="23"/>
      <c r="R114" s="23"/>
      <c r="S114" s="23"/>
      <c r="T114" s="23"/>
      <c r="U114" s="23"/>
      <c r="V114" s="23"/>
      <c r="W114" s="23"/>
      <c r="X114" s="23"/>
      <c r="Y114" s="23"/>
      <c r="Z114" s="23"/>
    </row>
    <row r="115" spans="1:26" ht="12.75" customHeight="1" x14ac:dyDescent="0.25">
      <c r="A115" s="23"/>
      <c r="B115" s="23"/>
      <c r="C115" s="23"/>
      <c r="D115" s="23"/>
      <c r="E115" s="23"/>
      <c r="F115" s="23"/>
      <c r="G115" s="23"/>
      <c r="H115" s="23"/>
      <c r="I115" s="23"/>
      <c r="J115" s="23"/>
      <c r="K115" s="23"/>
      <c r="L115" s="23"/>
      <c r="M115" s="23"/>
      <c r="N115" s="331"/>
      <c r="O115" s="23"/>
      <c r="P115" s="23"/>
      <c r="Q115" s="23"/>
      <c r="R115" s="23"/>
      <c r="S115" s="23"/>
      <c r="T115" s="23"/>
      <c r="U115" s="23"/>
      <c r="V115" s="23"/>
      <c r="W115" s="23"/>
      <c r="X115" s="23"/>
      <c r="Y115" s="23"/>
      <c r="Z115" s="23"/>
    </row>
    <row r="116" spans="1:26" ht="12.75" customHeight="1" x14ac:dyDescent="0.25">
      <c r="A116" s="23"/>
      <c r="B116" s="23"/>
      <c r="C116" s="23"/>
      <c r="D116" s="23"/>
      <c r="E116" s="23"/>
      <c r="F116" s="23"/>
      <c r="G116" s="23"/>
      <c r="H116" s="23"/>
      <c r="I116" s="23"/>
      <c r="J116" s="23"/>
      <c r="K116" s="23"/>
      <c r="L116" s="23"/>
      <c r="M116" s="23"/>
      <c r="N116" s="331"/>
      <c r="O116" s="23"/>
      <c r="P116" s="23"/>
      <c r="Q116" s="23"/>
      <c r="R116" s="23"/>
      <c r="S116" s="23"/>
      <c r="T116" s="23"/>
      <c r="U116" s="23"/>
      <c r="V116" s="23"/>
      <c r="W116" s="23"/>
      <c r="X116" s="23"/>
      <c r="Y116" s="23"/>
      <c r="Z116" s="23"/>
    </row>
    <row r="117" spans="1:26" ht="12.75" customHeight="1" x14ac:dyDescent="0.25">
      <c r="A117" s="23"/>
      <c r="B117" s="23"/>
      <c r="C117" s="23"/>
      <c r="D117" s="23"/>
      <c r="E117" s="23"/>
      <c r="F117" s="23"/>
      <c r="G117" s="23"/>
      <c r="H117" s="23"/>
      <c r="I117" s="23"/>
      <c r="J117" s="23"/>
      <c r="K117" s="23"/>
      <c r="L117" s="23"/>
      <c r="M117" s="23"/>
      <c r="N117" s="331"/>
      <c r="O117" s="23"/>
      <c r="P117" s="23"/>
      <c r="Q117" s="23"/>
      <c r="R117" s="23"/>
      <c r="S117" s="23"/>
      <c r="T117" s="23"/>
      <c r="U117" s="23"/>
      <c r="V117" s="23"/>
      <c r="W117" s="23"/>
      <c r="X117" s="23"/>
      <c r="Y117" s="23"/>
      <c r="Z117" s="23"/>
    </row>
    <row r="118" spans="1:26" ht="12.75" customHeight="1" x14ac:dyDescent="0.25">
      <c r="A118" s="23"/>
      <c r="B118" s="23"/>
      <c r="C118" s="23"/>
      <c r="D118" s="23"/>
      <c r="E118" s="23"/>
      <c r="F118" s="23"/>
      <c r="G118" s="23"/>
      <c r="H118" s="23"/>
      <c r="I118" s="23"/>
      <c r="J118" s="23"/>
      <c r="K118" s="23"/>
      <c r="L118" s="23"/>
      <c r="M118" s="23"/>
      <c r="N118" s="331"/>
      <c r="O118" s="23"/>
      <c r="P118" s="23"/>
      <c r="Q118" s="23"/>
      <c r="R118" s="23"/>
      <c r="S118" s="23"/>
      <c r="T118" s="23"/>
      <c r="U118" s="23"/>
      <c r="V118" s="23"/>
      <c r="W118" s="23"/>
      <c r="X118" s="23"/>
      <c r="Y118" s="23"/>
      <c r="Z118" s="23"/>
    </row>
    <row r="119" spans="1:26" ht="12.75" customHeight="1" x14ac:dyDescent="0.25">
      <c r="A119" s="23"/>
      <c r="B119" s="23"/>
      <c r="C119" s="23"/>
      <c r="D119" s="23"/>
      <c r="E119" s="23"/>
      <c r="F119" s="23"/>
      <c r="G119" s="23"/>
      <c r="H119" s="23"/>
      <c r="I119" s="23"/>
      <c r="J119" s="23"/>
      <c r="K119" s="23"/>
      <c r="L119" s="23"/>
      <c r="M119" s="23"/>
      <c r="N119" s="331"/>
      <c r="O119" s="23"/>
      <c r="P119" s="23"/>
      <c r="Q119" s="23"/>
      <c r="R119" s="23"/>
      <c r="S119" s="23"/>
      <c r="T119" s="23"/>
      <c r="U119" s="23"/>
      <c r="V119" s="23"/>
      <c r="W119" s="23"/>
      <c r="X119" s="23"/>
      <c r="Y119" s="23"/>
      <c r="Z119" s="23"/>
    </row>
    <row r="120" spans="1:26" ht="12.75" customHeight="1" x14ac:dyDescent="0.25">
      <c r="A120" s="23"/>
      <c r="B120" s="23"/>
      <c r="C120" s="23"/>
      <c r="D120" s="23"/>
      <c r="E120" s="23"/>
      <c r="F120" s="23"/>
      <c r="G120" s="23"/>
      <c r="H120" s="23"/>
      <c r="I120" s="23"/>
      <c r="J120" s="23"/>
      <c r="K120" s="23"/>
      <c r="L120" s="23"/>
      <c r="M120" s="23"/>
      <c r="N120" s="331"/>
      <c r="O120" s="23"/>
      <c r="P120" s="23"/>
      <c r="Q120" s="23"/>
      <c r="R120" s="23"/>
      <c r="S120" s="23"/>
      <c r="T120" s="23"/>
      <c r="U120" s="23"/>
      <c r="V120" s="23"/>
      <c r="W120" s="23"/>
      <c r="X120" s="23"/>
      <c r="Y120" s="23"/>
      <c r="Z120" s="23"/>
    </row>
    <row r="121" spans="1:26" ht="12.75" customHeight="1" x14ac:dyDescent="0.25">
      <c r="A121" s="23"/>
      <c r="B121" s="23"/>
      <c r="C121" s="23"/>
      <c r="D121" s="23"/>
      <c r="E121" s="23"/>
      <c r="F121" s="23"/>
      <c r="G121" s="23"/>
      <c r="H121" s="23"/>
      <c r="I121" s="23"/>
      <c r="J121" s="23"/>
      <c r="K121" s="23"/>
      <c r="L121" s="23"/>
      <c r="M121" s="23"/>
      <c r="N121" s="331"/>
      <c r="O121" s="23"/>
      <c r="P121" s="23"/>
      <c r="Q121" s="23"/>
      <c r="R121" s="23"/>
      <c r="S121" s="23"/>
      <c r="T121" s="23"/>
      <c r="U121" s="23"/>
      <c r="V121" s="23"/>
      <c r="W121" s="23"/>
      <c r="X121" s="23"/>
      <c r="Y121" s="23"/>
      <c r="Z121" s="23"/>
    </row>
    <row r="122" spans="1:26" ht="12.75" customHeight="1" x14ac:dyDescent="0.25">
      <c r="A122" s="23"/>
      <c r="B122" s="23"/>
      <c r="C122" s="23"/>
      <c r="D122" s="23"/>
      <c r="E122" s="23"/>
      <c r="F122" s="23"/>
      <c r="G122" s="23"/>
      <c r="H122" s="23"/>
      <c r="I122" s="23"/>
      <c r="J122" s="23"/>
      <c r="K122" s="23"/>
      <c r="L122" s="23"/>
      <c r="M122" s="23"/>
      <c r="N122" s="331"/>
      <c r="O122" s="23"/>
      <c r="P122" s="23"/>
      <c r="Q122" s="23"/>
      <c r="R122" s="23"/>
      <c r="S122" s="23"/>
      <c r="T122" s="23"/>
      <c r="U122" s="23"/>
      <c r="V122" s="23"/>
      <c r="W122" s="23"/>
      <c r="X122" s="23"/>
      <c r="Y122" s="23"/>
      <c r="Z122" s="23"/>
    </row>
    <row r="123" spans="1:26" ht="12.75" customHeight="1" x14ac:dyDescent="0.25">
      <c r="A123" s="23"/>
      <c r="B123" s="23"/>
      <c r="C123" s="23"/>
      <c r="D123" s="23"/>
      <c r="E123" s="23"/>
      <c r="F123" s="23"/>
      <c r="G123" s="23"/>
      <c r="H123" s="23"/>
      <c r="I123" s="23"/>
      <c r="J123" s="23"/>
      <c r="K123" s="23"/>
      <c r="L123" s="23"/>
      <c r="M123" s="23"/>
      <c r="N123" s="331"/>
      <c r="O123" s="23"/>
      <c r="P123" s="23"/>
      <c r="Q123" s="23"/>
      <c r="R123" s="23"/>
      <c r="S123" s="23"/>
      <c r="T123" s="23"/>
      <c r="U123" s="23"/>
      <c r="V123" s="23"/>
      <c r="W123" s="23"/>
      <c r="X123" s="23"/>
      <c r="Y123" s="23"/>
      <c r="Z123" s="23"/>
    </row>
    <row r="124" spans="1:26" ht="12.75" customHeight="1" x14ac:dyDescent="0.25">
      <c r="A124" s="23"/>
      <c r="B124" s="23"/>
      <c r="C124" s="23"/>
      <c r="D124" s="23"/>
      <c r="E124" s="23"/>
      <c r="F124" s="23"/>
      <c r="G124" s="23"/>
      <c r="H124" s="23"/>
      <c r="I124" s="23"/>
      <c r="J124" s="23"/>
      <c r="K124" s="23"/>
      <c r="L124" s="23"/>
      <c r="M124" s="23"/>
      <c r="N124" s="331"/>
      <c r="O124" s="23"/>
      <c r="P124" s="23"/>
      <c r="Q124" s="23"/>
      <c r="R124" s="23"/>
      <c r="S124" s="23"/>
      <c r="T124" s="23"/>
      <c r="U124" s="23"/>
      <c r="V124" s="23"/>
      <c r="W124" s="23"/>
      <c r="X124" s="23"/>
      <c r="Y124" s="23"/>
      <c r="Z124" s="23"/>
    </row>
    <row r="125" spans="1:26" ht="12.75" customHeight="1" x14ac:dyDescent="0.25">
      <c r="A125" s="23"/>
      <c r="B125" s="23"/>
      <c r="C125" s="23"/>
      <c r="D125" s="23"/>
      <c r="E125" s="23"/>
      <c r="F125" s="23"/>
      <c r="G125" s="23"/>
      <c r="H125" s="23"/>
      <c r="I125" s="23"/>
      <c r="J125" s="23"/>
      <c r="K125" s="23"/>
      <c r="L125" s="23"/>
      <c r="M125" s="23"/>
      <c r="N125" s="331"/>
      <c r="O125" s="23"/>
      <c r="P125" s="23"/>
      <c r="Q125" s="23"/>
      <c r="R125" s="23"/>
      <c r="S125" s="23"/>
      <c r="T125" s="23"/>
      <c r="U125" s="23"/>
      <c r="V125" s="23"/>
      <c r="W125" s="23"/>
      <c r="X125" s="23"/>
      <c r="Y125" s="23"/>
      <c r="Z125" s="23"/>
    </row>
    <row r="126" spans="1:26" ht="12.75" customHeight="1" x14ac:dyDescent="0.25">
      <c r="A126" s="23"/>
      <c r="B126" s="23"/>
      <c r="C126" s="23"/>
      <c r="D126" s="23"/>
      <c r="E126" s="23"/>
      <c r="F126" s="23"/>
      <c r="G126" s="23"/>
      <c r="H126" s="23"/>
      <c r="I126" s="23"/>
      <c r="J126" s="23"/>
      <c r="K126" s="23"/>
      <c r="L126" s="23"/>
      <c r="M126" s="23"/>
      <c r="N126" s="331"/>
      <c r="O126" s="23"/>
      <c r="P126" s="23"/>
      <c r="Q126" s="23"/>
      <c r="R126" s="23"/>
      <c r="S126" s="23"/>
      <c r="T126" s="23"/>
      <c r="U126" s="23"/>
      <c r="V126" s="23"/>
      <c r="W126" s="23"/>
      <c r="X126" s="23"/>
      <c r="Y126" s="23"/>
      <c r="Z126" s="23"/>
    </row>
    <row r="127" spans="1:26" ht="12.75" customHeight="1" x14ac:dyDescent="0.25">
      <c r="A127" s="23"/>
      <c r="B127" s="23"/>
      <c r="C127" s="23"/>
      <c r="D127" s="23"/>
      <c r="E127" s="23"/>
      <c r="F127" s="23"/>
      <c r="G127" s="23"/>
      <c r="H127" s="23"/>
      <c r="I127" s="23"/>
      <c r="J127" s="23"/>
      <c r="K127" s="23"/>
      <c r="L127" s="23"/>
      <c r="M127" s="23"/>
      <c r="N127" s="331"/>
      <c r="O127" s="23"/>
      <c r="P127" s="23"/>
      <c r="Q127" s="23"/>
      <c r="R127" s="23"/>
      <c r="S127" s="23"/>
      <c r="T127" s="23"/>
      <c r="U127" s="23"/>
      <c r="V127" s="23"/>
      <c r="W127" s="23"/>
      <c r="X127" s="23"/>
      <c r="Y127" s="23"/>
      <c r="Z127" s="23"/>
    </row>
    <row r="128" spans="1:26" ht="12.75" customHeight="1" x14ac:dyDescent="0.25">
      <c r="A128" s="23"/>
      <c r="B128" s="23"/>
      <c r="C128" s="23"/>
      <c r="D128" s="23"/>
      <c r="E128" s="23"/>
      <c r="F128" s="23"/>
      <c r="G128" s="23"/>
      <c r="H128" s="23"/>
      <c r="I128" s="23"/>
      <c r="J128" s="23"/>
      <c r="K128" s="23"/>
      <c r="L128" s="23"/>
      <c r="M128" s="23"/>
      <c r="N128" s="331"/>
      <c r="O128" s="23"/>
      <c r="P128" s="23"/>
      <c r="Q128" s="23"/>
      <c r="R128" s="23"/>
      <c r="S128" s="23"/>
      <c r="T128" s="23"/>
      <c r="U128" s="23"/>
      <c r="V128" s="23"/>
      <c r="W128" s="23"/>
      <c r="X128" s="23"/>
      <c r="Y128" s="23"/>
      <c r="Z128" s="23"/>
    </row>
    <row r="129" spans="1:26" ht="12.75" customHeight="1" x14ac:dyDescent="0.25">
      <c r="A129" s="23"/>
      <c r="B129" s="23"/>
      <c r="C129" s="23"/>
      <c r="D129" s="23"/>
      <c r="E129" s="23"/>
      <c r="F129" s="23"/>
      <c r="G129" s="23"/>
      <c r="H129" s="23"/>
      <c r="I129" s="23"/>
      <c r="J129" s="23"/>
      <c r="K129" s="23"/>
      <c r="L129" s="23"/>
      <c r="M129" s="23"/>
      <c r="N129" s="331"/>
      <c r="O129" s="23"/>
      <c r="P129" s="23"/>
      <c r="Q129" s="23"/>
      <c r="R129" s="23"/>
      <c r="S129" s="23"/>
      <c r="T129" s="23"/>
      <c r="U129" s="23"/>
      <c r="V129" s="23"/>
      <c r="W129" s="23"/>
      <c r="X129" s="23"/>
      <c r="Y129" s="23"/>
      <c r="Z129" s="23"/>
    </row>
    <row r="130" spans="1:26" ht="12.75" customHeight="1" x14ac:dyDescent="0.25">
      <c r="A130" s="23"/>
      <c r="B130" s="23"/>
      <c r="C130" s="23"/>
      <c r="D130" s="23"/>
      <c r="E130" s="23"/>
      <c r="F130" s="23"/>
      <c r="G130" s="23"/>
      <c r="H130" s="23"/>
      <c r="I130" s="23"/>
      <c r="J130" s="23"/>
      <c r="K130" s="23"/>
      <c r="L130" s="23"/>
      <c r="M130" s="23"/>
      <c r="N130" s="331"/>
      <c r="O130" s="23"/>
      <c r="P130" s="23"/>
      <c r="Q130" s="23"/>
      <c r="R130" s="23"/>
      <c r="S130" s="23"/>
      <c r="T130" s="23"/>
      <c r="U130" s="23"/>
      <c r="V130" s="23"/>
      <c r="W130" s="23"/>
      <c r="X130" s="23"/>
      <c r="Y130" s="23"/>
      <c r="Z130" s="23"/>
    </row>
    <row r="131" spans="1:26" ht="12.75" customHeight="1" x14ac:dyDescent="0.25">
      <c r="A131" s="23"/>
      <c r="B131" s="23"/>
      <c r="C131" s="23"/>
      <c r="D131" s="23"/>
      <c r="E131" s="23"/>
      <c r="F131" s="23"/>
      <c r="G131" s="23"/>
      <c r="H131" s="23"/>
      <c r="I131" s="23"/>
      <c r="J131" s="23"/>
      <c r="K131" s="23"/>
      <c r="L131" s="23"/>
      <c r="M131" s="23"/>
      <c r="N131" s="331"/>
      <c r="O131" s="23"/>
      <c r="P131" s="23"/>
      <c r="Q131" s="23"/>
      <c r="R131" s="23"/>
      <c r="S131" s="23"/>
      <c r="T131" s="23"/>
      <c r="U131" s="23"/>
      <c r="V131" s="23"/>
      <c r="W131" s="23"/>
      <c r="X131" s="23"/>
      <c r="Y131" s="23"/>
      <c r="Z131" s="23"/>
    </row>
    <row r="132" spans="1:26" ht="12.75" customHeight="1" x14ac:dyDescent="0.25">
      <c r="A132" s="23"/>
      <c r="B132" s="23"/>
      <c r="C132" s="23"/>
      <c r="D132" s="23"/>
      <c r="E132" s="23"/>
      <c r="F132" s="23"/>
      <c r="G132" s="23"/>
      <c r="H132" s="23"/>
      <c r="I132" s="23"/>
      <c r="J132" s="23"/>
      <c r="K132" s="23"/>
      <c r="L132" s="23"/>
      <c r="M132" s="23"/>
      <c r="N132" s="331"/>
      <c r="O132" s="23"/>
      <c r="P132" s="23"/>
      <c r="Q132" s="23"/>
      <c r="R132" s="23"/>
      <c r="S132" s="23"/>
      <c r="T132" s="23"/>
      <c r="U132" s="23"/>
      <c r="V132" s="23"/>
      <c r="W132" s="23"/>
      <c r="X132" s="23"/>
      <c r="Y132" s="23"/>
      <c r="Z132" s="23"/>
    </row>
    <row r="133" spans="1:26" ht="12.75" customHeight="1" x14ac:dyDescent="0.25">
      <c r="A133" s="23"/>
      <c r="B133" s="23"/>
      <c r="C133" s="23"/>
      <c r="D133" s="23"/>
      <c r="E133" s="23"/>
      <c r="F133" s="23"/>
      <c r="G133" s="23"/>
      <c r="H133" s="23"/>
      <c r="I133" s="23"/>
      <c r="J133" s="23"/>
      <c r="K133" s="23"/>
      <c r="L133" s="23"/>
      <c r="M133" s="23"/>
      <c r="N133" s="331"/>
      <c r="O133" s="23"/>
      <c r="P133" s="23"/>
      <c r="Q133" s="23"/>
      <c r="R133" s="23"/>
      <c r="S133" s="23"/>
      <c r="T133" s="23"/>
      <c r="U133" s="23"/>
      <c r="V133" s="23"/>
      <c r="W133" s="23"/>
      <c r="X133" s="23"/>
      <c r="Y133" s="23"/>
      <c r="Z133" s="23"/>
    </row>
    <row r="134" spans="1:26" ht="12.75" customHeight="1" x14ac:dyDescent="0.25">
      <c r="A134" s="23"/>
      <c r="B134" s="23"/>
      <c r="C134" s="23"/>
      <c r="D134" s="23"/>
      <c r="E134" s="23"/>
      <c r="F134" s="23"/>
      <c r="G134" s="23"/>
      <c r="H134" s="23"/>
      <c r="I134" s="23"/>
      <c r="J134" s="23"/>
      <c r="K134" s="23"/>
      <c r="L134" s="23"/>
      <c r="M134" s="23"/>
      <c r="N134" s="331"/>
      <c r="O134" s="23"/>
      <c r="P134" s="23"/>
      <c r="Q134" s="23"/>
      <c r="R134" s="23"/>
      <c r="S134" s="23"/>
      <c r="T134" s="23"/>
      <c r="U134" s="23"/>
      <c r="V134" s="23"/>
      <c r="W134" s="23"/>
      <c r="X134" s="23"/>
      <c r="Y134" s="23"/>
      <c r="Z134" s="23"/>
    </row>
    <row r="135" spans="1:26" ht="12.75" customHeight="1" x14ac:dyDescent="0.25">
      <c r="A135" s="23"/>
      <c r="B135" s="23"/>
      <c r="C135" s="23"/>
      <c r="D135" s="23"/>
      <c r="E135" s="23"/>
      <c r="F135" s="23"/>
      <c r="G135" s="23"/>
      <c r="H135" s="23"/>
      <c r="I135" s="23"/>
      <c r="J135" s="23"/>
      <c r="K135" s="23"/>
      <c r="L135" s="23"/>
      <c r="M135" s="23"/>
      <c r="N135" s="331"/>
      <c r="O135" s="23"/>
      <c r="P135" s="23"/>
      <c r="Q135" s="23"/>
      <c r="R135" s="23"/>
      <c r="S135" s="23"/>
      <c r="T135" s="23"/>
      <c r="U135" s="23"/>
      <c r="V135" s="23"/>
      <c r="W135" s="23"/>
      <c r="X135" s="23"/>
      <c r="Y135" s="23"/>
      <c r="Z135" s="23"/>
    </row>
    <row r="136" spans="1:26" ht="12.75" customHeight="1" x14ac:dyDescent="0.25">
      <c r="A136" s="23"/>
      <c r="B136" s="23"/>
      <c r="C136" s="23"/>
      <c r="D136" s="23"/>
      <c r="E136" s="23"/>
      <c r="F136" s="23"/>
      <c r="G136" s="23"/>
      <c r="H136" s="23"/>
      <c r="I136" s="23"/>
      <c r="J136" s="23"/>
      <c r="K136" s="23"/>
      <c r="L136" s="23"/>
      <c r="M136" s="23"/>
      <c r="N136" s="331"/>
      <c r="O136" s="23"/>
      <c r="P136" s="23"/>
      <c r="Q136" s="23"/>
      <c r="R136" s="23"/>
      <c r="S136" s="23"/>
      <c r="T136" s="23"/>
      <c r="U136" s="23"/>
      <c r="V136" s="23"/>
      <c r="W136" s="23"/>
      <c r="X136" s="23"/>
      <c r="Y136" s="23"/>
      <c r="Z136" s="23"/>
    </row>
    <row r="137" spans="1:26" ht="12.75" customHeight="1" x14ac:dyDescent="0.25">
      <c r="A137" s="23"/>
      <c r="B137" s="23"/>
      <c r="C137" s="23"/>
      <c r="D137" s="23"/>
      <c r="E137" s="23"/>
      <c r="F137" s="23"/>
      <c r="G137" s="23"/>
      <c r="H137" s="23"/>
      <c r="I137" s="23"/>
      <c r="J137" s="23"/>
      <c r="K137" s="23"/>
      <c r="L137" s="23"/>
      <c r="M137" s="23"/>
      <c r="N137" s="331"/>
      <c r="O137" s="23"/>
      <c r="P137" s="23"/>
      <c r="Q137" s="23"/>
      <c r="R137" s="23"/>
      <c r="S137" s="23"/>
      <c r="T137" s="23"/>
      <c r="U137" s="23"/>
      <c r="V137" s="23"/>
      <c r="W137" s="23"/>
      <c r="X137" s="23"/>
      <c r="Y137" s="23"/>
      <c r="Z137" s="23"/>
    </row>
    <row r="138" spans="1:26" ht="12.75" customHeight="1" x14ac:dyDescent="0.25">
      <c r="A138" s="23"/>
      <c r="B138" s="23"/>
      <c r="C138" s="23"/>
      <c r="D138" s="23"/>
      <c r="E138" s="23"/>
      <c r="F138" s="23"/>
      <c r="G138" s="23"/>
      <c r="H138" s="23"/>
      <c r="I138" s="23"/>
      <c r="J138" s="23"/>
      <c r="K138" s="23"/>
      <c r="L138" s="23"/>
      <c r="M138" s="23"/>
      <c r="N138" s="331"/>
      <c r="O138" s="23"/>
      <c r="P138" s="23"/>
      <c r="Q138" s="23"/>
      <c r="R138" s="23"/>
      <c r="S138" s="23"/>
      <c r="T138" s="23"/>
      <c r="U138" s="23"/>
      <c r="V138" s="23"/>
      <c r="W138" s="23"/>
      <c r="X138" s="23"/>
      <c r="Y138" s="23"/>
      <c r="Z138" s="23"/>
    </row>
    <row r="139" spans="1:26" ht="12.75" customHeight="1" x14ac:dyDescent="0.25">
      <c r="A139" s="23"/>
      <c r="B139" s="23"/>
      <c r="C139" s="23"/>
      <c r="D139" s="23"/>
      <c r="E139" s="23"/>
      <c r="F139" s="23"/>
      <c r="G139" s="23"/>
      <c r="H139" s="23"/>
      <c r="I139" s="23"/>
      <c r="J139" s="23"/>
      <c r="K139" s="23"/>
      <c r="L139" s="23"/>
      <c r="M139" s="23"/>
      <c r="N139" s="331"/>
      <c r="O139" s="23"/>
      <c r="P139" s="23"/>
      <c r="Q139" s="23"/>
      <c r="R139" s="23"/>
      <c r="S139" s="23"/>
      <c r="T139" s="23"/>
      <c r="U139" s="23"/>
      <c r="V139" s="23"/>
      <c r="W139" s="23"/>
      <c r="X139" s="23"/>
      <c r="Y139" s="23"/>
      <c r="Z139" s="23"/>
    </row>
    <row r="140" spans="1:26" ht="12.75" customHeight="1" x14ac:dyDescent="0.25">
      <c r="A140" s="23"/>
      <c r="B140" s="23"/>
      <c r="C140" s="23"/>
      <c r="D140" s="23"/>
      <c r="E140" s="23"/>
      <c r="F140" s="23"/>
      <c r="G140" s="23"/>
      <c r="H140" s="23"/>
      <c r="I140" s="23"/>
      <c r="J140" s="23"/>
      <c r="K140" s="23"/>
      <c r="L140" s="23"/>
      <c r="M140" s="23"/>
      <c r="N140" s="331"/>
      <c r="O140" s="23"/>
      <c r="P140" s="23"/>
      <c r="Q140" s="23"/>
      <c r="R140" s="23"/>
      <c r="S140" s="23"/>
      <c r="T140" s="23"/>
      <c r="U140" s="23"/>
      <c r="V140" s="23"/>
      <c r="W140" s="23"/>
      <c r="X140" s="23"/>
      <c r="Y140" s="23"/>
      <c r="Z140" s="23"/>
    </row>
    <row r="141" spans="1:26" ht="12.75" customHeight="1" x14ac:dyDescent="0.25">
      <c r="A141" s="23"/>
      <c r="B141" s="23"/>
      <c r="C141" s="23"/>
      <c r="D141" s="23"/>
      <c r="E141" s="23"/>
      <c r="F141" s="23"/>
      <c r="G141" s="23"/>
      <c r="H141" s="23"/>
      <c r="I141" s="23"/>
      <c r="J141" s="23"/>
      <c r="K141" s="23"/>
      <c r="L141" s="23"/>
      <c r="M141" s="23"/>
      <c r="N141" s="331"/>
      <c r="O141" s="23"/>
      <c r="P141" s="23"/>
      <c r="Q141" s="23"/>
      <c r="R141" s="23"/>
      <c r="S141" s="23"/>
      <c r="T141" s="23"/>
      <c r="U141" s="23"/>
      <c r="V141" s="23"/>
      <c r="W141" s="23"/>
      <c r="X141" s="23"/>
      <c r="Y141" s="23"/>
      <c r="Z141" s="23"/>
    </row>
    <row r="142" spans="1:26" ht="12.75" customHeight="1" x14ac:dyDescent="0.25">
      <c r="A142" s="23"/>
      <c r="B142" s="23"/>
      <c r="C142" s="23"/>
      <c r="D142" s="23"/>
      <c r="E142" s="23"/>
      <c r="F142" s="23"/>
      <c r="G142" s="23"/>
      <c r="H142" s="23"/>
      <c r="I142" s="23"/>
      <c r="J142" s="23"/>
      <c r="K142" s="23"/>
      <c r="L142" s="23"/>
      <c r="M142" s="23"/>
      <c r="N142" s="331"/>
      <c r="O142" s="23"/>
      <c r="P142" s="23"/>
      <c r="Q142" s="23"/>
      <c r="R142" s="23"/>
      <c r="S142" s="23"/>
      <c r="T142" s="23"/>
      <c r="U142" s="23"/>
      <c r="V142" s="23"/>
      <c r="W142" s="23"/>
      <c r="X142" s="23"/>
      <c r="Y142" s="23"/>
      <c r="Z142" s="23"/>
    </row>
    <row r="143" spans="1:26" ht="12.75" customHeight="1" x14ac:dyDescent="0.25">
      <c r="A143" s="23"/>
      <c r="B143" s="23"/>
      <c r="C143" s="23"/>
      <c r="D143" s="23"/>
      <c r="E143" s="23"/>
      <c r="F143" s="23"/>
      <c r="G143" s="23"/>
      <c r="H143" s="23"/>
      <c r="I143" s="23"/>
      <c r="J143" s="23"/>
      <c r="K143" s="23"/>
      <c r="L143" s="23"/>
      <c r="M143" s="23"/>
      <c r="N143" s="331"/>
      <c r="O143" s="23"/>
      <c r="P143" s="23"/>
      <c r="Q143" s="23"/>
      <c r="R143" s="23"/>
      <c r="S143" s="23"/>
      <c r="T143" s="23"/>
      <c r="U143" s="23"/>
      <c r="V143" s="23"/>
      <c r="W143" s="23"/>
      <c r="X143" s="23"/>
      <c r="Y143" s="23"/>
      <c r="Z143" s="23"/>
    </row>
    <row r="144" spans="1:26" ht="12.75" customHeight="1" x14ac:dyDescent="0.25">
      <c r="A144" s="23"/>
      <c r="B144" s="23"/>
      <c r="C144" s="23"/>
      <c r="D144" s="23"/>
      <c r="E144" s="23"/>
      <c r="F144" s="23"/>
      <c r="G144" s="23"/>
      <c r="H144" s="23"/>
      <c r="I144" s="23"/>
      <c r="J144" s="23"/>
      <c r="K144" s="23"/>
      <c r="L144" s="23"/>
      <c r="M144" s="23"/>
      <c r="N144" s="331"/>
      <c r="O144" s="23"/>
      <c r="P144" s="23"/>
      <c r="Q144" s="23"/>
      <c r="R144" s="23"/>
      <c r="S144" s="23"/>
      <c r="T144" s="23"/>
      <c r="U144" s="23"/>
      <c r="V144" s="23"/>
      <c r="W144" s="23"/>
      <c r="X144" s="23"/>
      <c r="Y144" s="23"/>
      <c r="Z144" s="23"/>
    </row>
    <row r="145" spans="1:26" ht="12.75" customHeight="1" x14ac:dyDescent="0.25">
      <c r="A145" s="23"/>
      <c r="B145" s="23"/>
      <c r="C145" s="23"/>
      <c r="D145" s="23"/>
      <c r="E145" s="23"/>
      <c r="F145" s="23"/>
      <c r="G145" s="23"/>
      <c r="H145" s="23"/>
      <c r="I145" s="23"/>
      <c r="J145" s="23"/>
      <c r="K145" s="23"/>
      <c r="L145" s="23"/>
      <c r="M145" s="23"/>
      <c r="N145" s="331"/>
      <c r="O145" s="23"/>
      <c r="P145" s="23"/>
      <c r="Q145" s="23"/>
      <c r="R145" s="23"/>
      <c r="S145" s="23"/>
      <c r="T145" s="23"/>
      <c r="U145" s="23"/>
      <c r="V145" s="23"/>
      <c r="W145" s="23"/>
      <c r="X145" s="23"/>
      <c r="Y145" s="23"/>
      <c r="Z145" s="23"/>
    </row>
    <row r="146" spans="1:26" ht="12.75" customHeight="1" x14ac:dyDescent="0.25">
      <c r="A146" s="23"/>
      <c r="B146" s="23"/>
      <c r="C146" s="23"/>
      <c r="D146" s="23"/>
      <c r="E146" s="23"/>
      <c r="F146" s="23"/>
      <c r="G146" s="23"/>
      <c r="H146" s="23"/>
      <c r="I146" s="23"/>
      <c r="J146" s="23"/>
      <c r="K146" s="23"/>
      <c r="L146" s="23"/>
      <c r="M146" s="23"/>
      <c r="N146" s="331"/>
      <c r="O146" s="23"/>
      <c r="P146" s="23"/>
      <c r="Q146" s="23"/>
      <c r="R146" s="23"/>
      <c r="S146" s="23"/>
      <c r="T146" s="23"/>
      <c r="U146" s="23"/>
      <c r="V146" s="23"/>
      <c r="W146" s="23"/>
      <c r="X146" s="23"/>
      <c r="Y146" s="23"/>
      <c r="Z146" s="23"/>
    </row>
    <row r="147" spans="1:26" ht="12.75" customHeight="1" x14ac:dyDescent="0.25">
      <c r="A147" s="23"/>
      <c r="B147" s="23"/>
      <c r="C147" s="23"/>
      <c r="D147" s="23"/>
      <c r="E147" s="23"/>
      <c r="F147" s="23"/>
      <c r="G147" s="23"/>
      <c r="H147" s="23"/>
      <c r="I147" s="23"/>
      <c r="J147" s="23"/>
      <c r="K147" s="23"/>
      <c r="L147" s="23"/>
      <c r="M147" s="23"/>
      <c r="N147" s="331"/>
      <c r="O147" s="23"/>
      <c r="P147" s="23"/>
      <c r="Q147" s="23"/>
      <c r="R147" s="23"/>
      <c r="S147" s="23"/>
      <c r="T147" s="23"/>
      <c r="U147" s="23"/>
      <c r="V147" s="23"/>
      <c r="W147" s="23"/>
      <c r="X147" s="23"/>
      <c r="Y147" s="23"/>
      <c r="Z147" s="23"/>
    </row>
    <row r="148" spans="1:26" ht="12.75" customHeight="1" x14ac:dyDescent="0.25">
      <c r="A148" s="23"/>
      <c r="B148" s="23"/>
      <c r="C148" s="23"/>
      <c r="D148" s="23"/>
      <c r="E148" s="23"/>
      <c r="F148" s="23"/>
      <c r="G148" s="23"/>
      <c r="H148" s="23"/>
      <c r="I148" s="23"/>
      <c r="J148" s="23"/>
      <c r="K148" s="23"/>
      <c r="L148" s="23"/>
      <c r="M148" s="23"/>
      <c r="N148" s="331"/>
      <c r="O148" s="23"/>
      <c r="P148" s="23"/>
      <c r="Q148" s="23"/>
      <c r="R148" s="23"/>
      <c r="S148" s="23"/>
      <c r="T148" s="23"/>
      <c r="U148" s="23"/>
      <c r="V148" s="23"/>
      <c r="W148" s="23"/>
      <c r="X148" s="23"/>
      <c r="Y148" s="23"/>
      <c r="Z148" s="23"/>
    </row>
    <row r="149" spans="1:26" ht="12.75" customHeight="1" x14ac:dyDescent="0.25">
      <c r="A149" s="23"/>
      <c r="B149" s="23"/>
      <c r="C149" s="23"/>
      <c r="D149" s="23"/>
      <c r="E149" s="23"/>
      <c r="F149" s="23"/>
      <c r="G149" s="23"/>
      <c r="H149" s="23"/>
      <c r="I149" s="23"/>
      <c r="J149" s="23"/>
      <c r="K149" s="23"/>
      <c r="L149" s="23"/>
      <c r="M149" s="23"/>
      <c r="N149" s="331"/>
      <c r="O149" s="23"/>
      <c r="P149" s="23"/>
      <c r="Q149" s="23"/>
      <c r="R149" s="23"/>
      <c r="S149" s="23"/>
      <c r="T149" s="23"/>
      <c r="U149" s="23"/>
      <c r="V149" s="23"/>
      <c r="W149" s="23"/>
      <c r="X149" s="23"/>
      <c r="Y149" s="23"/>
      <c r="Z149" s="23"/>
    </row>
    <row r="150" spans="1:26" ht="12.75" customHeight="1" x14ac:dyDescent="0.25">
      <c r="A150" s="23"/>
      <c r="B150" s="23"/>
      <c r="C150" s="23"/>
      <c r="D150" s="23"/>
      <c r="E150" s="23"/>
      <c r="F150" s="23"/>
      <c r="G150" s="23"/>
      <c r="H150" s="23"/>
      <c r="I150" s="23"/>
      <c r="J150" s="23"/>
      <c r="K150" s="23"/>
      <c r="L150" s="23"/>
      <c r="M150" s="23"/>
      <c r="N150" s="331"/>
      <c r="O150" s="23"/>
      <c r="P150" s="23"/>
      <c r="Q150" s="23"/>
      <c r="R150" s="23"/>
      <c r="S150" s="23"/>
      <c r="T150" s="23"/>
      <c r="U150" s="23"/>
      <c r="V150" s="23"/>
      <c r="W150" s="23"/>
      <c r="X150" s="23"/>
      <c r="Y150" s="23"/>
      <c r="Z150" s="23"/>
    </row>
    <row r="151" spans="1:26" ht="12.75" customHeight="1" x14ac:dyDescent="0.25">
      <c r="A151" s="23"/>
      <c r="B151" s="23"/>
      <c r="C151" s="23"/>
      <c r="D151" s="23"/>
      <c r="E151" s="23"/>
      <c r="F151" s="23"/>
      <c r="G151" s="23"/>
      <c r="H151" s="23"/>
      <c r="I151" s="23"/>
      <c r="J151" s="23"/>
      <c r="K151" s="23"/>
      <c r="L151" s="23"/>
      <c r="M151" s="23"/>
      <c r="N151" s="331"/>
      <c r="O151" s="23"/>
      <c r="P151" s="23"/>
      <c r="Q151" s="23"/>
      <c r="R151" s="23"/>
      <c r="S151" s="23"/>
      <c r="T151" s="23"/>
      <c r="U151" s="23"/>
      <c r="V151" s="23"/>
      <c r="W151" s="23"/>
      <c r="X151" s="23"/>
      <c r="Y151" s="23"/>
      <c r="Z151" s="23"/>
    </row>
    <row r="152" spans="1:26" ht="12.75" customHeight="1" x14ac:dyDescent="0.25">
      <c r="A152" s="23"/>
      <c r="B152" s="23"/>
      <c r="C152" s="23"/>
      <c r="D152" s="23"/>
      <c r="E152" s="23"/>
      <c r="F152" s="23"/>
      <c r="G152" s="23"/>
      <c r="H152" s="23"/>
      <c r="I152" s="23"/>
      <c r="J152" s="23"/>
      <c r="K152" s="23"/>
      <c r="L152" s="23"/>
      <c r="M152" s="23"/>
      <c r="N152" s="331"/>
      <c r="O152" s="23"/>
      <c r="P152" s="23"/>
      <c r="Q152" s="23"/>
      <c r="R152" s="23"/>
      <c r="S152" s="23"/>
      <c r="T152" s="23"/>
      <c r="U152" s="23"/>
      <c r="V152" s="23"/>
      <c r="W152" s="23"/>
      <c r="X152" s="23"/>
      <c r="Y152" s="23"/>
      <c r="Z152" s="23"/>
    </row>
    <row r="153" spans="1:26" ht="12.75" customHeight="1" x14ac:dyDescent="0.25">
      <c r="A153" s="23"/>
      <c r="B153" s="23"/>
      <c r="C153" s="23"/>
      <c r="D153" s="23"/>
      <c r="E153" s="23"/>
      <c r="F153" s="23"/>
      <c r="G153" s="23"/>
      <c r="H153" s="23"/>
      <c r="I153" s="23"/>
      <c r="J153" s="23"/>
      <c r="K153" s="23"/>
      <c r="L153" s="23"/>
      <c r="M153" s="23"/>
      <c r="N153" s="331"/>
      <c r="O153" s="23"/>
      <c r="P153" s="23"/>
      <c r="Q153" s="23"/>
      <c r="R153" s="23"/>
      <c r="S153" s="23"/>
      <c r="T153" s="23"/>
      <c r="U153" s="23"/>
      <c r="V153" s="23"/>
      <c r="W153" s="23"/>
      <c r="X153" s="23"/>
      <c r="Y153" s="23"/>
      <c r="Z153" s="23"/>
    </row>
    <row r="154" spans="1:26" ht="12.75" customHeight="1" x14ac:dyDescent="0.25">
      <c r="A154" s="23"/>
      <c r="B154" s="23"/>
      <c r="C154" s="23"/>
      <c r="D154" s="23"/>
      <c r="E154" s="23"/>
      <c r="F154" s="23"/>
      <c r="G154" s="23"/>
      <c r="H154" s="23"/>
      <c r="I154" s="23"/>
      <c r="J154" s="23"/>
      <c r="K154" s="23"/>
      <c r="L154" s="23"/>
      <c r="M154" s="23"/>
      <c r="N154" s="331"/>
      <c r="O154" s="23"/>
      <c r="P154" s="23"/>
      <c r="Q154" s="23"/>
      <c r="R154" s="23"/>
      <c r="S154" s="23"/>
      <c r="T154" s="23"/>
      <c r="U154" s="23"/>
      <c r="V154" s="23"/>
      <c r="W154" s="23"/>
      <c r="X154" s="23"/>
      <c r="Y154" s="23"/>
      <c r="Z154" s="23"/>
    </row>
    <row r="155" spans="1:26" ht="12.75" customHeight="1" x14ac:dyDescent="0.25">
      <c r="A155" s="23"/>
      <c r="B155" s="23"/>
      <c r="C155" s="23"/>
      <c r="D155" s="23"/>
      <c r="E155" s="23"/>
      <c r="F155" s="23"/>
      <c r="G155" s="23"/>
      <c r="H155" s="23"/>
      <c r="I155" s="23"/>
      <c r="J155" s="23"/>
      <c r="K155" s="23"/>
      <c r="L155" s="23"/>
      <c r="M155" s="23"/>
      <c r="N155" s="331"/>
      <c r="O155" s="23"/>
      <c r="P155" s="23"/>
      <c r="Q155" s="23"/>
      <c r="R155" s="23"/>
      <c r="S155" s="23"/>
      <c r="T155" s="23"/>
      <c r="U155" s="23"/>
      <c r="V155" s="23"/>
      <c r="W155" s="23"/>
      <c r="X155" s="23"/>
      <c r="Y155" s="23"/>
      <c r="Z155" s="23"/>
    </row>
    <row r="156" spans="1:26" ht="12.75" customHeight="1" x14ac:dyDescent="0.25">
      <c r="A156" s="23"/>
      <c r="B156" s="23"/>
      <c r="C156" s="23"/>
      <c r="D156" s="23"/>
      <c r="E156" s="23"/>
      <c r="F156" s="23"/>
      <c r="G156" s="23"/>
      <c r="H156" s="23"/>
      <c r="I156" s="23"/>
      <c r="J156" s="23"/>
      <c r="K156" s="23"/>
      <c r="L156" s="23"/>
      <c r="M156" s="23"/>
      <c r="N156" s="331"/>
      <c r="O156" s="23"/>
      <c r="P156" s="23"/>
      <c r="Q156" s="23"/>
      <c r="R156" s="23"/>
      <c r="S156" s="23"/>
      <c r="T156" s="23"/>
      <c r="U156" s="23"/>
      <c r="V156" s="23"/>
      <c r="W156" s="23"/>
      <c r="X156" s="23"/>
      <c r="Y156" s="23"/>
      <c r="Z156" s="23"/>
    </row>
    <row r="157" spans="1:26" ht="12.75" customHeight="1" x14ac:dyDescent="0.25">
      <c r="A157" s="23"/>
      <c r="B157" s="23"/>
      <c r="C157" s="23"/>
      <c r="D157" s="23"/>
      <c r="E157" s="23"/>
      <c r="F157" s="23"/>
      <c r="G157" s="23"/>
      <c r="H157" s="23"/>
      <c r="I157" s="23"/>
      <c r="J157" s="23"/>
      <c r="K157" s="23"/>
      <c r="L157" s="23"/>
      <c r="M157" s="23"/>
      <c r="N157" s="331"/>
      <c r="O157" s="23"/>
      <c r="P157" s="23"/>
      <c r="Q157" s="23"/>
      <c r="R157" s="23"/>
      <c r="S157" s="23"/>
      <c r="T157" s="23"/>
      <c r="U157" s="23"/>
      <c r="V157" s="23"/>
      <c r="W157" s="23"/>
      <c r="X157" s="23"/>
      <c r="Y157" s="23"/>
      <c r="Z157" s="23"/>
    </row>
    <row r="158" spans="1:26" ht="12.75" customHeight="1" x14ac:dyDescent="0.25">
      <c r="A158" s="23"/>
      <c r="B158" s="23"/>
      <c r="C158" s="23"/>
      <c r="D158" s="23"/>
      <c r="E158" s="23"/>
      <c r="F158" s="23"/>
      <c r="G158" s="23"/>
      <c r="H158" s="23"/>
      <c r="I158" s="23"/>
      <c r="J158" s="23"/>
      <c r="K158" s="23"/>
      <c r="L158" s="23"/>
      <c r="M158" s="23"/>
      <c r="N158" s="331"/>
      <c r="O158" s="23"/>
      <c r="P158" s="23"/>
      <c r="Q158" s="23"/>
      <c r="R158" s="23"/>
      <c r="S158" s="23"/>
      <c r="T158" s="23"/>
      <c r="U158" s="23"/>
      <c r="V158" s="23"/>
      <c r="W158" s="23"/>
      <c r="X158" s="23"/>
      <c r="Y158" s="23"/>
      <c r="Z158" s="23"/>
    </row>
    <row r="159" spans="1:26" ht="12.75" customHeight="1" x14ac:dyDescent="0.25">
      <c r="A159" s="23"/>
      <c r="B159" s="23"/>
      <c r="C159" s="23"/>
      <c r="D159" s="23"/>
      <c r="E159" s="23"/>
      <c r="F159" s="23"/>
      <c r="G159" s="23"/>
      <c r="H159" s="23"/>
      <c r="I159" s="23"/>
      <c r="J159" s="23"/>
      <c r="K159" s="23"/>
      <c r="L159" s="23"/>
      <c r="M159" s="23"/>
      <c r="N159" s="331"/>
      <c r="O159" s="23"/>
      <c r="P159" s="23"/>
      <c r="Q159" s="23"/>
      <c r="R159" s="23"/>
      <c r="S159" s="23"/>
      <c r="T159" s="23"/>
      <c r="U159" s="23"/>
      <c r="V159" s="23"/>
      <c r="W159" s="23"/>
      <c r="X159" s="23"/>
      <c r="Y159" s="23"/>
      <c r="Z159" s="23"/>
    </row>
    <row r="160" spans="1:26" ht="12.75" customHeight="1" x14ac:dyDescent="0.25">
      <c r="A160" s="23"/>
      <c r="B160" s="23"/>
      <c r="C160" s="23"/>
      <c r="D160" s="23"/>
      <c r="E160" s="23"/>
      <c r="F160" s="23"/>
      <c r="G160" s="23"/>
      <c r="H160" s="23"/>
      <c r="I160" s="23"/>
      <c r="J160" s="23"/>
      <c r="K160" s="23"/>
      <c r="L160" s="23"/>
      <c r="M160" s="23"/>
      <c r="N160" s="331"/>
      <c r="O160" s="23"/>
      <c r="P160" s="23"/>
      <c r="Q160" s="23"/>
      <c r="R160" s="23"/>
      <c r="S160" s="23"/>
      <c r="T160" s="23"/>
      <c r="U160" s="23"/>
      <c r="V160" s="23"/>
      <c r="W160" s="23"/>
      <c r="X160" s="23"/>
      <c r="Y160" s="23"/>
      <c r="Z160" s="23"/>
    </row>
    <row r="161" spans="1:26" ht="12.75" customHeight="1" x14ac:dyDescent="0.25">
      <c r="A161" s="23"/>
      <c r="B161" s="23"/>
      <c r="C161" s="23"/>
      <c r="D161" s="23"/>
      <c r="E161" s="23"/>
      <c r="F161" s="23"/>
      <c r="G161" s="23"/>
      <c r="H161" s="23"/>
      <c r="I161" s="23"/>
      <c r="J161" s="23"/>
      <c r="K161" s="23"/>
      <c r="L161" s="23"/>
      <c r="M161" s="23"/>
      <c r="N161" s="331"/>
      <c r="O161" s="23"/>
      <c r="P161" s="23"/>
      <c r="Q161" s="23"/>
      <c r="R161" s="23"/>
      <c r="S161" s="23"/>
      <c r="T161" s="23"/>
      <c r="U161" s="23"/>
      <c r="V161" s="23"/>
      <c r="W161" s="23"/>
      <c r="X161" s="23"/>
      <c r="Y161" s="23"/>
      <c r="Z161" s="23"/>
    </row>
    <row r="162" spans="1:26" ht="12.75" customHeight="1" x14ac:dyDescent="0.25">
      <c r="A162" s="23"/>
      <c r="B162" s="23"/>
      <c r="C162" s="23"/>
      <c r="D162" s="23"/>
      <c r="E162" s="23"/>
      <c r="F162" s="23"/>
      <c r="G162" s="23"/>
      <c r="H162" s="23"/>
      <c r="I162" s="23"/>
      <c r="J162" s="23"/>
      <c r="K162" s="23"/>
      <c r="L162" s="23"/>
      <c r="M162" s="23"/>
      <c r="N162" s="331"/>
      <c r="O162" s="23"/>
      <c r="P162" s="23"/>
      <c r="Q162" s="23"/>
      <c r="R162" s="23"/>
      <c r="S162" s="23"/>
      <c r="T162" s="23"/>
      <c r="U162" s="23"/>
      <c r="V162" s="23"/>
      <c r="W162" s="23"/>
      <c r="X162" s="23"/>
      <c r="Y162" s="23"/>
      <c r="Z162" s="23"/>
    </row>
    <row r="163" spans="1:26" ht="12.75" customHeight="1" x14ac:dyDescent="0.25">
      <c r="A163" s="23"/>
      <c r="B163" s="23"/>
      <c r="C163" s="23"/>
      <c r="D163" s="23"/>
      <c r="E163" s="23"/>
      <c r="F163" s="23"/>
      <c r="G163" s="23"/>
      <c r="H163" s="23"/>
      <c r="I163" s="23"/>
      <c r="J163" s="23"/>
      <c r="K163" s="23"/>
      <c r="L163" s="23"/>
      <c r="M163" s="23"/>
      <c r="N163" s="331"/>
      <c r="O163" s="23"/>
      <c r="P163" s="23"/>
      <c r="Q163" s="23"/>
      <c r="R163" s="23"/>
      <c r="S163" s="23"/>
      <c r="T163" s="23"/>
      <c r="U163" s="23"/>
      <c r="V163" s="23"/>
      <c r="W163" s="23"/>
      <c r="X163" s="23"/>
      <c r="Y163" s="23"/>
      <c r="Z163" s="23"/>
    </row>
    <row r="164" spans="1:26" ht="12.75" customHeight="1" x14ac:dyDescent="0.25">
      <c r="A164" s="23"/>
      <c r="B164" s="23"/>
      <c r="C164" s="23"/>
      <c r="D164" s="23"/>
      <c r="E164" s="23"/>
      <c r="F164" s="23"/>
      <c r="G164" s="23"/>
      <c r="H164" s="23"/>
      <c r="I164" s="23"/>
      <c r="J164" s="23"/>
      <c r="K164" s="23"/>
      <c r="L164" s="23"/>
      <c r="M164" s="23"/>
      <c r="N164" s="331"/>
      <c r="O164" s="23"/>
      <c r="P164" s="23"/>
      <c r="Q164" s="23"/>
      <c r="R164" s="23"/>
      <c r="S164" s="23"/>
      <c r="T164" s="23"/>
      <c r="U164" s="23"/>
      <c r="V164" s="23"/>
      <c r="W164" s="23"/>
      <c r="X164" s="23"/>
      <c r="Y164" s="23"/>
      <c r="Z164" s="23"/>
    </row>
    <row r="165" spans="1:26" ht="12.75" customHeight="1" x14ac:dyDescent="0.25">
      <c r="A165" s="23"/>
      <c r="B165" s="23"/>
      <c r="C165" s="23"/>
      <c r="D165" s="23"/>
      <c r="E165" s="23"/>
      <c r="F165" s="23"/>
      <c r="G165" s="23"/>
      <c r="H165" s="23"/>
      <c r="I165" s="23"/>
      <c r="J165" s="23"/>
      <c r="K165" s="23"/>
      <c r="L165" s="23"/>
      <c r="M165" s="23"/>
      <c r="N165" s="331"/>
      <c r="O165" s="23"/>
      <c r="P165" s="23"/>
      <c r="Q165" s="23"/>
      <c r="R165" s="23"/>
      <c r="S165" s="23"/>
      <c r="T165" s="23"/>
      <c r="U165" s="23"/>
      <c r="V165" s="23"/>
      <c r="W165" s="23"/>
      <c r="X165" s="23"/>
      <c r="Y165" s="23"/>
      <c r="Z165" s="23"/>
    </row>
    <row r="166" spans="1:26" ht="12.75" customHeight="1" x14ac:dyDescent="0.25">
      <c r="A166" s="23"/>
      <c r="B166" s="23"/>
      <c r="C166" s="23"/>
      <c r="D166" s="23"/>
      <c r="E166" s="23"/>
      <c r="F166" s="23"/>
      <c r="G166" s="23"/>
      <c r="H166" s="23"/>
      <c r="I166" s="23"/>
      <c r="J166" s="23"/>
      <c r="K166" s="23"/>
      <c r="L166" s="23"/>
      <c r="M166" s="23"/>
      <c r="N166" s="331"/>
      <c r="O166" s="23"/>
      <c r="P166" s="23"/>
      <c r="Q166" s="23"/>
      <c r="R166" s="23"/>
      <c r="S166" s="23"/>
      <c r="T166" s="23"/>
      <c r="U166" s="23"/>
      <c r="V166" s="23"/>
      <c r="W166" s="23"/>
      <c r="X166" s="23"/>
      <c r="Y166" s="23"/>
      <c r="Z166" s="23"/>
    </row>
    <row r="167" spans="1:26" ht="12.75" customHeight="1" x14ac:dyDescent="0.25">
      <c r="A167" s="23"/>
      <c r="B167" s="23"/>
      <c r="C167" s="23"/>
      <c r="D167" s="23"/>
      <c r="E167" s="23"/>
      <c r="F167" s="23"/>
      <c r="G167" s="23"/>
      <c r="H167" s="23"/>
      <c r="I167" s="23"/>
      <c r="J167" s="23"/>
      <c r="K167" s="23"/>
      <c r="L167" s="23"/>
      <c r="M167" s="23"/>
      <c r="N167" s="331"/>
      <c r="O167" s="23"/>
      <c r="P167" s="23"/>
      <c r="Q167" s="23"/>
      <c r="R167" s="23"/>
      <c r="S167" s="23"/>
      <c r="T167" s="23"/>
      <c r="U167" s="23"/>
      <c r="V167" s="23"/>
      <c r="W167" s="23"/>
      <c r="X167" s="23"/>
      <c r="Y167" s="23"/>
      <c r="Z167" s="23"/>
    </row>
    <row r="168" spans="1:26" ht="12.75" customHeight="1" x14ac:dyDescent="0.25">
      <c r="A168" s="23"/>
      <c r="B168" s="23"/>
      <c r="C168" s="23"/>
      <c r="D168" s="23"/>
      <c r="E168" s="23"/>
      <c r="F168" s="23"/>
      <c r="G168" s="23"/>
      <c r="H168" s="23"/>
      <c r="I168" s="23"/>
      <c r="J168" s="23"/>
      <c r="K168" s="23"/>
      <c r="L168" s="23"/>
      <c r="M168" s="23"/>
      <c r="N168" s="331"/>
      <c r="O168" s="23"/>
      <c r="P168" s="23"/>
      <c r="Q168" s="23"/>
      <c r="R168" s="23"/>
      <c r="S168" s="23"/>
      <c r="T168" s="23"/>
      <c r="U168" s="23"/>
      <c r="V168" s="23"/>
      <c r="W168" s="23"/>
      <c r="X168" s="23"/>
      <c r="Y168" s="23"/>
      <c r="Z168" s="23"/>
    </row>
    <row r="169" spans="1:26" ht="12.75" customHeight="1" x14ac:dyDescent="0.25">
      <c r="A169" s="23"/>
      <c r="B169" s="23"/>
      <c r="C169" s="23"/>
      <c r="D169" s="23"/>
      <c r="E169" s="23"/>
      <c r="F169" s="23"/>
      <c r="G169" s="23"/>
      <c r="H169" s="23"/>
      <c r="I169" s="23"/>
      <c r="J169" s="23"/>
      <c r="K169" s="23"/>
      <c r="L169" s="23"/>
      <c r="M169" s="23"/>
      <c r="N169" s="331"/>
      <c r="O169" s="23"/>
      <c r="P169" s="23"/>
      <c r="Q169" s="23"/>
      <c r="R169" s="23"/>
      <c r="S169" s="23"/>
      <c r="T169" s="23"/>
      <c r="U169" s="23"/>
      <c r="V169" s="23"/>
      <c r="W169" s="23"/>
      <c r="X169" s="23"/>
      <c r="Y169" s="23"/>
      <c r="Z169" s="23"/>
    </row>
    <row r="170" spans="1:26" ht="12.75" customHeight="1" x14ac:dyDescent="0.25">
      <c r="A170" s="23"/>
      <c r="B170" s="23"/>
      <c r="C170" s="23"/>
      <c r="D170" s="23"/>
      <c r="E170" s="23"/>
      <c r="F170" s="23"/>
      <c r="G170" s="23"/>
      <c r="H170" s="23"/>
      <c r="I170" s="23"/>
      <c r="J170" s="23"/>
      <c r="K170" s="23"/>
      <c r="L170" s="23"/>
      <c r="M170" s="23"/>
      <c r="N170" s="331"/>
      <c r="O170" s="23"/>
      <c r="P170" s="23"/>
      <c r="Q170" s="23"/>
      <c r="R170" s="23"/>
      <c r="S170" s="23"/>
      <c r="T170" s="23"/>
      <c r="U170" s="23"/>
      <c r="V170" s="23"/>
      <c r="W170" s="23"/>
      <c r="X170" s="23"/>
      <c r="Y170" s="23"/>
      <c r="Z170" s="23"/>
    </row>
    <row r="171" spans="1:26" ht="12.75" customHeight="1" x14ac:dyDescent="0.25">
      <c r="A171" s="23"/>
      <c r="B171" s="23"/>
      <c r="C171" s="23"/>
      <c r="D171" s="23"/>
      <c r="E171" s="23"/>
      <c r="F171" s="23"/>
      <c r="G171" s="23"/>
      <c r="H171" s="23"/>
      <c r="I171" s="23"/>
      <c r="J171" s="23"/>
      <c r="K171" s="23"/>
      <c r="L171" s="23"/>
      <c r="M171" s="23"/>
      <c r="N171" s="331"/>
      <c r="O171" s="23"/>
      <c r="P171" s="23"/>
      <c r="Q171" s="23"/>
      <c r="R171" s="23"/>
      <c r="S171" s="23"/>
      <c r="T171" s="23"/>
      <c r="U171" s="23"/>
      <c r="V171" s="23"/>
      <c r="W171" s="23"/>
      <c r="X171" s="23"/>
      <c r="Y171" s="23"/>
      <c r="Z171" s="23"/>
    </row>
    <row r="172" spans="1:26" ht="12.75" customHeight="1" x14ac:dyDescent="0.25">
      <c r="A172" s="23"/>
      <c r="B172" s="23"/>
      <c r="C172" s="23"/>
      <c r="D172" s="23"/>
      <c r="E172" s="23"/>
      <c r="F172" s="23"/>
      <c r="G172" s="23"/>
      <c r="H172" s="23"/>
      <c r="I172" s="23"/>
      <c r="J172" s="23"/>
      <c r="K172" s="23"/>
      <c r="L172" s="23"/>
      <c r="M172" s="23"/>
      <c r="N172" s="331"/>
      <c r="O172" s="23"/>
      <c r="P172" s="23"/>
      <c r="Q172" s="23"/>
      <c r="R172" s="23"/>
      <c r="S172" s="23"/>
      <c r="T172" s="23"/>
      <c r="U172" s="23"/>
      <c r="V172" s="23"/>
      <c r="W172" s="23"/>
      <c r="X172" s="23"/>
      <c r="Y172" s="23"/>
      <c r="Z172" s="23"/>
    </row>
    <row r="173" spans="1:26" ht="12.75" customHeight="1" x14ac:dyDescent="0.25">
      <c r="A173" s="23"/>
      <c r="B173" s="23"/>
      <c r="C173" s="23"/>
      <c r="D173" s="23"/>
      <c r="E173" s="23"/>
      <c r="F173" s="23"/>
      <c r="G173" s="23"/>
      <c r="H173" s="23"/>
      <c r="I173" s="23"/>
      <c r="J173" s="23"/>
      <c r="K173" s="23"/>
      <c r="L173" s="23"/>
      <c r="M173" s="23"/>
      <c r="N173" s="331"/>
      <c r="O173" s="23"/>
      <c r="P173" s="23"/>
      <c r="Q173" s="23"/>
      <c r="R173" s="23"/>
      <c r="S173" s="23"/>
      <c r="T173" s="23"/>
      <c r="U173" s="23"/>
      <c r="V173" s="23"/>
      <c r="W173" s="23"/>
      <c r="X173" s="23"/>
      <c r="Y173" s="23"/>
      <c r="Z173" s="23"/>
    </row>
    <row r="174" spans="1:26" ht="12.75" customHeight="1" x14ac:dyDescent="0.25">
      <c r="A174" s="23"/>
      <c r="B174" s="23"/>
      <c r="C174" s="23"/>
      <c r="D174" s="23"/>
      <c r="E174" s="23"/>
      <c r="F174" s="23"/>
      <c r="G174" s="23"/>
      <c r="H174" s="23"/>
      <c r="I174" s="23"/>
      <c r="J174" s="23"/>
      <c r="K174" s="23"/>
      <c r="L174" s="23"/>
      <c r="M174" s="23"/>
      <c r="N174" s="331"/>
      <c r="O174" s="23"/>
      <c r="P174" s="23"/>
      <c r="Q174" s="23"/>
      <c r="R174" s="23"/>
      <c r="S174" s="23"/>
      <c r="T174" s="23"/>
      <c r="U174" s="23"/>
      <c r="V174" s="23"/>
      <c r="W174" s="23"/>
      <c r="X174" s="23"/>
      <c r="Y174" s="23"/>
      <c r="Z174" s="23"/>
    </row>
    <row r="175" spans="1:26" ht="12.75" customHeight="1" x14ac:dyDescent="0.25">
      <c r="A175" s="23"/>
      <c r="B175" s="23"/>
      <c r="C175" s="23"/>
      <c r="D175" s="23"/>
      <c r="E175" s="23"/>
      <c r="F175" s="23"/>
      <c r="G175" s="23"/>
      <c r="H175" s="23"/>
      <c r="I175" s="23"/>
      <c r="J175" s="23"/>
      <c r="K175" s="23"/>
      <c r="L175" s="23"/>
      <c r="M175" s="23"/>
      <c r="N175" s="331"/>
      <c r="O175" s="23"/>
      <c r="P175" s="23"/>
      <c r="Q175" s="23"/>
      <c r="R175" s="23"/>
      <c r="S175" s="23"/>
      <c r="T175" s="23"/>
      <c r="U175" s="23"/>
      <c r="V175" s="23"/>
      <c r="W175" s="23"/>
      <c r="X175" s="23"/>
      <c r="Y175" s="23"/>
      <c r="Z175" s="23"/>
    </row>
    <row r="176" spans="1:26" ht="12.75" customHeight="1" x14ac:dyDescent="0.25">
      <c r="A176" s="23"/>
      <c r="B176" s="23"/>
      <c r="C176" s="23"/>
      <c r="D176" s="23"/>
      <c r="E176" s="23"/>
      <c r="F176" s="23"/>
      <c r="G176" s="23"/>
      <c r="H176" s="23"/>
      <c r="I176" s="23"/>
      <c r="J176" s="23"/>
      <c r="K176" s="23"/>
      <c r="L176" s="23"/>
      <c r="M176" s="23"/>
      <c r="N176" s="331"/>
      <c r="O176" s="23"/>
      <c r="P176" s="23"/>
      <c r="Q176" s="23"/>
      <c r="R176" s="23"/>
      <c r="S176" s="23"/>
      <c r="T176" s="23"/>
      <c r="U176" s="23"/>
      <c r="V176" s="23"/>
      <c r="W176" s="23"/>
      <c r="X176" s="23"/>
      <c r="Y176" s="23"/>
      <c r="Z176" s="23"/>
    </row>
    <row r="177" spans="1:26" ht="12.75" customHeight="1" x14ac:dyDescent="0.25">
      <c r="A177" s="23"/>
      <c r="B177" s="23"/>
      <c r="C177" s="23"/>
      <c r="D177" s="23"/>
      <c r="E177" s="23"/>
      <c r="F177" s="23"/>
      <c r="G177" s="23"/>
      <c r="H177" s="23"/>
      <c r="I177" s="23"/>
      <c r="J177" s="23"/>
      <c r="K177" s="23"/>
      <c r="L177" s="23"/>
      <c r="M177" s="23"/>
      <c r="N177" s="331"/>
      <c r="O177" s="23"/>
      <c r="P177" s="23"/>
      <c r="Q177" s="23"/>
      <c r="R177" s="23"/>
      <c r="S177" s="23"/>
      <c r="T177" s="23"/>
      <c r="U177" s="23"/>
      <c r="V177" s="23"/>
      <c r="W177" s="23"/>
      <c r="X177" s="23"/>
      <c r="Y177" s="23"/>
      <c r="Z177" s="23"/>
    </row>
    <row r="178" spans="1:26" ht="12.75" customHeight="1" x14ac:dyDescent="0.25">
      <c r="A178" s="23"/>
      <c r="B178" s="23"/>
      <c r="C178" s="23"/>
      <c r="D178" s="23"/>
      <c r="E178" s="23"/>
      <c r="F178" s="23"/>
      <c r="G178" s="23"/>
      <c r="H178" s="23"/>
      <c r="I178" s="23"/>
      <c r="J178" s="23"/>
      <c r="K178" s="23"/>
      <c r="L178" s="23"/>
      <c r="M178" s="23"/>
      <c r="N178" s="331"/>
      <c r="O178" s="23"/>
      <c r="P178" s="23"/>
      <c r="Q178" s="23"/>
      <c r="R178" s="23"/>
      <c r="S178" s="23"/>
      <c r="T178" s="23"/>
      <c r="U178" s="23"/>
      <c r="V178" s="23"/>
      <c r="W178" s="23"/>
      <c r="X178" s="23"/>
      <c r="Y178" s="23"/>
      <c r="Z178" s="23"/>
    </row>
    <row r="179" spans="1:26" ht="12.75" customHeight="1" x14ac:dyDescent="0.25">
      <c r="A179" s="23"/>
      <c r="B179" s="23"/>
      <c r="C179" s="23"/>
      <c r="D179" s="23"/>
      <c r="E179" s="23"/>
      <c r="F179" s="23"/>
      <c r="G179" s="23"/>
      <c r="H179" s="23"/>
      <c r="I179" s="23"/>
      <c r="J179" s="23"/>
      <c r="K179" s="23"/>
      <c r="L179" s="23"/>
      <c r="M179" s="23"/>
      <c r="N179" s="331"/>
      <c r="O179" s="23"/>
      <c r="P179" s="23"/>
      <c r="Q179" s="23"/>
      <c r="R179" s="23"/>
      <c r="S179" s="23"/>
      <c r="T179" s="23"/>
      <c r="U179" s="23"/>
      <c r="V179" s="23"/>
      <c r="W179" s="23"/>
      <c r="X179" s="23"/>
      <c r="Y179" s="23"/>
      <c r="Z179" s="23"/>
    </row>
    <row r="180" spans="1:26" ht="12.75" customHeight="1" x14ac:dyDescent="0.25">
      <c r="A180" s="23"/>
      <c r="B180" s="23"/>
      <c r="C180" s="23"/>
      <c r="D180" s="23"/>
      <c r="E180" s="23"/>
      <c r="F180" s="23"/>
      <c r="G180" s="23"/>
      <c r="H180" s="23"/>
      <c r="I180" s="23"/>
      <c r="J180" s="23"/>
      <c r="K180" s="23"/>
      <c r="L180" s="23"/>
      <c r="M180" s="23"/>
      <c r="N180" s="331"/>
      <c r="O180" s="23"/>
      <c r="P180" s="23"/>
      <c r="Q180" s="23"/>
      <c r="R180" s="23"/>
      <c r="S180" s="23"/>
      <c r="T180" s="23"/>
      <c r="U180" s="23"/>
      <c r="V180" s="23"/>
      <c r="W180" s="23"/>
      <c r="X180" s="23"/>
      <c r="Y180" s="23"/>
      <c r="Z180" s="23"/>
    </row>
    <row r="181" spans="1:26" ht="12.75" customHeight="1" x14ac:dyDescent="0.25">
      <c r="A181" s="23"/>
      <c r="B181" s="23"/>
      <c r="C181" s="23"/>
      <c r="D181" s="23"/>
      <c r="E181" s="23"/>
      <c r="F181" s="23"/>
      <c r="G181" s="23"/>
      <c r="H181" s="23"/>
      <c r="I181" s="23"/>
      <c r="J181" s="23"/>
      <c r="K181" s="23"/>
      <c r="L181" s="23"/>
      <c r="M181" s="23"/>
      <c r="N181" s="331"/>
      <c r="O181" s="23"/>
      <c r="P181" s="23"/>
      <c r="Q181" s="23"/>
      <c r="R181" s="23"/>
      <c r="S181" s="23"/>
      <c r="T181" s="23"/>
      <c r="U181" s="23"/>
      <c r="V181" s="23"/>
      <c r="W181" s="23"/>
      <c r="X181" s="23"/>
      <c r="Y181" s="23"/>
      <c r="Z181" s="23"/>
    </row>
    <row r="182" spans="1:26" ht="12.75" customHeight="1" x14ac:dyDescent="0.25">
      <c r="A182" s="23"/>
      <c r="B182" s="23"/>
      <c r="C182" s="23"/>
      <c r="D182" s="23"/>
      <c r="E182" s="23"/>
      <c r="F182" s="23"/>
      <c r="G182" s="23"/>
      <c r="H182" s="23"/>
      <c r="I182" s="23"/>
      <c r="J182" s="23"/>
      <c r="K182" s="23"/>
      <c r="L182" s="23"/>
      <c r="M182" s="23"/>
      <c r="N182" s="331"/>
      <c r="O182" s="23"/>
      <c r="P182" s="23"/>
      <c r="Q182" s="23"/>
      <c r="R182" s="23"/>
      <c r="S182" s="23"/>
      <c r="T182" s="23"/>
      <c r="U182" s="23"/>
      <c r="V182" s="23"/>
      <c r="W182" s="23"/>
      <c r="X182" s="23"/>
      <c r="Y182" s="23"/>
      <c r="Z182" s="23"/>
    </row>
    <row r="183" spans="1:26" ht="12.75" customHeight="1" x14ac:dyDescent="0.25">
      <c r="A183" s="23"/>
      <c r="B183" s="23"/>
      <c r="C183" s="23"/>
      <c r="D183" s="23"/>
      <c r="E183" s="23"/>
      <c r="F183" s="23"/>
      <c r="G183" s="23"/>
      <c r="H183" s="23"/>
      <c r="I183" s="23"/>
      <c r="J183" s="23"/>
      <c r="K183" s="23"/>
      <c r="L183" s="23"/>
      <c r="M183" s="23"/>
      <c r="N183" s="331"/>
      <c r="O183" s="23"/>
      <c r="P183" s="23"/>
      <c r="Q183" s="23"/>
      <c r="R183" s="23"/>
      <c r="S183" s="23"/>
      <c r="T183" s="23"/>
      <c r="U183" s="23"/>
      <c r="V183" s="23"/>
      <c r="W183" s="23"/>
      <c r="X183" s="23"/>
      <c r="Y183" s="23"/>
      <c r="Z183" s="23"/>
    </row>
    <row r="184" spans="1:26" ht="12.75" customHeight="1" x14ac:dyDescent="0.25">
      <c r="A184" s="23"/>
      <c r="B184" s="23"/>
      <c r="C184" s="23"/>
      <c r="D184" s="23"/>
      <c r="E184" s="23"/>
      <c r="F184" s="23"/>
      <c r="G184" s="23"/>
      <c r="H184" s="23"/>
      <c r="I184" s="23"/>
      <c r="J184" s="23"/>
      <c r="K184" s="23"/>
      <c r="L184" s="23"/>
      <c r="M184" s="23"/>
      <c r="N184" s="331"/>
      <c r="O184" s="23"/>
      <c r="P184" s="23"/>
      <c r="Q184" s="23"/>
      <c r="R184" s="23"/>
      <c r="S184" s="23"/>
      <c r="T184" s="23"/>
      <c r="U184" s="23"/>
      <c r="V184" s="23"/>
      <c r="W184" s="23"/>
      <c r="X184" s="23"/>
      <c r="Y184" s="23"/>
      <c r="Z184" s="23"/>
    </row>
    <row r="185" spans="1:26" ht="12.75" customHeight="1" x14ac:dyDescent="0.25">
      <c r="A185" s="23"/>
      <c r="B185" s="23"/>
      <c r="C185" s="23"/>
      <c r="D185" s="23"/>
      <c r="E185" s="23"/>
      <c r="F185" s="23"/>
      <c r="G185" s="23"/>
      <c r="H185" s="23"/>
      <c r="I185" s="23"/>
      <c r="J185" s="23"/>
      <c r="K185" s="23"/>
      <c r="L185" s="23"/>
      <c r="M185" s="23"/>
      <c r="N185" s="331"/>
      <c r="O185" s="23"/>
      <c r="P185" s="23"/>
      <c r="Q185" s="23"/>
      <c r="R185" s="23"/>
      <c r="S185" s="23"/>
      <c r="T185" s="23"/>
      <c r="U185" s="23"/>
      <c r="V185" s="23"/>
      <c r="W185" s="23"/>
      <c r="X185" s="23"/>
      <c r="Y185" s="23"/>
      <c r="Z185" s="23"/>
    </row>
    <row r="186" spans="1:26" ht="12.75" customHeight="1" x14ac:dyDescent="0.25">
      <c r="A186" s="23"/>
      <c r="B186" s="23"/>
      <c r="C186" s="23"/>
      <c r="D186" s="23"/>
      <c r="E186" s="23"/>
      <c r="F186" s="23"/>
      <c r="G186" s="23"/>
      <c r="H186" s="23"/>
      <c r="I186" s="23"/>
      <c r="J186" s="23"/>
      <c r="K186" s="23"/>
      <c r="L186" s="23"/>
      <c r="M186" s="23"/>
      <c r="N186" s="331"/>
      <c r="O186" s="23"/>
      <c r="P186" s="23"/>
      <c r="Q186" s="23"/>
      <c r="R186" s="23"/>
      <c r="S186" s="23"/>
      <c r="T186" s="23"/>
      <c r="U186" s="23"/>
      <c r="V186" s="23"/>
      <c r="W186" s="23"/>
      <c r="X186" s="23"/>
      <c r="Y186" s="23"/>
      <c r="Z186" s="23"/>
    </row>
    <row r="187" spans="1:26" ht="12.75" customHeight="1" x14ac:dyDescent="0.25">
      <c r="A187" s="23"/>
      <c r="B187" s="23"/>
      <c r="C187" s="23"/>
      <c r="D187" s="23"/>
      <c r="E187" s="23"/>
      <c r="F187" s="23"/>
      <c r="G187" s="23"/>
      <c r="H187" s="23"/>
      <c r="I187" s="23"/>
      <c r="J187" s="23"/>
      <c r="K187" s="23"/>
      <c r="L187" s="23"/>
      <c r="M187" s="23"/>
      <c r="N187" s="331"/>
      <c r="O187" s="23"/>
      <c r="P187" s="23"/>
      <c r="Q187" s="23"/>
      <c r="R187" s="23"/>
      <c r="S187" s="23"/>
      <c r="T187" s="23"/>
      <c r="U187" s="23"/>
      <c r="V187" s="23"/>
      <c r="W187" s="23"/>
      <c r="X187" s="23"/>
      <c r="Y187" s="23"/>
      <c r="Z187" s="23"/>
    </row>
    <row r="188" spans="1:26" ht="12.75" customHeight="1" x14ac:dyDescent="0.25">
      <c r="A188" s="23"/>
      <c r="B188" s="23"/>
      <c r="C188" s="23"/>
      <c r="D188" s="23"/>
      <c r="E188" s="23"/>
      <c r="F188" s="23"/>
      <c r="G188" s="23"/>
      <c r="H188" s="23"/>
      <c r="I188" s="23"/>
      <c r="J188" s="23"/>
      <c r="K188" s="23"/>
      <c r="L188" s="23"/>
      <c r="M188" s="23"/>
      <c r="N188" s="331"/>
      <c r="O188" s="23"/>
      <c r="P188" s="23"/>
      <c r="Q188" s="23"/>
      <c r="R188" s="23"/>
      <c r="S188" s="23"/>
      <c r="T188" s="23"/>
      <c r="U188" s="23"/>
      <c r="V188" s="23"/>
      <c r="W188" s="23"/>
      <c r="X188" s="23"/>
      <c r="Y188" s="23"/>
      <c r="Z188" s="23"/>
    </row>
    <row r="189" spans="1:26" ht="12.75" customHeight="1" x14ac:dyDescent="0.25">
      <c r="A189" s="23"/>
      <c r="B189" s="23"/>
      <c r="C189" s="23"/>
      <c r="D189" s="23"/>
      <c r="E189" s="23"/>
      <c r="F189" s="23"/>
      <c r="G189" s="23"/>
      <c r="H189" s="23"/>
      <c r="I189" s="23"/>
      <c r="J189" s="23"/>
      <c r="K189" s="23"/>
      <c r="L189" s="23"/>
      <c r="M189" s="23"/>
      <c r="N189" s="331"/>
      <c r="O189" s="23"/>
      <c r="P189" s="23"/>
      <c r="Q189" s="23"/>
      <c r="R189" s="23"/>
      <c r="S189" s="23"/>
      <c r="T189" s="23"/>
      <c r="U189" s="23"/>
      <c r="V189" s="23"/>
      <c r="W189" s="23"/>
      <c r="X189" s="23"/>
      <c r="Y189" s="23"/>
      <c r="Z189" s="23"/>
    </row>
    <row r="190" spans="1:26" ht="12.75" customHeight="1" x14ac:dyDescent="0.25">
      <c r="A190" s="23"/>
      <c r="B190" s="23"/>
      <c r="C190" s="23"/>
      <c r="D190" s="23"/>
      <c r="E190" s="23"/>
      <c r="F190" s="23"/>
      <c r="G190" s="23"/>
      <c r="H190" s="23"/>
      <c r="I190" s="23"/>
      <c r="J190" s="23"/>
      <c r="K190" s="23"/>
      <c r="L190" s="23"/>
      <c r="M190" s="23"/>
      <c r="N190" s="331"/>
      <c r="O190" s="23"/>
      <c r="P190" s="23"/>
      <c r="Q190" s="23"/>
      <c r="R190" s="23"/>
      <c r="S190" s="23"/>
      <c r="T190" s="23"/>
      <c r="U190" s="23"/>
      <c r="V190" s="23"/>
      <c r="W190" s="23"/>
      <c r="X190" s="23"/>
      <c r="Y190" s="23"/>
      <c r="Z190" s="23"/>
    </row>
    <row r="191" spans="1:26" ht="12.75" customHeight="1" x14ac:dyDescent="0.25">
      <c r="A191" s="23"/>
      <c r="B191" s="23"/>
      <c r="C191" s="23"/>
      <c r="D191" s="23"/>
      <c r="E191" s="23"/>
      <c r="F191" s="23"/>
      <c r="G191" s="23"/>
      <c r="H191" s="23"/>
      <c r="I191" s="23"/>
      <c r="J191" s="23"/>
      <c r="K191" s="23"/>
      <c r="L191" s="23"/>
      <c r="M191" s="23"/>
      <c r="N191" s="331"/>
      <c r="O191" s="23"/>
      <c r="P191" s="23"/>
      <c r="Q191" s="23"/>
      <c r="R191" s="23"/>
      <c r="S191" s="23"/>
      <c r="T191" s="23"/>
      <c r="U191" s="23"/>
      <c r="V191" s="23"/>
      <c r="W191" s="23"/>
      <c r="X191" s="23"/>
      <c r="Y191" s="23"/>
      <c r="Z191" s="23"/>
    </row>
    <row r="192" spans="1:26" ht="12.75" customHeight="1" x14ac:dyDescent="0.25">
      <c r="A192" s="23"/>
      <c r="B192" s="23"/>
      <c r="C192" s="23"/>
      <c r="D192" s="23"/>
      <c r="E192" s="23"/>
      <c r="F192" s="23"/>
      <c r="G192" s="23"/>
      <c r="H192" s="23"/>
      <c r="I192" s="23"/>
      <c r="J192" s="23"/>
      <c r="K192" s="23"/>
      <c r="L192" s="23"/>
      <c r="M192" s="23"/>
      <c r="N192" s="331"/>
      <c r="O192" s="23"/>
      <c r="P192" s="23"/>
      <c r="Q192" s="23"/>
      <c r="R192" s="23"/>
      <c r="S192" s="23"/>
      <c r="T192" s="23"/>
      <c r="U192" s="23"/>
      <c r="V192" s="23"/>
      <c r="W192" s="23"/>
      <c r="X192" s="23"/>
      <c r="Y192" s="23"/>
      <c r="Z192" s="23"/>
    </row>
    <row r="193" spans="1:26" ht="12.75" customHeight="1" x14ac:dyDescent="0.25">
      <c r="A193" s="23"/>
      <c r="B193" s="23"/>
      <c r="C193" s="23"/>
      <c r="D193" s="23"/>
      <c r="E193" s="23"/>
      <c r="F193" s="23"/>
      <c r="G193" s="23"/>
      <c r="H193" s="23"/>
      <c r="I193" s="23"/>
      <c r="J193" s="23"/>
      <c r="K193" s="23"/>
      <c r="L193" s="23"/>
      <c r="M193" s="23"/>
      <c r="N193" s="331"/>
      <c r="O193" s="23"/>
      <c r="P193" s="23"/>
      <c r="Q193" s="23"/>
      <c r="R193" s="23"/>
      <c r="S193" s="23"/>
      <c r="T193" s="23"/>
      <c r="U193" s="23"/>
      <c r="V193" s="23"/>
      <c r="W193" s="23"/>
      <c r="X193" s="23"/>
      <c r="Y193" s="23"/>
      <c r="Z193" s="23"/>
    </row>
    <row r="194" spans="1:26" ht="12.75" customHeight="1" x14ac:dyDescent="0.25">
      <c r="A194" s="23"/>
      <c r="B194" s="23"/>
      <c r="C194" s="23"/>
      <c r="D194" s="23"/>
      <c r="E194" s="23"/>
      <c r="F194" s="23"/>
      <c r="G194" s="23"/>
      <c r="H194" s="23"/>
      <c r="I194" s="23"/>
      <c r="J194" s="23"/>
      <c r="K194" s="23"/>
      <c r="L194" s="23"/>
      <c r="M194" s="23"/>
      <c r="N194" s="331"/>
      <c r="O194" s="23"/>
      <c r="P194" s="23"/>
      <c r="Q194" s="23"/>
      <c r="R194" s="23"/>
      <c r="S194" s="23"/>
      <c r="T194" s="23"/>
      <c r="U194" s="23"/>
      <c r="V194" s="23"/>
      <c r="W194" s="23"/>
      <c r="X194" s="23"/>
      <c r="Y194" s="23"/>
      <c r="Z194" s="23"/>
    </row>
    <row r="195" spans="1:26" ht="12.75" customHeight="1" x14ac:dyDescent="0.25">
      <c r="A195" s="23"/>
      <c r="B195" s="23"/>
      <c r="C195" s="23"/>
      <c r="D195" s="23"/>
      <c r="E195" s="23"/>
      <c r="F195" s="23"/>
      <c r="G195" s="23"/>
      <c r="H195" s="23"/>
      <c r="I195" s="23"/>
      <c r="J195" s="23"/>
      <c r="K195" s="23"/>
      <c r="L195" s="23"/>
      <c r="M195" s="23"/>
      <c r="N195" s="331"/>
      <c r="O195" s="23"/>
      <c r="P195" s="23"/>
      <c r="Q195" s="23"/>
      <c r="R195" s="23"/>
      <c r="S195" s="23"/>
      <c r="T195" s="23"/>
      <c r="U195" s="23"/>
      <c r="V195" s="23"/>
      <c r="W195" s="23"/>
      <c r="X195" s="23"/>
      <c r="Y195" s="23"/>
      <c r="Z195" s="23"/>
    </row>
    <row r="196" spans="1:26" ht="12.75" customHeight="1" x14ac:dyDescent="0.25">
      <c r="A196" s="23"/>
      <c r="B196" s="23"/>
      <c r="C196" s="23"/>
      <c r="D196" s="23"/>
      <c r="E196" s="23"/>
      <c r="F196" s="23"/>
      <c r="G196" s="23"/>
      <c r="H196" s="23"/>
      <c r="I196" s="23"/>
      <c r="J196" s="23"/>
      <c r="K196" s="23"/>
      <c r="L196" s="23"/>
      <c r="M196" s="23"/>
      <c r="N196" s="331"/>
      <c r="O196" s="23"/>
      <c r="P196" s="23"/>
      <c r="Q196" s="23"/>
      <c r="R196" s="23"/>
      <c r="S196" s="23"/>
      <c r="T196" s="23"/>
      <c r="U196" s="23"/>
      <c r="V196" s="23"/>
      <c r="W196" s="23"/>
      <c r="X196" s="23"/>
      <c r="Y196" s="23"/>
      <c r="Z196" s="23"/>
    </row>
    <row r="197" spans="1:26" ht="12.75" customHeight="1" x14ac:dyDescent="0.25">
      <c r="A197" s="23"/>
      <c r="B197" s="23"/>
      <c r="C197" s="23"/>
      <c r="D197" s="23"/>
      <c r="E197" s="23"/>
      <c r="F197" s="23"/>
      <c r="G197" s="23"/>
      <c r="H197" s="23"/>
      <c r="I197" s="23"/>
      <c r="J197" s="23"/>
      <c r="K197" s="23"/>
      <c r="L197" s="23"/>
      <c r="M197" s="23"/>
      <c r="N197" s="331"/>
      <c r="O197" s="23"/>
      <c r="P197" s="23"/>
      <c r="Q197" s="23"/>
      <c r="R197" s="23"/>
      <c r="S197" s="23"/>
      <c r="T197" s="23"/>
      <c r="U197" s="23"/>
      <c r="V197" s="23"/>
      <c r="W197" s="23"/>
      <c r="X197" s="23"/>
      <c r="Y197" s="23"/>
      <c r="Z197" s="23"/>
    </row>
    <row r="198" spans="1:26" ht="12.75" customHeight="1" x14ac:dyDescent="0.25">
      <c r="A198" s="23"/>
      <c r="B198" s="23"/>
      <c r="C198" s="23"/>
      <c r="D198" s="23"/>
      <c r="E198" s="23"/>
      <c r="F198" s="23"/>
      <c r="G198" s="23"/>
      <c r="H198" s="23"/>
      <c r="I198" s="23"/>
      <c r="J198" s="23"/>
      <c r="K198" s="23"/>
      <c r="L198" s="23"/>
      <c r="M198" s="23"/>
      <c r="N198" s="331"/>
      <c r="O198" s="23"/>
      <c r="P198" s="23"/>
      <c r="Q198" s="23"/>
      <c r="R198" s="23"/>
      <c r="S198" s="23"/>
      <c r="T198" s="23"/>
      <c r="U198" s="23"/>
      <c r="V198" s="23"/>
      <c r="W198" s="23"/>
      <c r="X198" s="23"/>
      <c r="Y198" s="23"/>
      <c r="Z198" s="23"/>
    </row>
    <row r="199" spans="1:26" ht="12.75" customHeight="1" x14ac:dyDescent="0.25">
      <c r="A199" s="23"/>
      <c r="B199" s="23"/>
      <c r="C199" s="23"/>
      <c r="D199" s="23"/>
      <c r="E199" s="23"/>
      <c r="F199" s="23"/>
      <c r="G199" s="23"/>
      <c r="H199" s="23"/>
      <c r="I199" s="23"/>
      <c r="J199" s="23"/>
      <c r="K199" s="23"/>
      <c r="L199" s="23"/>
      <c r="M199" s="23"/>
      <c r="N199" s="331"/>
      <c r="O199" s="23"/>
      <c r="P199" s="23"/>
      <c r="Q199" s="23"/>
      <c r="R199" s="23"/>
      <c r="S199" s="23"/>
      <c r="T199" s="23"/>
      <c r="U199" s="23"/>
      <c r="V199" s="23"/>
      <c r="W199" s="23"/>
      <c r="X199" s="23"/>
      <c r="Y199" s="23"/>
      <c r="Z199" s="23"/>
    </row>
    <row r="200" spans="1:26" ht="12.75" customHeight="1" x14ac:dyDescent="0.25">
      <c r="A200" s="23"/>
      <c r="B200" s="23"/>
      <c r="C200" s="23"/>
      <c r="D200" s="23"/>
      <c r="E200" s="23"/>
      <c r="F200" s="23"/>
      <c r="G200" s="23"/>
      <c r="H200" s="23"/>
      <c r="I200" s="23"/>
      <c r="J200" s="23"/>
      <c r="K200" s="23"/>
      <c r="L200" s="23"/>
      <c r="M200" s="23"/>
      <c r="N200" s="331"/>
      <c r="O200" s="23"/>
      <c r="P200" s="23"/>
      <c r="Q200" s="23"/>
      <c r="R200" s="23"/>
      <c r="S200" s="23"/>
      <c r="T200" s="23"/>
      <c r="U200" s="23"/>
      <c r="V200" s="23"/>
      <c r="W200" s="23"/>
      <c r="X200" s="23"/>
      <c r="Y200" s="23"/>
      <c r="Z200" s="23"/>
    </row>
    <row r="201" spans="1:26" ht="12.75" customHeight="1" x14ac:dyDescent="0.25">
      <c r="A201" s="23"/>
      <c r="B201" s="23"/>
      <c r="C201" s="23"/>
      <c r="D201" s="23"/>
      <c r="E201" s="23"/>
      <c r="F201" s="23"/>
      <c r="G201" s="23"/>
      <c r="H201" s="23"/>
      <c r="I201" s="23"/>
      <c r="J201" s="23"/>
      <c r="K201" s="23"/>
      <c r="L201" s="23"/>
      <c r="M201" s="23"/>
      <c r="N201" s="331"/>
      <c r="O201" s="23"/>
      <c r="P201" s="23"/>
      <c r="Q201" s="23"/>
      <c r="R201" s="23"/>
      <c r="S201" s="23"/>
      <c r="T201" s="23"/>
      <c r="U201" s="23"/>
      <c r="V201" s="23"/>
      <c r="W201" s="23"/>
      <c r="X201" s="23"/>
      <c r="Y201" s="23"/>
      <c r="Z201" s="23"/>
    </row>
    <row r="202" spans="1:26" ht="12.75" customHeight="1" x14ac:dyDescent="0.25">
      <c r="A202" s="23"/>
      <c r="B202" s="23"/>
      <c r="C202" s="23"/>
      <c r="D202" s="23"/>
      <c r="E202" s="23"/>
      <c r="F202" s="23"/>
      <c r="G202" s="23"/>
      <c r="H202" s="23"/>
      <c r="I202" s="23"/>
      <c r="J202" s="23"/>
      <c r="K202" s="23"/>
      <c r="L202" s="23"/>
      <c r="M202" s="23"/>
      <c r="N202" s="331"/>
      <c r="O202" s="23"/>
      <c r="P202" s="23"/>
      <c r="Q202" s="23"/>
      <c r="R202" s="23"/>
      <c r="S202" s="23"/>
      <c r="T202" s="23"/>
      <c r="U202" s="23"/>
      <c r="V202" s="23"/>
      <c r="W202" s="23"/>
      <c r="X202" s="23"/>
      <c r="Y202" s="23"/>
      <c r="Z202" s="23"/>
    </row>
    <row r="203" spans="1:26" ht="12.75" customHeight="1" x14ac:dyDescent="0.25">
      <c r="A203" s="23"/>
      <c r="B203" s="23"/>
      <c r="C203" s="23"/>
      <c r="D203" s="23"/>
      <c r="E203" s="23"/>
      <c r="F203" s="23"/>
      <c r="G203" s="23"/>
      <c r="H203" s="23"/>
      <c r="I203" s="23"/>
      <c r="J203" s="23"/>
      <c r="K203" s="23"/>
      <c r="L203" s="23"/>
      <c r="M203" s="23"/>
      <c r="N203" s="331"/>
      <c r="O203" s="23"/>
      <c r="P203" s="23"/>
      <c r="Q203" s="23"/>
      <c r="R203" s="23"/>
      <c r="S203" s="23"/>
      <c r="T203" s="23"/>
      <c r="U203" s="23"/>
      <c r="V203" s="23"/>
      <c r="W203" s="23"/>
      <c r="X203" s="23"/>
      <c r="Y203" s="23"/>
      <c r="Z203" s="23"/>
    </row>
    <row r="204" spans="1:26" ht="12.75" customHeight="1" x14ac:dyDescent="0.25">
      <c r="A204" s="23"/>
      <c r="B204" s="23"/>
      <c r="C204" s="23"/>
      <c r="D204" s="23"/>
      <c r="E204" s="23"/>
      <c r="F204" s="23"/>
      <c r="G204" s="23"/>
      <c r="H204" s="23"/>
      <c r="I204" s="23"/>
      <c r="J204" s="23"/>
      <c r="K204" s="23"/>
      <c r="L204" s="23"/>
      <c r="M204" s="23"/>
      <c r="N204" s="331"/>
      <c r="O204" s="23"/>
      <c r="P204" s="23"/>
      <c r="Q204" s="23"/>
      <c r="R204" s="23"/>
      <c r="S204" s="23"/>
      <c r="T204" s="23"/>
      <c r="U204" s="23"/>
      <c r="V204" s="23"/>
      <c r="W204" s="23"/>
      <c r="X204" s="23"/>
      <c r="Y204" s="23"/>
      <c r="Z204" s="23"/>
    </row>
    <row r="205" spans="1:26" ht="12.75" customHeight="1" x14ac:dyDescent="0.25">
      <c r="A205" s="23"/>
      <c r="B205" s="23"/>
      <c r="C205" s="23"/>
      <c r="D205" s="23"/>
      <c r="E205" s="23"/>
      <c r="F205" s="23"/>
      <c r="G205" s="23"/>
      <c r="H205" s="23"/>
      <c r="I205" s="23"/>
      <c r="J205" s="23"/>
      <c r="K205" s="23"/>
      <c r="L205" s="23"/>
      <c r="M205" s="23"/>
      <c r="N205" s="331"/>
      <c r="O205" s="23"/>
      <c r="P205" s="23"/>
      <c r="Q205" s="23"/>
      <c r="R205" s="23"/>
      <c r="S205" s="23"/>
      <c r="T205" s="23"/>
      <c r="U205" s="23"/>
      <c r="V205" s="23"/>
      <c r="W205" s="23"/>
      <c r="X205" s="23"/>
      <c r="Y205" s="23"/>
      <c r="Z205" s="23"/>
    </row>
    <row r="206" spans="1:26" ht="12.75" customHeight="1" x14ac:dyDescent="0.25">
      <c r="A206" s="23"/>
      <c r="B206" s="23"/>
      <c r="C206" s="23"/>
      <c r="D206" s="23"/>
      <c r="E206" s="23"/>
      <c r="F206" s="23"/>
      <c r="G206" s="23"/>
      <c r="H206" s="23"/>
      <c r="I206" s="23"/>
      <c r="J206" s="23"/>
      <c r="K206" s="23"/>
      <c r="L206" s="23"/>
      <c r="M206" s="23"/>
      <c r="N206" s="331"/>
      <c r="O206" s="23"/>
      <c r="P206" s="23"/>
      <c r="Q206" s="23"/>
      <c r="R206" s="23"/>
      <c r="S206" s="23"/>
      <c r="T206" s="23"/>
      <c r="U206" s="23"/>
      <c r="V206" s="23"/>
      <c r="W206" s="23"/>
      <c r="X206" s="23"/>
      <c r="Y206" s="23"/>
      <c r="Z206" s="23"/>
    </row>
    <row r="207" spans="1:26" ht="12.75" customHeight="1" x14ac:dyDescent="0.25">
      <c r="A207" s="23"/>
      <c r="B207" s="23"/>
      <c r="C207" s="23"/>
      <c r="D207" s="23"/>
      <c r="E207" s="23"/>
      <c r="F207" s="23"/>
      <c r="G207" s="23"/>
      <c r="H207" s="23"/>
      <c r="I207" s="23"/>
      <c r="J207" s="23"/>
      <c r="K207" s="23"/>
      <c r="L207" s="23"/>
      <c r="M207" s="23"/>
      <c r="N207" s="331"/>
      <c r="O207" s="23"/>
      <c r="P207" s="23"/>
      <c r="Q207" s="23"/>
      <c r="R207" s="23"/>
      <c r="S207" s="23"/>
      <c r="T207" s="23"/>
      <c r="U207" s="23"/>
      <c r="V207" s="23"/>
      <c r="W207" s="23"/>
      <c r="X207" s="23"/>
      <c r="Y207" s="23"/>
      <c r="Z207" s="23"/>
    </row>
    <row r="208" spans="1:26" ht="12.75" customHeight="1" x14ac:dyDescent="0.25">
      <c r="A208" s="23"/>
      <c r="B208" s="23"/>
      <c r="C208" s="23"/>
      <c r="D208" s="23"/>
      <c r="E208" s="23"/>
      <c r="F208" s="23"/>
      <c r="G208" s="23"/>
      <c r="H208" s="23"/>
      <c r="I208" s="23"/>
      <c r="J208" s="23"/>
      <c r="K208" s="23"/>
      <c r="L208" s="23"/>
      <c r="M208" s="23"/>
      <c r="N208" s="331"/>
      <c r="O208" s="23"/>
      <c r="P208" s="23"/>
      <c r="Q208" s="23"/>
      <c r="R208" s="23"/>
      <c r="S208" s="23"/>
      <c r="T208" s="23"/>
      <c r="U208" s="23"/>
      <c r="V208" s="23"/>
      <c r="W208" s="23"/>
      <c r="X208" s="23"/>
      <c r="Y208" s="23"/>
      <c r="Z208" s="23"/>
    </row>
    <row r="209" spans="1:26" ht="12.75" customHeight="1" x14ac:dyDescent="0.25">
      <c r="A209" s="23"/>
      <c r="B209" s="23"/>
      <c r="C209" s="23"/>
      <c r="D209" s="23"/>
      <c r="E209" s="23"/>
      <c r="F209" s="23"/>
      <c r="G209" s="23"/>
      <c r="H209" s="23"/>
      <c r="I209" s="23"/>
      <c r="J209" s="23"/>
      <c r="K209" s="23"/>
      <c r="L209" s="23"/>
      <c r="M209" s="23"/>
      <c r="N209" s="331"/>
      <c r="O209" s="23"/>
      <c r="P209" s="23"/>
      <c r="Q209" s="23"/>
      <c r="R209" s="23"/>
      <c r="S209" s="23"/>
      <c r="T209" s="23"/>
      <c r="U209" s="23"/>
      <c r="V209" s="23"/>
      <c r="W209" s="23"/>
      <c r="X209" s="23"/>
      <c r="Y209" s="23"/>
      <c r="Z209" s="23"/>
    </row>
    <row r="210" spans="1:26" ht="12.75" customHeight="1" x14ac:dyDescent="0.25">
      <c r="A210" s="23"/>
      <c r="B210" s="23"/>
      <c r="C210" s="23"/>
      <c r="D210" s="23"/>
      <c r="E210" s="23"/>
      <c r="F210" s="23"/>
      <c r="G210" s="23"/>
      <c r="H210" s="23"/>
      <c r="I210" s="23"/>
      <c r="J210" s="23"/>
      <c r="K210" s="23"/>
      <c r="L210" s="23"/>
      <c r="M210" s="23"/>
      <c r="N210" s="331"/>
      <c r="O210" s="23"/>
      <c r="P210" s="23"/>
      <c r="Q210" s="23"/>
      <c r="R210" s="23"/>
      <c r="S210" s="23"/>
      <c r="T210" s="23"/>
      <c r="U210" s="23"/>
      <c r="V210" s="23"/>
      <c r="W210" s="23"/>
      <c r="X210" s="23"/>
      <c r="Y210" s="23"/>
      <c r="Z210" s="23"/>
    </row>
    <row r="211" spans="1:26" ht="12.75" customHeight="1" x14ac:dyDescent="0.25">
      <c r="A211" s="23"/>
      <c r="B211" s="23"/>
      <c r="C211" s="23"/>
      <c r="D211" s="23"/>
      <c r="E211" s="23"/>
      <c r="F211" s="23"/>
      <c r="G211" s="23"/>
      <c r="H211" s="23"/>
      <c r="I211" s="23"/>
      <c r="J211" s="23"/>
      <c r="K211" s="23"/>
      <c r="L211" s="23"/>
      <c r="M211" s="23"/>
      <c r="N211" s="331"/>
      <c r="O211" s="23"/>
      <c r="P211" s="23"/>
      <c r="Q211" s="23"/>
      <c r="R211" s="23"/>
      <c r="S211" s="23"/>
      <c r="T211" s="23"/>
      <c r="U211" s="23"/>
      <c r="V211" s="23"/>
      <c r="W211" s="23"/>
      <c r="X211" s="23"/>
      <c r="Y211" s="23"/>
      <c r="Z211" s="23"/>
    </row>
    <row r="212" spans="1:26" ht="12.75" customHeight="1" x14ac:dyDescent="0.25">
      <c r="A212" s="23"/>
      <c r="B212" s="23"/>
      <c r="C212" s="23"/>
      <c r="D212" s="23"/>
      <c r="E212" s="23"/>
      <c r="F212" s="23"/>
      <c r="G212" s="23"/>
      <c r="H212" s="23"/>
      <c r="I212" s="23"/>
      <c r="J212" s="23"/>
      <c r="K212" s="23"/>
      <c r="L212" s="23"/>
      <c r="M212" s="23"/>
      <c r="N212" s="331"/>
      <c r="O212" s="23"/>
      <c r="P212" s="23"/>
      <c r="Q212" s="23"/>
      <c r="R212" s="23"/>
      <c r="S212" s="23"/>
      <c r="T212" s="23"/>
      <c r="U212" s="23"/>
      <c r="V212" s="23"/>
      <c r="W212" s="23"/>
      <c r="X212" s="23"/>
      <c r="Y212" s="23"/>
      <c r="Z212" s="23"/>
    </row>
    <row r="213" spans="1:26" ht="12.75" customHeight="1" x14ac:dyDescent="0.25">
      <c r="A213" s="23"/>
      <c r="B213" s="23"/>
      <c r="C213" s="23"/>
      <c r="D213" s="23"/>
      <c r="E213" s="23"/>
      <c r="F213" s="23"/>
      <c r="G213" s="23"/>
      <c r="H213" s="23"/>
      <c r="I213" s="23"/>
      <c r="J213" s="23"/>
      <c r="K213" s="23"/>
      <c r="L213" s="23"/>
      <c r="M213" s="23"/>
      <c r="N213" s="331"/>
      <c r="O213" s="23"/>
      <c r="P213" s="23"/>
      <c r="Q213" s="23"/>
      <c r="R213" s="23"/>
      <c r="S213" s="23"/>
      <c r="T213" s="23"/>
      <c r="U213" s="23"/>
      <c r="V213" s="23"/>
      <c r="W213" s="23"/>
      <c r="X213" s="23"/>
      <c r="Y213" s="23"/>
      <c r="Z213" s="23"/>
    </row>
    <row r="214" spans="1:26" ht="12.75" customHeight="1" x14ac:dyDescent="0.25">
      <c r="A214" s="23"/>
      <c r="B214" s="23"/>
      <c r="C214" s="23"/>
      <c r="D214" s="23"/>
      <c r="E214" s="23"/>
      <c r="F214" s="23"/>
      <c r="G214" s="23"/>
      <c r="H214" s="23"/>
      <c r="I214" s="23"/>
      <c r="J214" s="23"/>
      <c r="K214" s="23"/>
      <c r="L214" s="23"/>
      <c r="M214" s="23"/>
      <c r="N214" s="331"/>
      <c r="O214" s="23"/>
      <c r="P214" s="23"/>
      <c r="Q214" s="23"/>
      <c r="R214" s="23"/>
      <c r="S214" s="23"/>
      <c r="T214" s="23"/>
      <c r="U214" s="23"/>
      <c r="V214" s="23"/>
      <c r="W214" s="23"/>
      <c r="X214" s="23"/>
      <c r="Y214" s="23"/>
      <c r="Z214" s="23"/>
    </row>
    <row r="215" spans="1:26" ht="12.75" customHeight="1" x14ac:dyDescent="0.25">
      <c r="A215" s="23"/>
      <c r="B215" s="23"/>
      <c r="C215" s="23"/>
      <c r="D215" s="23"/>
      <c r="E215" s="23"/>
      <c r="F215" s="23"/>
      <c r="G215" s="23"/>
      <c r="H215" s="23"/>
      <c r="I215" s="23"/>
      <c r="J215" s="23"/>
      <c r="K215" s="23"/>
      <c r="L215" s="23"/>
      <c r="M215" s="23"/>
      <c r="N215" s="331"/>
      <c r="O215" s="23"/>
      <c r="P215" s="23"/>
      <c r="Q215" s="23"/>
      <c r="R215" s="23"/>
      <c r="S215" s="23"/>
      <c r="T215" s="23"/>
      <c r="U215" s="23"/>
      <c r="V215" s="23"/>
      <c r="W215" s="23"/>
      <c r="X215" s="23"/>
      <c r="Y215" s="23"/>
      <c r="Z215" s="23"/>
    </row>
    <row r="216" spans="1:26" ht="12.75" customHeight="1" x14ac:dyDescent="0.25">
      <c r="A216" s="23"/>
      <c r="B216" s="23"/>
      <c r="C216" s="23"/>
      <c r="D216" s="23"/>
      <c r="E216" s="23"/>
      <c r="F216" s="23"/>
      <c r="G216" s="23"/>
      <c r="H216" s="23"/>
      <c r="I216" s="23"/>
      <c r="J216" s="23"/>
      <c r="K216" s="23"/>
      <c r="L216" s="23"/>
      <c r="M216" s="23"/>
      <c r="N216" s="331"/>
      <c r="O216" s="23"/>
      <c r="P216" s="23"/>
      <c r="Q216" s="23"/>
      <c r="R216" s="23"/>
      <c r="S216" s="23"/>
      <c r="T216" s="23"/>
      <c r="U216" s="23"/>
      <c r="V216" s="23"/>
      <c r="W216" s="23"/>
      <c r="X216" s="23"/>
      <c r="Y216" s="23"/>
      <c r="Z216" s="23"/>
    </row>
    <row r="217" spans="1:26" ht="12.75" customHeight="1" x14ac:dyDescent="0.25">
      <c r="A217" s="23"/>
      <c r="B217" s="23"/>
      <c r="C217" s="23"/>
      <c r="D217" s="23"/>
      <c r="E217" s="23"/>
      <c r="F217" s="23"/>
      <c r="G217" s="23"/>
      <c r="H217" s="23"/>
      <c r="I217" s="23"/>
      <c r="J217" s="23"/>
      <c r="K217" s="23"/>
      <c r="L217" s="23"/>
      <c r="M217" s="23"/>
      <c r="N217" s="331"/>
      <c r="O217" s="23"/>
      <c r="P217" s="23"/>
      <c r="Q217" s="23"/>
      <c r="R217" s="23"/>
      <c r="S217" s="23"/>
      <c r="T217" s="23"/>
      <c r="U217" s="23"/>
      <c r="V217" s="23"/>
      <c r="W217" s="23"/>
      <c r="X217" s="23"/>
      <c r="Y217" s="23"/>
      <c r="Z217" s="23"/>
    </row>
    <row r="218" spans="1:26" ht="12.75" customHeight="1" x14ac:dyDescent="0.25">
      <c r="A218" s="23"/>
      <c r="B218" s="23"/>
      <c r="C218" s="23"/>
      <c r="D218" s="23"/>
      <c r="E218" s="23"/>
      <c r="F218" s="23"/>
      <c r="G218" s="23"/>
      <c r="H218" s="23"/>
      <c r="I218" s="23"/>
      <c r="J218" s="23"/>
      <c r="K218" s="23"/>
      <c r="L218" s="23"/>
      <c r="M218" s="23"/>
      <c r="N218" s="331"/>
      <c r="O218" s="23"/>
      <c r="P218" s="23"/>
      <c r="Q218" s="23"/>
      <c r="R218" s="23"/>
      <c r="S218" s="23"/>
      <c r="T218" s="23"/>
      <c r="U218" s="23"/>
      <c r="V218" s="23"/>
      <c r="W218" s="23"/>
      <c r="X218" s="23"/>
      <c r="Y218" s="23"/>
      <c r="Z218" s="23"/>
    </row>
    <row r="219" spans="1:26" ht="12.75" customHeight="1" x14ac:dyDescent="0.25">
      <c r="A219" s="23"/>
      <c r="B219" s="23"/>
      <c r="C219" s="23"/>
      <c r="D219" s="23"/>
      <c r="E219" s="23"/>
      <c r="F219" s="23"/>
      <c r="G219" s="23"/>
      <c r="H219" s="23"/>
      <c r="I219" s="23"/>
      <c r="J219" s="23"/>
      <c r="K219" s="23"/>
      <c r="L219" s="23"/>
      <c r="M219" s="23"/>
      <c r="N219" s="331"/>
      <c r="O219" s="23"/>
      <c r="P219" s="23"/>
      <c r="Q219" s="23"/>
      <c r="R219" s="23"/>
      <c r="S219" s="23"/>
      <c r="T219" s="23"/>
      <c r="U219" s="23"/>
      <c r="V219" s="23"/>
      <c r="W219" s="23"/>
      <c r="X219" s="23"/>
      <c r="Y219" s="23"/>
      <c r="Z219" s="23"/>
    </row>
    <row r="220" spans="1:26" ht="12.75" customHeight="1" x14ac:dyDescent="0.25">
      <c r="A220" s="23"/>
      <c r="B220" s="23"/>
      <c r="C220" s="23"/>
      <c r="D220" s="23"/>
      <c r="E220" s="23"/>
      <c r="F220" s="23"/>
      <c r="G220" s="23"/>
      <c r="H220" s="23"/>
      <c r="I220" s="23"/>
      <c r="J220" s="23"/>
      <c r="K220" s="23"/>
      <c r="L220" s="23"/>
      <c r="M220" s="23"/>
      <c r="N220" s="331"/>
      <c r="O220" s="23"/>
      <c r="P220" s="23"/>
      <c r="Q220" s="23"/>
      <c r="R220" s="23"/>
      <c r="S220" s="23"/>
      <c r="T220" s="23"/>
      <c r="U220" s="23"/>
      <c r="V220" s="23"/>
      <c r="W220" s="23"/>
      <c r="X220" s="23"/>
      <c r="Y220" s="23"/>
      <c r="Z220" s="23"/>
    </row>
    <row r="221" spans="1:26" ht="12.75" customHeight="1" x14ac:dyDescent="0.25">
      <c r="A221" s="23"/>
      <c r="B221" s="23"/>
      <c r="C221" s="23"/>
      <c r="D221" s="23"/>
      <c r="E221" s="23"/>
      <c r="F221" s="23"/>
      <c r="G221" s="23"/>
      <c r="H221" s="23"/>
      <c r="I221" s="23"/>
      <c r="J221" s="23"/>
      <c r="K221" s="23"/>
      <c r="L221" s="23"/>
      <c r="M221" s="23"/>
      <c r="N221" s="331"/>
      <c r="O221" s="23"/>
      <c r="P221" s="23"/>
      <c r="Q221" s="23"/>
      <c r="R221" s="23"/>
      <c r="S221" s="23"/>
      <c r="T221" s="23"/>
      <c r="U221" s="23"/>
      <c r="V221" s="23"/>
      <c r="W221" s="23"/>
      <c r="X221" s="23"/>
      <c r="Y221" s="23"/>
      <c r="Z221" s="23"/>
    </row>
    <row r="222" spans="1:26" ht="12.75" customHeight="1" x14ac:dyDescent="0.25">
      <c r="A222" s="23"/>
      <c r="B222" s="23"/>
      <c r="C222" s="23"/>
      <c r="D222" s="23"/>
      <c r="E222" s="23"/>
      <c r="F222" s="23"/>
      <c r="G222" s="23"/>
      <c r="H222" s="23"/>
      <c r="I222" s="23"/>
      <c r="J222" s="23"/>
      <c r="K222" s="23"/>
      <c r="L222" s="23"/>
      <c r="M222" s="23"/>
      <c r="N222" s="331"/>
      <c r="O222" s="23"/>
      <c r="P222" s="23"/>
      <c r="Q222" s="23"/>
      <c r="R222" s="23"/>
      <c r="S222" s="23"/>
      <c r="T222" s="23"/>
      <c r="U222" s="23"/>
      <c r="V222" s="23"/>
      <c r="W222" s="23"/>
      <c r="X222" s="23"/>
      <c r="Y222" s="23"/>
      <c r="Z222" s="23"/>
    </row>
    <row r="223" spans="1:26" ht="12.75" customHeight="1" x14ac:dyDescent="0.25">
      <c r="A223" s="23"/>
      <c r="B223" s="23"/>
      <c r="C223" s="23"/>
      <c r="D223" s="23"/>
      <c r="E223" s="23"/>
      <c r="F223" s="23"/>
      <c r="G223" s="23"/>
      <c r="H223" s="23"/>
      <c r="I223" s="23"/>
      <c r="J223" s="23"/>
      <c r="K223" s="23"/>
      <c r="L223" s="23"/>
      <c r="M223" s="23"/>
      <c r="N223" s="331"/>
      <c r="O223" s="23"/>
      <c r="P223" s="23"/>
      <c r="Q223" s="23"/>
      <c r="R223" s="23"/>
      <c r="S223" s="23"/>
      <c r="T223" s="23"/>
      <c r="U223" s="23"/>
      <c r="V223" s="23"/>
      <c r="W223" s="23"/>
      <c r="X223" s="23"/>
      <c r="Y223" s="23"/>
      <c r="Z223" s="23"/>
    </row>
    <row r="224" spans="1:26" ht="12.75" customHeight="1" x14ac:dyDescent="0.25">
      <c r="A224" s="23"/>
      <c r="B224" s="23"/>
      <c r="C224" s="23"/>
      <c r="D224" s="23"/>
      <c r="E224" s="23"/>
      <c r="F224" s="23"/>
      <c r="G224" s="23"/>
      <c r="H224" s="23"/>
      <c r="I224" s="23"/>
      <c r="J224" s="23"/>
      <c r="K224" s="23"/>
      <c r="L224" s="23"/>
      <c r="M224" s="23"/>
      <c r="N224" s="331"/>
      <c r="O224" s="23"/>
      <c r="P224" s="23"/>
      <c r="Q224" s="23"/>
      <c r="R224" s="23"/>
      <c r="S224" s="23"/>
      <c r="T224" s="23"/>
      <c r="U224" s="23"/>
      <c r="V224" s="23"/>
      <c r="W224" s="23"/>
      <c r="X224" s="23"/>
      <c r="Y224" s="23"/>
      <c r="Z224" s="23"/>
    </row>
    <row r="225" spans="1:26" ht="12.75" customHeight="1" x14ac:dyDescent="0.25">
      <c r="A225" s="23"/>
      <c r="B225" s="23"/>
      <c r="C225" s="23"/>
      <c r="D225" s="23"/>
      <c r="E225" s="23"/>
      <c r="F225" s="23"/>
      <c r="G225" s="23"/>
      <c r="H225" s="23"/>
      <c r="I225" s="23"/>
      <c r="J225" s="23"/>
      <c r="K225" s="23"/>
      <c r="L225" s="23"/>
      <c r="M225" s="23"/>
      <c r="N225" s="331"/>
      <c r="O225" s="23"/>
      <c r="P225" s="23"/>
      <c r="Q225" s="23"/>
      <c r="R225" s="23"/>
      <c r="S225" s="23"/>
      <c r="T225" s="23"/>
      <c r="U225" s="23"/>
      <c r="V225" s="23"/>
      <c r="W225" s="23"/>
      <c r="X225" s="23"/>
      <c r="Y225" s="23"/>
      <c r="Z225" s="23"/>
    </row>
    <row r="226" spans="1:26" ht="12.75" customHeight="1" x14ac:dyDescent="0.25">
      <c r="A226" s="23"/>
      <c r="B226" s="23"/>
      <c r="C226" s="23"/>
      <c r="D226" s="23"/>
      <c r="E226" s="23"/>
      <c r="F226" s="23"/>
      <c r="G226" s="23"/>
      <c r="H226" s="23"/>
      <c r="I226" s="23"/>
      <c r="J226" s="23"/>
      <c r="K226" s="23"/>
      <c r="L226" s="23"/>
      <c r="M226" s="23"/>
      <c r="N226" s="331"/>
      <c r="O226" s="23"/>
      <c r="P226" s="23"/>
      <c r="Q226" s="23"/>
      <c r="R226" s="23"/>
      <c r="S226" s="23"/>
      <c r="T226" s="23"/>
      <c r="U226" s="23"/>
      <c r="V226" s="23"/>
      <c r="W226" s="23"/>
      <c r="X226" s="23"/>
      <c r="Y226" s="23"/>
      <c r="Z226" s="23"/>
    </row>
    <row r="227" spans="1:26" ht="12.75" customHeight="1" x14ac:dyDescent="0.25">
      <c r="A227" s="23"/>
      <c r="B227" s="23"/>
      <c r="C227" s="23"/>
      <c r="D227" s="23"/>
      <c r="E227" s="23"/>
      <c r="F227" s="23"/>
      <c r="G227" s="23"/>
      <c r="H227" s="23"/>
      <c r="I227" s="23"/>
      <c r="J227" s="23"/>
      <c r="K227" s="23"/>
      <c r="L227" s="23"/>
      <c r="M227" s="23"/>
      <c r="N227" s="331"/>
      <c r="O227" s="23"/>
      <c r="P227" s="23"/>
      <c r="Q227" s="23"/>
      <c r="R227" s="23"/>
      <c r="S227" s="23"/>
      <c r="T227" s="23"/>
      <c r="U227" s="23"/>
      <c r="V227" s="23"/>
      <c r="W227" s="23"/>
      <c r="X227" s="23"/>
      <c r="Y227" s="23"/>
      <c r="Z227" s="23"/>
    </row>
    <row r="228" spans="1:26" ht="12.75" customHeight="1" x14ac:dyDescent="0.25">
      <c r="A228" s="23"/>
      <c r="B228" s="23"/>
      <c r="C228" s="23"/>
      <c r="D228" s="23"/>
      <c r="E228" s="23"/>
      <c r="F228" s="23"/>
      <c r="G228" s="23"/>
      <c r="H228" s="23"/>
      <c r="I228" s="23"/>
      <c r="J228" s="23"/>
      <c r="K228" s="23"/>
      <c r="L228" s="23"/>
      <c r="M228" s="23"/>
      <c r="N228" s="331"/>
      <c r="O228" s="23"/>
      <c r="P228" s="23"/>
      <c r="Q228" s="23"/>
      <c r="R228" s="23"/>
      <c r="S228" s="23"/>
      <c r="T228" s="23"/>
      <c r="U228" s="23"/>
      <c r="V228" s="23"/>
      <c r="W228" s="23"/>
      <c r="X228" s="23"/>
      <c r="Y228" s="23"/>
      <c r="Z228" s="23"/>
    </row>
    <row r="229" spans="1:26" ht="12.75" customHeight="1" x14ac:dyDescent="0.25">
      <c r="A229" s="23"/>
      <c r="B229" s="23"/>
      <c r="C229" s="23"/>
      <c r="D229" s="23"/>
      <c r="E229" s="23"/>
      <c r="F229" s="23"/>
      <c r="G229" s="23"/>
      <c r="H229" s="23"/>
      <c r="I229" s="23"/>
      <c r="J229" s="23"/>
      <c r="K229" s="23"/>
      <c r="L229" s="23"/>
      <c r="M229" s="23"/>
      <c r="N229" s="331"/>
      <c r="O229" s="23"/>
      <c r="P229" s="23"/>
      <c r="Q229" s="23"/>
      <c r="R229" s="23"/>
      <c r="S229" s="23"/>
      <c r="T229" s="23"/>
      <c r="U229" s="23"/>
      <c r="V229" s="23"/>
      <c r="W229" s="23"/>
      <c r="X229" s="23"/>
      <c r="Y229" s="23"/>
      <c r="Z229" s="23"/>
    </row>
    <row r="230" spans="1:26" ht="12.75" customHeight="1" x14ac:dyDescent="0.25">
      <c r="A230" s="23"/>
      <c r="B230" s="23"/>
      <c r="C230" s="23"/>
      <c r="D230" s="23"/>
      <c r="E230" s="23"/>
      <c r="F230" s="23"/>
      <c r="G230" s="23"/>
      <c r="H230" s="23"/>
      <c r="I230" s="23"/>
      <c r="J230" s="23"/>
      <c r="K230" s="23"/>
      <c r="L230" s="23"/>
      <c r="M230" s="23"/>
      <c r="N230" s="331"/>
      <c r="O230" s="23"/>
      <c r="P230" s="23"/>
      <c r="Q230" s="23"/>
      <c r="R230" s="23"/>
      <c r="S230" s="23"/>
      <c r="T230" s="23"/>
      <c r="U230" s="23"/>
      <c r="V230" s="23"/>
      <c r="W230" s="23"/>
      <c r="X230" s="23"/>
      <c r="Y230" s="23"/>
      <c r="Z230" s="23"/>
    </row>
    <row r="231" spans="1:26" ht="12.75" customHeight="1" x14ac:dyDescent="0.25">
      <c r="A231" s="23"/>
      <c r="B231" s="23"/>
      <c r="C231" s="23"/>
      <c r="D231" s="23"/>
      <c r="E231" s="23"/>
      <c r="F231" s="23"/>
      <c r="G231" s="23"/>
      <c r="H231" s="23"/>
      <c r="I231" s="23"/>
      <c r="J231" s="23"/>
      <c r="K231" s="23"/>
      <c r="L231" s="23"/>
      <c r="M231" s="23"/>
      <c r="N231" s="331"/>
      <c r="O231" s="23"/>
      <c r="P231" s="23"/>
      <c r="Q231" s="23"/>
      <c r="R231" s="23"/>
      <c r="S231" s="23"/>
      <c r="T231" s="23"/>
      <c r="U231" s="23"/>
      <c r="V231" s="23"/>
      <c r="W231" s="23"/>
      <c r="X231" s="23"/>
      <c r="Y231" s="23"/>
      <c r="Z231" s="23"/>
    </row>
    <row r="232" spans="1:26" ht="12.75" customHeight="1" x14ac:dyDescent="0.25">
      <c r="A232" s="23"/>
      <c r="B232" s="23"/>
      <c r="C232" s="23"/>
      <c r="D232" s="23"/>
      <c r="E232" s="23"/>
      <c r="F232" s="23"/>
      <c r="G232" s="23"/>
      <c r="H232" s="23"/>
      <c r="I232" s="23"/>
      <c r="J232" s="23"/>
      <c r="K232" s="23"/>
      <c r="L232" s="23"/>
      <c r="M232" s="23"/>
      <c r="N232" s="331"/>
      <c r="O232" s="23"/>
      <c r="P232" s="23"/>
      <c r="Q232" s="23"/>
      <c r="R232" s="23"/>
      <c r="S232" s="23"/>
      <c r="T232" s="23"/>
      <c r="U232" s="23"/>
      <c r="V232" s="23"/>
      <c r="W232" s="23"/>
      <c r="X232" s="23"/>
      <c r="Y232" s="23"/>
      <c r="Z232" s="23"/>
    </row>
    <row r="233" spans="1:26" ht="12.75" customHeight="1" x14ac:dyDescent="0.25">
      <c r="A233" s="23"/>
      <c r="B233" s="23"/>
      <c r="C233" s="23"/>
      <c r="D233" s="23"/>
      <c r="E233" s="23"/>
      <c r="F233" s="23"/>
      <c r="G233" s="23"/>
      <c r="H233" s="23"/>
      <c r="I233" s="23"/>
      <c r="J233" s="23"/>
      <c r="K233" s="23"/>
      <c r="L233" s="23"/>
      <c r="M233" s="23"/>
      <c r="N233" s="331"/>
      <c r="O233" s="23"/>
      <c r="P233" s="23"/>
      <c r="Q233" s="23"/>
      <c r="R233" s="23"/>
      <c r="S233" s="23"/>
      <c r="T233" s="23"/>
      <c r="U233" s="23"/>
      <c r="V233" s="23"/>
      <c r="W233" s="23"/>
      <c r="X233" s="23"/>
      <c r="Y233" s="23"/>
      <c r="Z233" s="23"/>
    </row>
    <row r="234" spans="1:26" ht="12.75" customHeight="1" x14ac:dyDescent="0.25">
      <c r="A234" s="23"/>
      <c r="B234" s="23"/>
      <c r="C234" s="23"/>
      <c r="D234" s="23"/>
      <c r="E234" s="23"/>
      <c r="F234" s="23"/>
      <c r="G234" s="23"/>
      <c r="H234" s="23"/>
      <c r="I234" s="23"/>
      <c r="J234" s="23"/>
      <c r="K234" s="23"/>
      <c r="L234" s="23"/>
      <c r="M234" s="23"/>
      <c r="N234" s="331"/>
      <c r="O234" s="23"/>
      <c r="P234" s="23"/>
      <c r="Q234" s="23"/>
      <c r="R234" s="23"/>
      <c r="S234" s="23"/>
      <c r="T234" s="23"/>
      <c r="U234" s="23"/>
      <c r="V234" s="23"/>
      <c r="W234" s="23"/>
      <c r="X234" s="23"/>
      <c r="Y234" s="23"/>
      <c r="Z234" s="23"/>
    </row>
    <row r="235" spans="1:26" ht="12.75" customHeight="1" x14ac:dyDescent="0.25">
      <c r="A235" s="23"/>
      <c r="B235" s="23"/>
      <c r="C235" s="23"/>
      <c r="D235" s="23"/>
      <c r="E235" s="23"/>
      <c r="F235" s="23"/>
      <c r="G235" s="23"/>
      <c r="H235" s="23"/>
      <c r="I235" s="23"/>
      <c r="J235" s="23"/>
      <c r="K235" s="23"/>
      <c r="L235" s="23"/>
      <c r="M235" s="23"/>
      <c r="N235" s="331"/>
      <c r="O235" s="23"/>
      <c r="P235" s="23"/>
      <c r="Q235" s="23"/>
      <c r="R235" s="23"/>
      <c r="S235" s="23"/>
      <c r="T235" s="23"/>
      <c r="U235" s="23"/>
      <c r="V235" s="23"/>
      <c r="W235" s="23"/>
      <c r="X235" s="23"/>
      <c r="Y235" s="23"/>
      <c r="Z235" s="23"/>
    </row>
    <row r="236" spans="1:26" ht="12.75" customHeight="1" x14ac:dyDescent="0.25">
      <c r="A236" s="23"/>
      <c r="B236" s="23"/>
      <c r="C236" s="23"/>
      <c r="D236" s="23"/>
      <c r="E236" s="23"/>
      <c r="F236" s="23"/>
      <c r="G236" s="23"/>
      <c r="H236" s="23"/>
      <c r="I236" s="23"/>
      <c r="J236" s="23"/>
      <c r="K236" s="23"/>
      <c r="L236" s="23"/>
      <c r="M236" s="23"/>
      <c r="N236" s="331"/>
      <c r="O236" s="23"/>
      <c r="P236" s="23"/>
      <c r="Q236" s="23"/>
      <c r="R236" s="23"/>
      <c r="S236" s="23"/>
      <c r="T236" s="23"/>
      <c r="U236" s="23"/>
      <c r="V236" s="23"/>
      <c r="W236" s="23"/>
      <c r="X236" s="23"/>
      <c r="Y236" s="23"/>
      <c r="Z236" s="23"/>
    </row>
    <row r="237" spans="1:26" ht="12.75" customHeight="1" x14ac:dyDescent="0.25">
      <c r="A237" s="23"/>
      <c r="B237" s="23"/>
      <c r="C237" s="23"/>
      <c r="D237" s="23"/>
      <c r="E237" s="23"/>
      <c r="F237" s="23"/>
      <c r="G237" s="23"/>
      <c r="H237" s="23"/>
      <c r="I237" s="23"/>
      <c r="J237" s="23"/>
      <c r="K237" s="23"/>
      <c r="L237" s="23"/>
      <c r="M237" s="23"/>
      <c r="N237" s="331"/>
      <c r="O237" s="23"/>
      <c r="P237" s="23"/>
      <c r="Q237" s="23"/>
      <c r="R237" s="23"/>
      <c r="S237" s="23"/>
      <c r="T237" s="23"/>
      <c r="U237" s="23"/>
      <c r="V237" s="23"/>
      <c r="W237" s="23"/>
      <c r="X237" s="23"/>
      <c r="Y237" s="23"/>
      <c r="Z237" s="23"/>
    </row>
    <row r="238" spans="1:26" ht="12.75" customHeight="1" x14ac:dyDescent="0.25">
      <c r="A238" s="23"/>
      <c r="B238" s="23"/>
      <c r="C238" s="23"/>
      <c r="D238" s="23"/>
      <c r="E238" s="23"/>
      <c r="F238" s="23"/>
      <c r="G238" s="23"/>
      <c r="H238" s="23"/>
      <c r="I238" s="23"/>
      <c r="J238" s="23"/>
      <c r="K238" s="23"/>
      <c r="L238" s="23"/>
      <c r="M238" s="23"/>
      <c r="N238" s="331"/>
      <c r="O238" s="23"/>
      <c r="P238" s="23"/>
      <c r="Q238" s="23"/>
      <c r="R238" s="23"/>
      <c r="S238" s="23"/>
      <c r="T238" s="23"/>
      <c r="U238" s="23"/>
      <c r="V238" s="23"/>
      <c r="W238" s="23"/>
      <c r="X238" s="23"/>
      <c r="Y238" s="23"/>
      <c r="Z238" s="23"/>
    </row>
    <row r="239" spans="1:26" ht="12.75" customHeight="1" x14ac:dyDescent="0.25">
      <c r="A239" s="23"/>
      <c r="B239" s="23"/>
      <c r="C239" s="23"/>
      <c r="D239" s="23"/>
      <c r="E239" s="23"/>
      <c r="F239" s="23"/>
      <c r="G239" s="23"/>
      <c r="H239" s="23"/>
      <c r="I239" s="23"/>
      <c r="J239" s="23"/>
      <c r="K239" s="23"/>
      <c r="L239" s="23"/>
      <c r="M239" s="23"/>
      <c r="N239" s="331"/>
      <c r="O239" s="23"/>
      <c r="P239" s="23"/>
      <c r="Q239" s="23"/>
      <c r="R239" s="23"/>
      <c r="S239" s="23"/>
      <c r="T239" s="23"/>
      <c r="U239" s="23"/>
      <c r="V239" s="23"/>
      <c r="W239" s="23"/>
      <c r="X239" s="23"/>
      <c r="Y239" s="23"/>
      <c r="Z239" s="23"/>
    </row>
    <row r="240" spans="1:26" ht="12.75" customHeight="1" x14ac:dyDescent="0.25">
      <c r="A240" s="23"/>
      <c r="B240" s="23"/>
      <c r="C240" s="23"/>
      <c r="D240" s="23"/>
      <c r="E240" s="23"/>
      <c r="F240" s="23"/>
      <c r="G240" s="23"/>
      <c r="H240" s="23"/>
      <c r="I240" s="23"/>
      <c r="J240" s="23"/>
      <c r="K240" s="23"/>
      <c r="L240" s="23"/>
      <c r="M240" s="23"/>
      <c r="N240" s="331"/>
      <c r="O240" s="23"/>
      <c r="P240" s="23"/>
      <c r="Q240" s="23"/>
      <c r="R240" s="23"/>
      <c r="S240" s="23"/>
      <c r="T240" s="23"/>
      <c r="U240" s="23"/>
      <c r="V240" s="23"/>
      <c r="W240" s="23"/>
      <c r="X240" s="23"/>
      <c r="Y240" s="23"/>
      <c r="Z240" s="23"/>
    </row>
    <row r="241" spans="1:26" ht="12.75" customHeight="1" x14ac:dyDescent="0.25">
      <c r="A241" s="23"/>
      <c r="B241" s="23"/>
      <c r="C241" s="23"/>
      <c r="D241" s="23"/>
      <c r="E241" s="23"/>
      <c r="F241" s="23"/>
      <c r="G241" s="23"/>
      <c r="H241" s="23"/>
      <c r="I241" s="23"/>
      <c r="J241" s="23"/>
      <c r="K241" s="23"/>
      <c r="L241" s="23"/>
      <c r="M241" s="23"/>
      <c r="N241" s="331"/>
      <c r="O241" s="23"/>
      <c r="P241" s="23"/>
      <c r="Q241" s="23"/>
      <c r="R241" s="23"/>
      <c r="S241" s="23"/>
      <c r="T241" s="23"/>
      <c r="U241" s="23"/>
      <c r="V241" s="23"/>
      <c r="W241" s="23"/>
      <c r="X241" s="23"/>
      <c r="Y241" s="23"/>
      <c r="Z241" s="23"/>
    </row>
    <row r="242" spans="1:26" ht="12.75" customHeight="1" x14ac:dyDescent="0.25">
      <c r="A242" s="23"/>
      <c r="B242" s="23"/>
      <c r="C242" s="23"/>
      <c r="D242" s="23"/>
      <c r="E242" s="23"/>
      <c r="F242" s="23"/>
      <c r="G242" s="23"/>
      <c r="H242" s="23"/>
      <c r="I242" s="23"/>
      <c r="J242" s="23"/>
      <c r="K242" s="23"/>
      <c r="L242" s="23"/>
      <c r="M242" s="23"/>
      <c r="N242" s="331"/>
      <c r="O242" s="23"/>
      <c r="P242" s="23"/>
      <c r="Q242" s="23"/>
      <c r="R242" s="23"/>
      <c r="S242" s="23"/>
      <c r="T242" s="23"/>
      <c r="U242" s="23"/>
      <c r="V242" s="23"/>
      <c r="W242" s="23"/>
      <c r="X242" s="23"/>
      <c r="Y242" s="23"/>
      <c r="Z242" s="23"/>
    </row>
    <row r="243" spans="1:26" ht="12.75" customHeight="1" x14ac:dyDescent="0.25">
      <c r="A243" s="23"/>
      <c r="B243" s="23"/>
      <c r="C243" s="23"/>
      <c r="D243" s="23"/>
      <c r="E243" s="23"/>
      <c r="F243" s="23"/>
      <c r="G243" s="23"/>
      <c r="H243" s="23"/>
      <c r="I243" s="23"/>
      <c r="J243" s="23"/>
      <c r="K243" s="23"/>
      <c r="L243" s="23"/>
      <c r="M243" s="23"/>
      <c r="N243" s="331"/>
      <c r="O243" s="23"/>
      <c r="P243" s="23"/>
      <c r="Q243" s="23"/>
      <c r="R243" s="23"/>
      <c r="S243" s="23"/>
      <c r="T243" s="23"/>
      <c r="U243" s="23"/>
      <c r="V243" s="23"/>
      <c r="W243" s="23"/>
      <c r="X243" s="23"/>
      <c r="Y243" s="23"/>
      <c r="Z243" s="23"/>
    </row>
    <row r="244" spans="1:26" ht="12.75" customHeight="1" x14ac:dyDescent="0.25">
      <c r="A244" s="23"/>
      <c r="B244" s="23"/>
      <c r="C244" s="23"/>
      <c r="D244" s="23"/>
      <c r="E244" s="23"/>
      <c r="F244" s="23"/>
      <c r="G244" s="23"/>
      <c r="H244" s="23"/>
      <c r="I244" s="23"/>
      <c r="J244" s="23"/>
      <c r="K244" s="23"/>
      <c r="L244" s="23"/>
      <c r="M244" s="23"/>
      <c r="N244" s="331"/>
      <c r="O244" s="23"/>
      <c r="P244" s="23"/>
      <c r="Q244" s="23"/>
      <c r="R244" s="23"/>
      <c r="S244" s="23"/>
      <c r="T244" s="23"/>
      <c r="U244" s="23"/>
      <c r="V244" s="23"/>
      <c r="W244" s="23"/>
      <c r="X244" s="23"/>
      <c r="Y244" s="23"/>
      <c r="Z244" s="23"/>
    </row>
    <row r="245" spans="1:26" ht="12.75" customHeight="1" x14ac:dyDescent="0.25">
      <c r="A245" s="23"/>
      <c r="B245" s="23"/>
      <c r="C245" s="23"/>
      <c r="D245" s="23"/>
      <c r="E245" s="23"/>
      <c r="F245" s="23"/>
      <c r="G245" s="23"/>
      <c r="H245" s="23"/>
      <c r="I245" s="23"/>
      <c r="J245" s="23"/>
      <c r="K245" s="23"/>
      <c r="L245" s="23"/>
      <c r="M245" s="23"/>
      <c r="N245" s="331"/>
      <c r="O245" s="23"/>
      <c r="P245" s="23"/>
      <c r="Q245" s="23"/>
      <c r="R245" s="23"/>
      <c r="S245" s="23"/>
      <c r="T245" s="23"/>
      <c r="U245" s="23"/>
      <c r="V245" s="23"/>
      <c r="W245" s="23"/>
      <c r="X245" s="23"/>
      <c r="Y245" s="23"/>
      <c r="Z245" s="23"/>
    </row>
    <row r="246" spans="1:26" ht="12.75" customHeight="1" x14ac:dyDescent="0.25">
      <c r="A246" s="23"/>
      <c r="B246" s="23"/>
      <c r="C246" s="23"/>
      <c r="D246" s="23"/>
      <c r="E246" s="23"/>
      <c r="F246" s="23"/>
      <c r="G246" s="23"/>
      <c r="H246" s="23"/>
      <c r="I246" s="23"/>
      <c r="J246" s="23"/>
      <c r="K246" s="23"/>
      <c r="L246" s="23"/>
      <c r="M246" s="23"/>
      <c r="N246" s="331"/>
      <c r="O246" s="23"/>
      <c r="P246" s="23"/>
      <c r="Q246" s="23"/>
      <c r="R246" s="23"/>
      <c r="S246" s="23"/>
      <c r="T246" s="23"/>
      <c r="U246" s="23"/>
      <c r="V246" s="23"/>
      <c r="W246" s="23"/>
      <c r="X246" s="23"/>
      <c r="Y246" s="23"/>
      <c r="Z246" s="23"/>
    </row>
    <row r="247" spans="1:26" ht="12.75" customHeight="1" x14ac:dyDescent="0.25">
      <c r="A247" s="23"/>
      <c r="B247" s="23"/>
      <c r="C247" s="23"/>
      <c r="D247" s="23"/>
      <c r="E247" s="23"/>
      <c r="F247" s="23"/>
      <c r="G247" s="23"/>
      <c r="H247" s="23"/>
      <c r="I247" s="23"/>
      <c r="J247" s="23"/>
      <c r="K247" s="23"/>
      <c r="L247" s="23"/>
      <c r="M247" s="23"/>
      <c r="N247" s="331"/>
      <c r="O247" s="23"/>
      <c r="P247" s="23"/>
      <c r="Q247" s="23"/>
      <c r="R247" s="23"/>
      <c r="S247" s="23"/>
      <c r="T247" s="23"/>
      <c r="U247" s="23"/>
      <c r="V247" s="23"/>
      <c r="W247" s="23"/>
      <c r="X247" s="23"/>
      <c r="Y247" s="23"/>
      <c r="Z247" s="23"/>
    </row>
    <row r="248" spans="1:26" ht="12.75" customHeight="1" x14ac:dyDescent="0.25">
      <c r="A248" s="23"/>
      <c r="B248" s="23"/>
      <c r="C248" s="23"/>
      <c r="D248" s="23"/>
      <c r="E248" s="23"/>
      <c r="F248" s="23"/>
      <c r="G248" s="23"/>
      <c r="H248" s="23"/>
      <c r="I248" s="23"/>
      <c r="J248" s="23"/>
      <c r="K248" s="23"/>
      <c r="L248" s="23"/>
      <c r="M248" s="23"/>
      <c r="N248" s="331"/>
      <c r="O248" s="23"/>
      <c r="P248" s="23"/>
      <c r="Q248" s="23"/>
      <c r="R248" s="23"/>
      <c r="S248" s="23"/>
      <c r="T248" s="23"/>
      <c r="U248" s="23"/>
      <c r="V248" s="23"/>
      <c r="W248" s="23"/>
      <c r="X248" s="23"/>
      <c r="Y248" s="23"/>
      <c r="Z248" s="23"/>
    </row>
    <row r="249" spans="1:26" ht="12.75" customHeight="1" x14ac:dyDescent="0.25">
      <c r="A249" s="23"/>
      <c r="B249" s="23"/>
      <c r="C249" s="23"/>
      <c r="D249" s="23"/>
      <c r="E249" s="23"/>
      <c r="F249" s="23"/>
      <c r="G249" s="23"/>
      <c r="H249" s="23"/>
      <c r="I249" s="23"/>
      <c r="J249" s="23"/>
      <c r="K249" s="23"/>
      <c r="L249" s="23"/>
      <c r="M249" s="23"/>
      <c r="N249" s="331"/>
      <c r="O249" s="23"/>
      <c r="P249" s="23"/>
      <c r="Q249" s="23"/>
      <c r="R249" s="23"/>
      <c r="S249" s="23"/>
      <c r="T249" s="23"/>
      <c r="U249" s="23"/>
      <c r="V249" s="23"/>
      <c r="W249" s="23"/>
      <c r="X249" s="23"/>
      <c r="Y249" s="23"/>
      <c r="Z249" s="23"/>
    </row>
    <row r="250" spans="1:26" ht="12.75" customHeight="1" x14ac:dyDescent="0.25">
      <c r="A250" s="23"/>
      <c r="B250" s="23"/>
      <c r="C250" s="23"/>
      <c r="D250" s="23"/>
      <c r="E250" s="23"/>
      <c r="F250" s="23"/>
      <c r="G250" s="23"/>
      <c r="H250" s="23"/>
      <c r="I250" s="23"/>
      <c r="J250" s="23"/>
      <c r="K250" s="23"/>
      <c r="L250" s="23"/>
      <c r="M250" s="23"/>
      <c r="N250" s="331"/>
      <c r="O250" s="23"/>
      <c r="P250" s="23"/>
      <c r="Q250" s="23"/>
      <c r="R250" s="23"/>
      <c r="S250" s="23"/>
      <c r="T250" s="23"/>
      <c r="U250" s="23"/>
      <c r="V250" s="23"/>
      <c r="W250" s="23"/>
      <c r="X250" s="23"/>
      <c r="Y250" s="23"/>
      <c r="Z250" s="23"/>
    </row>
    <row r="251" spans="1:26" ht="12.75" customHeight="1" x14ac:dyDescent="0.25">
      <c r="A251" s="23"/>
      <c r="B251" s="23"/>
      <c r="C251" s="23"/>
      <c r="D251" s="23"/>
      <c r="E251" s="23"/>
      <c r="F251" s="23"/>
      <c r="G251" s="23"/>
      <c r="H251" s="23"/>
      <c r="I251" s="23"/>
      <c r="J251" s="23"/>
      <c r="K251" s="23"/>
      <c r="L251" s="23"/>
      <c r="M251" s="23"/>
      <c r="N251" s="331"/>
      <c r="O251" s="23"/>
      <c r="P251" s="23"/>
      <c r="Q251" s="23"/>
      <c r="R251" s="23"/>
      <c r="S251" s="23"/>
      <c r="T251" s="23"/>
      <c r="U251" s="23"/>
      <c r="V251" s="23"/>
      <c r="W251" s="23"/>
      <c r="X251" s="23"/>
      <c r="Y251" s="23"/>
      <c r="Z251" s="23"/>
    </row>
    <row r="252" spans="1:26" ht="12.75" customHeight="1" x14ac:dyDescent="0.25">
      <c r="A252" s="23"/>
      <c r="B252" s="23"/>
      <c r="C252" s="23"/>
      <c r="D252" s="23"/>
      <c r="E252" s="23"/>
      <c r="F252" s="23"/>
      <c r="G252" s="23"/>
      <c r="H252" s="23"/>
      <c r="I252" s="23"/>
      <c r="J252" s="23"/>
      <c r="K252" s="23"/>
      <c r="L252" s="23"/>
      <c r="M252" s="23"/>
      <c r="N252" s="331"/>
      <c r="O252" s="23"/>
      <c r="P252" s="23"/>
      <c r="Q252" s="23"/>
      <c r="R252" s="23"/>
      <c r="S252" s="23"/>
      <c r="T252" s="23"/>
      <c r="U252" s="23"/>
      <c r="V252" s="23"/>
      <c r="W252" s="23"/>
      <c r="X252" s="23"/>
      <c r="Y252" s="23"/>
      <c r="Z252" s="23"/>
    </row>
    <row r="253" spans="1:26" ht="12.75" customHeight="1" x14ac:dyDescent="0.25">
      <c r="A253" s="23"/>
      <c r="B253" s="23"/>
      <c r="C253" s="23"/>
      <c r="D253" s="23"/>
      <c r="E253" s="23"/>
      <c r="F253" s="23"/>
      <c r="G253" s="23"/>
      <c r="H253" s="23"/>
      <c r="I253" s="23"/>
      <c r="J253" s="23"/>
      <c r="K253" s="23"/>
      <c r="L253" s="23"/>
      <c r="M253" s="23"/>
      <c r="N253" s="331"/>
      <c r="O253" s="23"/>
      <c r="P253" s="23"/>
      <c r="Q253" s="23"/>
      <c r="R253" s="23"/>
      <c r="S253" s="23"/>
      <c r="T253" s="23"/>
      <c r="U253" s="23"/>
      <c r="V253" s="23"/>
      <c r="W253" s="23"/>
      <c r="X253" s="23"/>
      <c r="Y253" s="23"/>
      <c r="Z253" s="23"/>
    </row>
    <row r="254" spans="1:26" ht="12.75" customHeight="1" x14ac:dyDescent="0.25">
      <c r="A254" s="23"/>
      <c r="B254" s="23"/>
      <c r="C254" s="23"/>
      <c r="D254" s="23"/>
      <c r="E254" s="23"/>
      <c r="F254" s="23"/>
      <c r="G254" s="23"/>
      <c r="H254" s="23"/>
      <c r="I254" s="23"/>
      <c r="J254" s="23"/>
      <c r="K254" s="23"/>
      <c r="L254" s="23"/>
      <c r="M254" s="23"/>
      <c r="N254" s="331"/>
      <c r="O254" s="23"/>
      <c r="P254" s="23"/>
      <c r="Q254" s="23"/>
      <c r="R254" s="23"/>
      <c r="S254" s="23"/>
      <c r="T254" s="23"/>
      <c r="U254" s="23"/>
      <c r="V254" s="23"/>
      <c r="W254" s="23"/>
      <c r="X254" s="23"/>
      <c r="Y254" s="23"/>
      <c r="Z254" s="23"/>
    </row>
    <row r="255" spans="1:26" ht="12.75" customHeight="1" x14ac:dyDescent="0.25">
      <c r="A255" s="23"/>
      <c r="B255" s="23"/>
      <c r="C255" s="23"/>
      <c r="D255" s="23"/>
      <c r="E255" s="23"/>
      <c r="F255" s="23"/>
      <c r="G255" s="23"/>
      <c r="H255" s="23"/>
      <c r="I255" s="23"/>
      <c r="J255" s="23"/>
      <c r="K255" s="23"/>
      <c r="L255" s="23"/>
      <c r="M255" s="23"/>
      <c r="N255" s="331"/>
      <c r="O255" s="23"/>
      <c r="P255" s="23"/>
      <c r="Q255" s="23"/>
      <c r="R255" s="23"/>
      <c r="S255" s="23"/>
      <c r="T255" s="23"/>
      <c r="U255" s="23"/>
      <c r="V255" s="23"/>
      <c r="W255" s="23"/>
      <c r="X255" s="23"/>
      <c r="Y255" s="23"/>
      <c r="Z255" s="23"/>
    </row>
    <row r="256" spans="1:26" ht="12.75" customHeight="1" x14ac:dyDescent="0.25">
      <c r="A256" s="23"/>
      <c r="B256" s="23"/>
      <c r="C256" s="23"/>
      <c r="D256" s="23"/>
      <c r="E256" s="23"/>
      <c r="F256" s="23"/>
      <c r="G256" s="23"/>
      <c r="H256" s="23"/>
      <c r="I256" s="23"/>
      <c r="J256" s="23"/>
      <c r="K256" s="23"/>
      <c r="L256" s="23"/>
      <c r="M256" s="23"/>
      <c r="N256" s="331"/>
      <c r="O256" s="23"/>
      <c r="P256" s="23"/>
      <c r="Q256" s="23"/>
      <c r="R256" s="23"/>
      <c r="S256" s="23"/>
      <c r="T256" s="23"/>
      <c r="U256" s="23"/>
      <c r="V256" s="23"/>
      <c r="W256" s="23"/>
      <c r="X256" s="23"/>
      <c r="Y256" s="23"/>
      <c r="Z256" s="23"/>
    </row>
    <row r="257" spans="1:26" ht="12.75" customHeight="1" x14ac:dyDescent="0.25">
      <c r="A257" s="23"/>
      <c r="B257" s="23"/>
      <c r="C257" s="23"/>
      <c r="D257" s="23"/>
      <c r="E257" s="23"/>
      <c r="F257" s="23"/>
      <c r="G257" s="23"/>
      <c r="H257" s="23"/>
      <c r="I257" s="23"/>
      <c r="J257" s="23"/>
      <c r="K257" s="23"/>
      <c r="L257" s="23"/>
      <c r="M257" s="23"/>
      <c r="N257" s="331"/>
      <c r="O257" s="23"/>
      <c r="P257" s="23"/>
      <c r="Q257" s="23"/>
      <c r="R257" s="23"/>
      <c r="S257" s="23"/>
      <c r="T257" s="23"/>
      <c r="U257" s="23"/>
      <c r="V257" s="23"/>
      <c r="W257" s="23"/>
      <c r="X257" s="23"/>
      <c r="Y257" s="23"/>
      <c r="Z257" s="23"/>
    </row>
    <row r="258" spans="1:26" ht="12.75" customHeight="1" x14ac:dyDescent="0.25">
      <c r="A258" s="23"/>
      <c r="B258" s="23"/>
      <c r="C258" s="23"/>
      <c r="D258" s="23"/>
      <c r="E258" s="23"/>
      <c r="F258" s="23"/>
      <c r="G258" s="23"/>
      <c r="H258" s="23"/>
      <c r="I258" s="23"/>
      <c r="J258" s="23"/>
      <c r="K258" s="23"/>
      <c r="L258" s="23"/>
      <c r="M258" s="23"/>
      <c r="N258" s="331"/>
      <c r="O258" s="23"/>
      <c r="P258" s="23"/>
      <c r="Q258" s="23"/>
      <c r="R258" s="23"/>
      <c r="S258" s="23"/>
      <c r="T258" s="23"/>
      <c r="U258" s="23"/>
      <c r="V258" s="23"/>
      <c r="W258" s="23"/>
      <c r="X258" s="23"/>
      <c r="Y258" s="23"/>
      <c r="Z258" s="23"/>
    </row>
    <row r="259" spans="1:26" ht="12.75" customHeight="1" x14ac:dyDescent="0.25">
      <c r="A259" s="23"/>
      <c r="B259" s="23"/>
      <c r="C259" s="23"/>
      <c r="D259" s="23"/>
      <c r="E259" s="23"/>
      <c r="F259" s="23"/>
      <c r="G259" s="23"/>
      <c r="H259" s="23"/>
      <c r="I259" s="23"/>
      <c r="J259" s="23"/>
      <c r="K259" s="23"/>
      <c r="L259" s="23"/>
      <c r="M259" s="23"/>
      <c r="N259" s="331"/>
      <c r="O259" s="23"/>
      <c r="P259" s="23"/>
      <c r="Q259" s="23"/>
      <c r="R259" s="23"/>
      <c r="S259" s="23"/>
      <c r="T259" s="23"/>
      <c r="U259" s="23"/>
      <c r="V259" s="23"/>
      <c r="W259" s="23"/>
      <c r="X259" s="23"/>
      <c r="Y259" s="23"/>
      <c r="Z259" s="23"/>
    </row>
    <row r="260" spans="1:26" ht="12.75" customHeight="1" x14ac:dyDescent="0.25">
      <c r="A260" s="23"/>
      <c r="B260" s="23"/>
      <c r="C260" s="23"/>
      <c r="D260" s="23"/>
      <c r="E260" s="23"/>
      <c r="F260" s="23"/>
      <c r="G260" s="23"/>
      <c r="H260" s="23"/>
      <c r="I260" s="23"/>
      <c r="J260" s="23"/>
      <c r="K260" s="23"/>
      <c r="L260" s="23"/>
      <c r="M260" s="23"/>
      <c r="N260" s="331"/>
      <c r="O260" s="23"/>
      <c r="P260" s="23"/>
      <c r="Q260" s="23"/>
      <c r="R260" s="23"/>
      <c r="S260" s="23"/>
      <c r="T260" s="23"/>
      <c r="U260" s="23"/>
      <c r="V260" s="23"/>
      <c r="W260" s="23"/>
      <c r="X260" s="23"/>
      <c r="Y260" s="23"/>
      <c r="Z260" s="23"/>
    </row>
    <row r="261" spans="1:26" ht="12.75" customHeight="1" x14ac:dyDescent="0.25">
      <c r="A261" s="23"/>
      <c r="B261" s="23"/>
      <c r="C261" s="23"/>
      <c r="D261" s="23"/>
      <c r="E261" s="23"/>
      <c r="F261" s="23"/>
      <c r="G261" s="23"/>
      <c r="H261" s="23"/>
      <c r="I261" s="23"/>
      <c r="J261" s="23"/>
      <c r="K261" s="23"/>
      <c r="L261" s="23"/>
      <c r="M261" s="23"/>
      <c r="N261" s="331"/>
      <c r="O261" s="23"/>
      <c r="P261" s="23"/>
      <c r="Q261" s="23"/>
      <c r="R261" s="23"/>
      <c r="S261" s="23"/>
      <c r="T261" s="23"/>
      <c r="U261" s="23"/>
      <c r="V261" s="23"/>
      <c r="W261" s="23"/>
      <c r="X261" s="23"/>
      <c r="Y261" s="23"/>
      <c r="Z261" s="23"/>
    </row>
    <row r="262" spans="1:26" ht="15.75" customHeight="1" x14ac:dyDescent="0.25"/>
    <row r="263" spans="1:26" ht="15.75" customHeight="1" x14ac:dyDescent="0.25"/>
    <row r="264" spans="1:26" ht="15.75" customHeight="1" x14ac:dyDescent="0.25"/>
    <row r="265" spans="1:26" ht="15.75" customHeight="1" x14ac:dyDescent="0.25"/>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B60:L60"/>
    <mergeCell ref="B61:L61"/>
    <mergeCell ref="B24:L24"/>
    <mergeCell ref="B28:L28"/>
    <mergeCell ref="B32:L32"/>
    <mergeCell ref="B36:L36"/>
    <mergeCell ref="B37:L37"/>
    <mergeCell ref="B39:M39"/>
    <mergeCell ref="B44:L44"/>
    <mergeCell ref="B15:M15"/>
    <mergeCell ref="B20:L20"/>
    <mergeCell ref="B48:L48"/>
    <mergeCell ref="B52:L52"/>
    <mergeCell ref="B56:L56"/>
    <mergeCell ref="B1:F1"/>
    <mergeCell ref="B2:C2"/>
    <mergeCell ref="D2:F2"/>
    <mergeCell ref="B3:C3"/>
    <mergeCell ref="D3:F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4140625" defaultRowHeight="15" customHeight="1" x14ac:dyDescent="0.25"/>
  <cols>
    <col min="1" max="1" width="9.5546875" customWidth="1"/>
    <col min="2" max="2" width="37.44140625" customWidth="1"/>
    <col min="3" max="3" width="13" customWidth="1"/>
    <col min="4" max="4" width="31.5546875" customWidth="1"/>
    <col min="5" max="5" width="11.6640625" customWidth="1"/>
    <col min="6" max="6" width="14.44140625" customWidth="1"/>
    <col min="7" max="26" width="9.109375" customWidth="1"/>
  </cols>
  <sheetData>
    <row r="1" spans="1:26" ht="12.75" customHeight="1" x14ac:dyDescent="0.25">
      <c r="A1" s="371" t="s">
        <v>200</v>
      </c>
      <c r="B1" s="21"/>
      <c r="C1" s="21"/>
      <c r="D1" s="21"/>
      <c r="E1" s="372"/>
      <c r="F1" s="372"/>
      <c r="G1" s="21"/>
      <c r="H1" s="21"/>
      <c r="I1" s="21"/>
      <c r="J1" s="21"/>
      <c r="K1" s="21"/>
      <c r="L1" s="21"/>
      <c r="M1" s="21"/>
      <c r="N1" s="21"/>
      <c r="O1" s="21"/>
      <c r="P1" s="21"/>
      <c r="Q1" s="21"/>
      <c r="R1" s="21"/>
      <c r="S1" s="21"/>
      <c r="T1" s="21"/>
      <c r="U1" s="21"/>
      <c r="V1" s="21"/>
      <c r="W1" s="21"/>
      <c r="X1" s="21"/>
      <c r="Y1" s="21"/>
      <c r="Z1" s="21"/>
    </row>
    <row r="2" spans="1:26" ht="12.75" customHeight="1" x14ac:dyDescent="0.25">
      <c r="A2" s="371" t="s">
        <v>201</v>
      </c>
      <c r="B2" s="21"/>
      <c r="C2" s="21"/>
      <c r="D2" s="21"/>
      <c r="E2" s="372"/>
      <c r="F2" s="372"/>
      <c r="G2" s="21"/>
      <c r="H2" s="21"/>
      <c r="I2" s="21"/>
      <c r="J2" s="21"/>
      <c r="K2" s="21"/>
      <c r="L2" s="21"/>
      <c r="M2" s="21"/>
      <c r="N2" s="21"/>
      <c r="O2" s="21"/>
      <c r="P2" s="21"/>
      <c r="Q2" s="21"/>
      <c r="R2" s="21"/>
      <c r="S2" s="21"/>
      <c r="T2" s="21"/>
      <c r="U2" s="21"/>
      <c r="V2" s="21"/>
      <c r="W2" s="21"/>
      <c r="X2" s="21"/>
      <c r="Y2" s="21"/>
      <c r="Z2" s="21"/>
    </row>
    <row r="3" spans="1:26" ht="12.75" customHeight="1" x14ac:dyDescent="0.25">
      <c r="A3" s="371"/>
      <c r="B3" s="21"/>
      <c r="C3" s="21"/>
      <c r="D3" s="21"/>
      <c r="E3" s="372"/>
      <c r="F3" s="372"/>
      <c r="G3" s="21"/>
      <c r="H3" s="21"/>
      <c r="I3" s="21"/>
      <c r="J3" s="21"/>
      <c r="K3" s="21"/>
      <c r="L3" s="21"/>
      <c r="M3" s="21"/>
      <c r="N3" s="21"/>
      <c r="O3" s="21"/>
      <c r="P3" s="21"/>
      <c r="Q3" s="21"/>
      <c r="R3" s="21"/>
      <c r="S3" s="21"/>
      <c r="T3" s="21"/>
      <c r="U3" s="21"/>
      <c r="V3" s="21"/>
      <c r="W3" s="21"/>
      <c r="X3" s="21"/>
      <c r="Y3" s="21"/>
      <c r="Z3" s="21"/>
    </row>
    <row r="4" spans="1:26" ht="12.75" customHeight="1" x14ac:dyDescent="0.25">
      <c r="A4" s="371" t="s">
        <v>202</v>
      </c>
      <c r="B4" s="21"/>
      <c r="C4" s="21"/>
      <c r="D4" s="21"/>
      <c r="E4" s="372"/>
      <c r="F4" s="372"/>
      <c r="G4" s="21"/>
      <c r="H4" s="21"/>
      <c r="I4" s="21"/>
      <c r="J4" s="21"/>
      <c r="K4" s="21"/>
      <c r="L4" s="21"/>
      <c r="M4" s="21"/>
      <c r="N4" s="21"/>
      <c r="O4" s="21"/>
      <c r="P4" s="21"/>
      <c r="Q4" s="21"/>
      <c r="R4" s="21"/>
      <c r="S4" s="21"/>
      <c r="T4" s="21"/>
      <c r="U4" s="21"/>
      <c r="V4" s="21"/>
      <c r="W4" s="21"/>
      <c r="X4" s="21"/>
      <c r="Y4" s="21"/>
      <c r="Z4" s="21"/>
    </row>
    <row r="5" spans="1:26" ht="12.75" customHeight="1" x14ac:dyDescent="0.25">
      <c r="A5" s="27"/>
      <c r="B5" s="21"/>
      <c r="C5" s="21"/>
      <c r="D5" s="21"/>
      <c r="E5" s="372"/>
      <c r="F5" s="372"/>
      <c r="G5" s="21"/>
      <c r="H5" s="21"/>
      <c r="I5" s="21"/>
      <c r="J5" s="21"/>
      <c r="K5" s="21"/>
      <c r="L5" s="21"/>
      <c r="M5" s="21"/>
      <c r="N5" s="21"/>
      <c r="O5" s="21"/>
      <c r="P5" s="21"/>
      <c r="Q5" s="21"/>
      <c r="R5" s="21"/>
      <c r="S5" s="21"/>
      <c r="T5" s="21"/>
      <c r="U5" s="21"/>
      <c r="V5" s="21"/>
      <c r="W5" s="21"/>
      <c r="X5" s="21"/>
      <c r="Y5" s="21"/>
      <c r="Z5" s="21"/>
    </row>
    <row r="6" spans="1:26" ht="12.75" customHeight="1" x14ac:dyDescent="0.25">
      <c r="A6" s="21"/>
      <c r="B6" s="21"/>
      <c r="C6" s="21"/>
      <c r="D6" s="21"/>
      <c r="E6" s="372"/>
      <c r="F6" s="372"/>
      <c r="G6" s="21"/>
      <c r="H6" s="21"/>
      <c r="I6" s="21"/>
      <c r="J6" s="21"/>
      <c r="K6" s="21"/>
      <c r="L6" s="21"/>
      <c r="M6" s="21"/>
      <c r="N6" s="21"/>
      <c r="O6" s="21"/>
      <c r="P6" s="21"/>
      <c r="Q6" s="21"/>
      <c r="R6" s="21"/>
      <c r="S6" s="21"/>
      <c r="T6" s="21"/>
      <c r="U6" s="21"/>
      <c r="V6" s="21"/>
      <c r="W6" s="21"/>
      <c r="X6" s="21"/>
      <c r="Y6" s="21"/>
      <c r="Z6" s="21"/>
    </row>
    <row r="7" spans="1:26" ht="12.75" customHeight="1" x14ac:dyDescent="0.25">
      <c r="A7" s="373"/>
      <c r="B7" s="374" t="s">
        <v>203</v>
      </c>
      <c r="C7" s="375" t="s">
        <v>204</v>
      </c>
      <c r="D7" s="376" t="s">
        <v>205</v>
      </c>
      <c r="E7" s="377"/>
      <c r="F7" s="378"/>
      <c r="G7" s="501" t="s">
        <v>206</v>
      </c>
      <c r="H7" s="502"/>
      <c r="I7" s="502"/>
      <c r="J7" s="502"/>
      <c r="K7" s="502"/>
      <c r="L7" s="502"/>
      <c r="M7" s="502"/>
      <c r="N7" s="472"/>
      <c r="O7" s="21"/>
      <c r="P7" s="21"/>
      <c r="Q7" s="21"/>
      <c r="R7" s="21"/>
      <c r="S7" s="21"/>
      <c r="T7" s="21"/>
      <c r="U7" s="21"/>
      <c r="V7" s="21"/>
      <c r="W7" s="21"/>
      <c r="X7" s="21"/>
      <c r="Y7" s="21"/>
      <c r="Z7" s="21"/>
    </row>
    <row r="8" spans="1:26" ht="12.75" customHeight="1" x14ac:dyDescent="0.25">
      <c r="A8" s="379" t="s">
        <v>207</v>
      </c>
      <c r="B8" s="371" t="s">
        <v>208</v>
      </c>
      <c r="C8" s="380" t="s">
        <v>209</v>
      </c>
      <c r="D8" s="381" t="s">
        <v>205</v>
      </c>
      <c r="E8" s="372"/>
      <c r="F8" s="382"/>
      <c r="G8" s="473"/>
      <c r="H8" s="448"/>
      <c r="I8" s="448"/>
      <c r="J8" s="448"/>
      <c r="K8" s="448"/>
      <c r="L8" s="448"/>
      <c r="M8" s="448"/>
      <c r="N8" s="474"/>
      <c r="O8" s="21"/>
      <c r="P8" s="21"/>
      <c r="Q8" s="21"/>
      <c r="R8" s="21"/>
      <c r="S8" s="21"/>
      <c r="T8" s="21"/>
      <c r="U8" s="21"/>
      <c r="V8" s="21"/>
      <c r="W8" s="21"/>
      <c r="X8" s="21"/>
      <c r="Y8" s="21"/>
      <c r="Z8" s="21"/>
    </row>
    <row r="9" spans="1:26" ht="12.75" customHeight="1" x14ac:dyDescent="0.25">
      <c r="A9" s="383">
        <v>13</v>
      </c>
      <c r="B9" s="27" t="s">
        <v>210</v>
      </c>
      <c r="C9" s="384">
        <v>0</v>
      </c>
      <c r="D9" s="381" t="s">
        <v>205</v>
      </c>
      <c r="E9" s="372"/>
      <c r="F9" s="382"/>
      <c r="G9" s="473"/>
      <c r="H9" s="448"/>
      <c r="I9" s="448"/>
      <c r="J9" s="448"/>
      <c r="K9" s="448"/>
      <c r="L9" s="448"/>
      <c r="M9" s="448"/>
      <c r="N9" s="474"/>
      <c r="O9" s="21"/>
      <c r="P9" s="21"/>
      <c r="Q9" s="21"/>
      <c r="R9" s="21"/>
      <c r="S9" s="21"/>
      <c r="T9" s="21"/>
      <c r="U9" s="21"/>
      <c r="V9" s="21"/>
      <c r="W9" s="21"/>
      <c r="X9" s="21"/>
      <c r="Y9" s="21"/>
      <c r="Z9" s="21"/>
    </row>
    <row r="10" spans="1:26" ht="12.75" customHeight="1" x14ac:dyDescent="0.25">
      <c r="A10" s="383">
        <v>14</v>
      </c>
      <c r="B10" s="27" t="s">
        <v>211</v>
      </c>
      <c r="C10" s="385">
        <f>Summary!H17</f>
        <v>0</v>
      </c>
      <c r="D10" s="504"/>
      <c r="E10" s="448"/>
      <c r="F10" s="382"/>
      <c r="G10" s="473"/>
      <c r="H10" s="448"/>
      <c r="I10" s="448"/>
      <c r="J10" s="448"/>
      <c r="K10" s="448"/>
      <c r="L10" s="448"/>
      <c r="M10" s="448"/>
      <c r="N10" s="474"/>
      <c r="O10" s="21"/>
      <c r="P10" s="21"/>
      <c r="Q10" s="21"/>
      <c r="R10" s="21"/>
      <c r="S10" s="21"/>
      <c r="T10" s="21"/>
      <c r="U10" s="21"/>
      <c r="V10" s="21"/>
      <c r="W10" s="21"/>
      <c r="X10" s="21"/>
      <c r="Y10" s="21"/>
      <c r="Z10" s="21"/>
    </row>
    <row r="11" spans="1:26" ht="12.75" customHeight="1" x14ac:dyDescent="0.25">
      <c r="A11" s="383">
        <v>15</v>
      </c>
      <c r="B11" s="27" t="s">
        <v>212</v>
      </c>
      <c r="C11" s="385">
        <f>Summary!H12+Summary!H13</f>
        <v>0</v>
      </c>
      <c r="D11" s="27" t="s">
        <v>213</v>
      </c>
      <c r="E11" s="372"/>
      <c r="F11" s="382"/>
      <c r="G11" s="473"/>
      <c r="H11" s="448"/>
      <c r="I11" s="448"/>
      <c r="J11" s="448"/>
      <c r="K11" s="448"/>
      <c r="L11" s="448"/>
      <c r="M11" s="448"/>
      <c r="N11" s="474"/>
      <c r="O11" s="21"/>
      <c r="P11" s="21"/>
      <c r="Q11" s="21"/>
      <c r="R11" s="21"/>
      <c r="S11" s="21"/>
      <c r="T11" s="21"/>
      <c r="U11" s="21"/>
      <c r="V11" s="21"/>
      <c r="W11" s="21"/>
      <c r="X11" s="21"/>
      <c r="Y11" s="21"/>
      <c r="Z11" s="21"/>
    </row>
    <row r="12" spans="1:26" ht="12.75" customHeight="1" x14ac:dyDescent="0.25">
      <c r="A12" s="383">
        <v>16</v>
      </c>
      <c r="B12" s="27" t="s">
        <v>214</v>
      </c>
      <c r="C12" s="384">
        <f>Summary!H22</f>
        <v>0</v>
      </c>
      <c r="D12" s="27" t="s">
        <v>215</v>
      </c>
      <c r="E12" s="372"/>
      <c r="F12" s="382"/>
      <c r="G12" s="473"/>
      <c r="H12" s="448"/>
      <c r="I12" s="448"/>
      <c r="J12" s="448"/>
      <c r="K12" s="448"/>
      <c r="L12" s="448"/>
      <c r="M12" s="448"/>
      <c r="N12" s="474"/>
      <c r="O12" s="21"/>
      <c r="P12" s="21"/>
      <c r="Q12" s="21"/>
      <c r="R12" s="21"/>
      <c r="S12" s="21"/>
      <c r="T12" s="21"/>
      <c r="U12" s="21"/>
      <c r="V12" s="21"/>
      <c r="W12" s="21"/>
      <c r="X12" s="21"/>
      <c r="Y12" s="21"/>
      <c r="Z12" s="21"/>
    </row>
    <row r="13" spans="1:26" ht="12.75" customHeight="1" x14ac:dyDescent="0.25">
      <c r="A13" s="383">
        <v>17</v>
      </c>
      <c r="B13" s="27" t="s">
        <v>167</v>
      </c>
      <c r="C13" s="385">
        <f>Summary!H20</f>
        <v>0</v>
      </c>
      <c r="D13" s="27" t="s">
        <v>216</v>
      </c>
      <c r="E13" s="372"/>
      <c r="F13" s="382"/>
      <c r="G13" s="473"/>
      <c r="H13" s="448"/>
      <c r="I13" s="448"/>
      <c r="J13" s="448"/>
      <c r="K13" s="448"/>
      <c r="L13" s="448"/>
      <c r="M13" s="448"/>
      <c r="N13" s="474"/>
      <c r="O13" s="21"/>
      <c r="P13" s="21"/>
      <c r="Q13" s="21"/>
      <c r="R13" s="21"/>
      <c r="S13" s="21"/>
      <c r="T13" s="21"/>
      <c r="U13" s="21"/>
      <c r="V13" s="21"/>
      <c r="W13" s="21"/>
      <c r="X13" s="21"/>
      <c r="Y13" s="21"/>
      <c r="Z13" s="21"/>
    </row>
    <row r="14" spans="1:26" ht="12.75" customHeight="1" x14ac:dyDescent="0.25">
      <c r="A14" s="383">
        <v>18</v>
      </c>
      <c r="B14" s="27" t="s">
        <v>217</v>
      </c>
      <c r="C14" s="386" t="str">
        <f>IF(SUM(C9:C13)&gt;0,SUM(C9:C13)," ")</f>
        <v xml:space="preserve"> </v>
      </c>
      <c r="D14" s="27" t="s">
        <v>218</v>
      </c>
      <c r="E14" s="372"/>
      <c r="F14" s="382"/>
      <c r="G14" s="473"/>
      <c r="H14" s="448"/>
      <c r="I14" s="448"/>
      <c r="J14" s="448"/>
      <c r="K14" s="448"/>
      <c r="L14" s="448"/>
      <c r="M14" s="448"/>
      <c r="N14" s="474"/>
      <c r="O14" s="21"/>
      <c r="P14" s="21"/>
      <c r="Q14" s="21"/>
      <c r="R14" s="21"/>
      <c r="S14" s="21"/>
      <c r="T14" s="21"/>
      <c r="U14" s="21"/>
      <c r="V14" s="21"/>
      <c r="W14" s="21"/>
      <c r="X14" s="21"/>
      <c r="Y14" s="21"/>
      <c r="Z14" s="21"/>
    </row>
    <row r="15" spans="1:26" ht="12.75" customHeight="1" x14ac:dyDescent="0.25">
      <c r="A15" s="383">
        <v>19</v>
      </c>
      <c r="B15" s="27" t="s">
        <v>219</v>
      </c>
      <c r="C15" s="385">
        <f>Detail!Y148+Detail!Y149</f>
        <v>0</v>
      </c>
      <c r="D15" s="27" t="s">
        <v>220</v>
      </c>
      <c r="E15" s="372"/>
      <c r="F15" s="382"/>
      <c r="G15" s="473"/>
      <c r="H15" s="448"/>
      <c r="I15" s="448"/>
      <c r="J15" s="448"/>
      <c r="K15" s="448"/>
      <c r="L15" s="448"/>
      <c r="M15" s="448"/>
      <c r="N15" s="474"/>
      <c r="O15" s="21"/>
      <c r="P15" s="21"/>
      <c r="Q15" s="21"/>
      <c r="R15" s="21"/>
      <c r="S15" s="21"/>
      <c r="T15" s="21"/>
      <c r="U15" s="21"/>
      <c r="V15" s="21"/>
      <c r="W15" s="21"/>
      <c r="X15" s="21"/>
      <c r="Y15" s="21"/>
      <c r="Z15" s="21"/>
    </row>
    <row r="16" spans="1:26" ht="12.75" customHeight="1" x14ac:dyDescent="0.25">
      <c r="A16" s="383">
        <v>20</v>
      </c>
      <c r="B16" s="27" t="s">
        <v>221</v>
      </c>
      <c r="C16" s="386" t="e">
        <f>C14-C15</f>
        <v>#VALUE!</v>
      </c>
      <c r="D16" s="27" t="s">
        <v>222</v>
      </c>
      <c r="E16" s="372"/>
      <c r="F16" s="382"/>
      <c r="G16" s="475"/>
      <c r="H16" s="503"/>
      <c r="I16" s="503"/>
      <c r="J16" s="503"/>
      <c r="K16" s="503"/>
      <c r="L16" s="503"/>
      <c r="M16" s="503"/>
      <c r="N16" s="476"/>
      <c r="O16" s="21"/>
      <c r="P16" s="21"/>
      <c r="Q16" s="21"/>
      <c r="R16" s="21"/>
      <c r="S16" s="21"/>
      <c r="T16" s="21"/>
      <c r="U16" s="21"/>
      <c r="V16" s="21"/>
      <c r="W16" s="21"/>
      <c r="X16" s="21"/>
      <c r="Y16" s="21"/>
      <c r="Z16" s="21"/>
    </row>
    <row r="17" spans="1:26" ht="12.75" customHeight="1" x14ac:dyDescent="0.25">
      <c r="A17" s="387"/>
      <c r="B17" s="388" t="s">
        <v>223</v>
      </c>
      <c r="C17" s="389"/>
      <c r="D17" s="389"/>
      <c r="E17" s="390"/>
      <c r="F17" s="391"/>
      <c r="G17" s="505" t="s">
        <v>224</v>
      </c>
      <c r="H17" s="502"/>
      <c r="I17" s="502"/>
      <c r="J17" s="502"/>
      <c r="K17" s="502"/>
      <c r="L17" s="502"/>
      <c r="M17" s="502"/>
      <c r="N17" s="472"/>
      <c r="O17" s="21"/>
      <c r="P17" s="21"/>
      <c r="Q17" s="21"/>
      <c r="R17" s="21"/>
      <c r="S17" s="21"/>
      <c r="T17" s="21"/>
      <c r="U17" s="21"/>
      <c r="V17" s="21"/>
      <c r="W17" s="21"/>
      <c r="X17" s="21"/>
      <c r="Y17" s="21"/>
      <c r="Z17" s="21"/>
    </row>
    <row r="18" spans="1:26" ht="12.75" customHeight="1" x14ac:dyDescent="0.25">
      <c r="A18" s="383"/>
      <c r="B18" s="21"/>
      <c r="C18" s="380" t="s">
        <v>225</v>
      </c>
      <c r="D18" s="380" t="s">
        <v>225</v>
      </c>
      <c r="E18" s="372"/>
      <c r="F18" s="382"/>
      <c r="G18" s="473"/>
      <c r="H18" s="448"/>
      <c r="I18" s="448"/>
      <c r="J18" s="448"/>
      <c r="K18" s="448"/>
      <c r="L18" s="448"/>
      <c r="M18" s="448"/>
      <c r="N18" s="474"/>
      <c r="O18" s="21"/>
      <c r="P18" s="21"/>
      <c r="Q18" s="21"/>
      <c r="R18" s="21"/>
      <c r="S18" s="21"/>
      <c r="T18" s="21"/>
      <c r="U18" s="21"/>
      <c r="V18" s="21"/>
      <c r="W18" s="21"/>
      <c r="X18" s="21"/>
      <c r="Y18" s="21"/>
      <c r="Z18" s="21"/>
    </row>
    <row r="19" spans="1:26" ht="12.75" customHeight="1" x14ac:dyDescent="0.25">
      <c r="A19" s="383"/>
      <c r="B19" s="371" t="s">
        <v>226</v>
      </c>
      <c r="C19" s="380" t="s">
        <v>227</v>
      </c>
      <c r="D19" s="380" t="s">
        <v>227</v>
      </c>
      <c r="E19" s="392" t="s">
        <v>228</v>
      </c>
      <c r="F19" s="393" t="s">
        <v>229</v>
      </c>
      <c r="G19" s="473"/>
      <c r="H19" s="448"/>
      <c r="I19" s="448"/>
      <c r="J19" s="448"/>
      <c r="K19" s="448"/>
      <c r="L19" s="448"/>
      <c r="M19" s="448"/>
      <c r="N19" s="474"/>
      <c r="O19" s="21"/>
      <c r="P19" s="21"/>
      <c r="Q19" s="21"/>
      <c r="R19" s="21"/>
      <c r="S19" s="21"/>
      <c r="T19" s="21"/>
      <c r="U19" s="21"/>
      <c r="V19" s="21"/>
      <c r="W19" s="21"/>
      <c r="X19" s="21"/>
      <c r="Y19" s="21"/>
      <c r="Z19" s="21"/>
    </row>
    <row r="20" spans="1:26" ht="12.75" customHeight="1" x14ac:dyDescent="0.25">
      <c r="A20" s="383"/>
      <c r="B20" s="371" t="s">
        <v>230</v>
      </c>
      <c r="C20" s="380" t="s">
        <v>231</v>
      </c>
      <c r="D20" s="380" t="s">
        <v>232</v>
      </c>
      <c r="E20" s="392" t="s">
        <v>233</v>
      </c>
      <c r="F20" s="393" t="s">
        <v>234</v>
      </c>
      <c r="G20" s="473"/>
      <c r="H20" s="448"/>
      <c r="I20" s="448"/>
      <c r="J20" s="448"/>
      <c r="K20" s="448"/>
      <c r="L20" s="448"/>
      <c r="M20" s="448"/>
      <c r="N20" s="474"/>
      <c r="O20" s="21"/>
      <c r="P20" s="21"/>
      <c r="Q20" s="21"/>
      <c r="R20" s="21"/>
      <c r="S20" s="21"/>
      <c r="T20" s="21"/>
      <c r="U20" s="21"/>
      <c r="V20" s="21"/>
      <c r="W20" s="21"/>
      <c r="X20" s="21"/>
      <c r="Y20" s="21"/>
      <c r="Z20" s="21"/>
    </row>
    <row r="21" spans="1:26" ht="12.75" customHeight="1" x14ac:dyDescent="0.25">
      <c r="A21" s="383">
        <v>21</v>
      </c>
      <c r="B21" s="27" t="s">
        <v>235</v>
      </c>
      <c r="C21" s="394">
        <v>0.5</v>
      </c>
      <c r="D21" s="394">
        <v>7.0000000000000007E-2</v>
      </c>
      <c r="E21" s="395"/>
      <c r="F21" s="396"/>
      <c r="G21" s="473"/>
      <c r="H21" s="448"/>
      <c r="I21" s="448"/>
      <c r="J21" s="448"/>
      <c r="K21" s="448"/>
      <c r="L21" s="448"/>
      <c r="M21" s="448"/>
      <c r="N21" s="474"/>
      <c r="O21" s="21"/>
      <c r="P21" s="21"/>
      <c r="Q21" s="21"/>
      <c r="R21" s="21"/>
      <c r="S21" s="21"/>
      <c r="T21" s="21"/>
      <c r="U21" s="21"/>
      <c r="V21" s="21"/>
      <c r="W21" s="21"/>
      <c r="X21" s="21"/>
      <c r="Y21" s="21"/>
      <c r="Z21" s="21"/>
    </row>
    <row r="22" spans="1:26" ht="12.75" customHeight="1" x14ac:dyDescent="0.25">
      <c r="A22" s="383">
        <v>22</v>
      </c>
      <c r="B22" s="27" t="s">
        <v>236</v>
      </c>
      <c r="C22" s="394">
        <v>0.5</v>
      </c>
      <c r="D22" s="394">
        <v>0.05</v>
      </c>
      <c r="E22" s="395"/>
      <c r="F22" s="396"/>
      <c r="G22" s="473"/>
      <c r="H22" s="448"/>
      <c r="I22" s="448"/>
      <c r="J22" s="448"/>
      <c r="K22" s="448"/>
      <c r="L22" s="448"/>
      <c r="M22" s="448"/>
      <c r="N22" s="474"/>
      <c r="O22" s="21"/>
      <c r="P22" s="21"/>
      <c r="Q22" s="21"/>
      <c r="R22" s="21"/>
      <c r="S22" s="21"/>
      <c r="T22" s="21"/>
      <c r="U22" s="21"/>
      <c r="V22" s="21"/>
      <c r="W22" s="21"/>
      <c r="X22" s="21"/>
      <c r="Y22" s="21"/>
      <c r="Z22" s="21"/>
    </row>
    <row r="23" spans="1:26" ht="12.75" customHeight="1" x14ac:dyDescent="0.25">
      <c r="A23" s="383"/>
      <c r="B23" s="27" t="s">
        <v>237</v>
      </c>
      <c r="C23" s="209"/>
      <c r="D23" s="397"/>
      <c r="E23" s="395"/>
      <c r="F23" s="396"/>
      <c r="G23" s="473"/>
      <c r="H23" s="448"/>
      <c r="I23" s="448"/>
      <c r="J23" s="448"/>
      <c r="K23" s="448"/>
      <c r="L23" s="448"/>
      <c r="M23" s="448"/>
      <c r="N23" s="474"/>
      <c r="O23" s="21"/>
      <c r="P23" s="21"/>
      <c r="Q23" s="21"/>
      <c r="R23" s="21"/>
      <c r="S23" s="21"/>
      <c r="T23" s="21"/>
      <c r="U23" s="21"/>
      <c r="V23" s="21"/>
      <c r="W23" s="21"/>
      <c r="X23" s="21"/>
      <c r="Y23" s="21"/>
      <c r="Z23" s="21"/>
    </row>
    <row r="24" spans="1:26" ht="12.75" customHeight="1" x14ac:dyDescent="0.25">
      <c r="A24" s="383">
        <v>23</v>
      </c>
      <c r="B24" s="371" t="s">
        <v>238</v>
      </c>
      <c r="C24" s="209">
        <f>SUM(C21:C22)</f>
        <v>1</v>
      </c>
      <c r="D24" s="209">
        <f>+(C21*D21)+(C22*D22)</f>
        <v>6.0000000000000005E-2</v>
      </c>
      <c r="E24" s="386" t="e">
        <f>E26</f>
        <v>#VALUE!</v>
      </c>
      <c r="F24" s="398" t="e">
        <f>IF(SUM(D21:D23)&gt;0,ROUND((D24/100)*E24,2)," ")</f>
        <v>#VALUE!</v>
      </c>
      <c r="G24" s="505" t="s">
        <v>239</v>
      </c>
      <c r="H24" s="502"/>
      <c r="I24" s="502"/>
      <c r="J24" s="502"/>
      <c r="K24" s="502"/>
      <c r="L24" s="502"/>
      <c r="M24" s="502"/>
      <c r="N24" s="472"/>
      <c r="O24" s="21"/>
      <c r="P24" s="21"/>
      <c r="Q24" s="21"/>
      <c r="R24" s="21"/>
      <c r="S24" s="21"/>
      <c r="T24" s="21"/>
      <c r="U24" s="21"/>
      <c r="V24" s="21"/>
      <c r="W24" s="21"/>
      <c r="X24" s="21"/>
      <c r="Y24" s="21"/>
      <c r="Z24" s="21"/>
    </row>
    <row r="25" spans="1:26" ht="12.75" customHeight="1" x14ac:dyDescent="0.25">
      <c r="A25" s="383"/>
      <c r="B25" s="27" t="s">
        <v>240</v>
      </c>
      <c r="C25" s="21"/>
      <c r="D25" s="399"/>
      <c r="E25" s="386"/>
      <c r="F25" s="398"/>
      <c r="G25" s="473"/>
      <c r="H25" s="448"/>
      <c r="I25" s="448"/>
      <c r="J25" s="448"/>
      <c r="K25" s="448"/>
      <c r="L25" s="448"/>
      <c r="M25" s="448"/>
      <c r="N25" s="474"/>
      <c r="O25" s="21"/>
      <c r="P25" s="21"/>
      <c r="Q25" s="21"/>
      <c r="R25" s="21"/>
      <c r="S25" s="21"/>
      <c r="T25" s="21"/>
      <c r="U25" s="21"/>
      <c r="V25" s="21"/>
      <c r="W25" s="21"/>
      <c r="X25" s="21"/>
      <c r="Y25" s="21"/>
      <c r="Z25" s="21"/>
    </row>
    <row r="26" spans="1:26" ht="12.75" customHeight="1" x14ac:dyDescent="0.25">
      <c r="A26" s="383">
        <v>24</v>
      </c>
      <c r="B26" s="371" t="s">
        <v>241</v>
      </c>
      <c r="C26" s="21"/>
      <c r="D26" s="400">
        <v>0.05</v>
      </c>
      <c r="E26" s="386" t="e">
        <f>IF(C16&gt;0,C16," ")</f>
        <v>#VALUE!</v>
      </c>
      <c r="F26" s="398" t="e">
        <f>IF(D26&gt;0,ROUND(D26*E26,0)," ")</f>
        <v>#VALUE!</v>
      </c>
      <c r="G26" s="473"/>
      <c r="H26" s="448"/>
      <c r="I26" s="448"/>
      <c r="J26" s="448"/>
      <c r="K26" s="448"/>
      <c r="L26" s="448"/>
      <c r="M26" s="448"/>
      <c r="N26" s="474"/>
      <c r="O26" s="21"/>
      <c r="P26" s="21"/>
      <c r="Q26" s="21"/>
      <c r="R26" s="21"/>
      <c r="S26" s="21"/>
      <c r="T26" s="21"/>
      <c r="U26" s="21"/>
      <c r="V26" s="21"/>
      <c r="W26" s="21"/>
      <c r="X26" s="21"/>
      <c r="Y26" s="21"/>
      <c r="Z26" s="21"/>
    </row>
    <row r="27" spans="1:26" ht="12.75" customHeight="1" x14ac:dyDescent="0.25">
      <c r="A27" s="383"/>
      <c r="B27" s="27" t="s">
        <v>240</v>
      </c>
      <c r="C27" s="21"/>
      <c r="D27" s="21"/>
      <c r="E27" s="372"/>
      <c r="F27" s="398"/>
      <c r="G27" s="473"/>
      <c r="H27" s="448"/>
      <c r="I27" s="448"/>
      <c r="J27" s="448"/>
      <c r="K27" s="448"/>
      <c r="L27" s="448"/>
      <c r="M27" s="448"/>
      <c r="N27" s="474"/>
      <c r="O27" s="21"/>
      <c r="P27" s="21"/>
      <c r="Q27" s="21"/>
      <c r="R27" s="21"/>
      <c r="S27" s="21"/>
      <c r="T27" s="21"/>
      <c r="U27" s="21"/>
      <c r="V27" s="21"/>
      <c r="W27" s="21"/>
      <c r="X27" s="21"/>
      <c r="Y27" s="21"/>
      <c r="Z27" s="21"/>
    </row>
    <row r="28" spans="1:26" ht="12.75" customHeight="1" x14ac:dyDescent="0.25">
      <c r="A28" s="383">
        <v>25</v>
      </c>
      <c r="B28" s="371" t="s">
        <v>242</v>
      </c>
      <c r="C28" s="21"/>
      <c r="D28" s="380" t="s">
        <v>225</v>
      </c>
      <c r="E28" s="392" t="s">
        <v>225</v>
      </c>
      <c r="F28" s="398"/>
      <c r="G28" s="473"/>
      <c r="H28" s="448"/>
      <c r="I28" s="448"/>
      <c r="J28" s="448"/>
      <c r="K28" s="448"/>
      <c r="L28" s="448"/>
      <c r="M28" s="448"/>
      <c r="N28" s="474"/>
      <c r="O28" s="21"/>
      <c r="P28" s="21"/>
      <c r="Q28" s="21"/>
      <c r="R28" s="21"/>
      <c r="S28" s="21"/>
      <c r="T28" s="21"/>
      <c r="U28" s="21"/>
      <c r="V28" s="21"/>
      <c r="W28" s="21"/>
      <c r="X28" s="21"/>
      <c r="Y28" s="21"/>
      <c r="Z28" s="21"/>
    </row>
    <row r="29" spans="1:26" ht="12.75" customHeight="1" x14ac:dyDescent="0.25">
      <c r="A29" s="383"/>
      <c r="B29" s="21"/>
      <c r="C29" s="380" t="s">
        <v>243</v>
      </c>
      <c r="D29" s="380" t="s">
        <v>244</v>
      </c>
      <c r="E29" s="392" t="s">
        <v>245</v>
      </c>
      <c r="F29" s="398"/>
      <c r="G29" s="473"/>
      <c r="H29" s="448"/>
      <c r="I29" s="448"/>
      <c r="J29" s="448"/>
      <c r="K29" s="448"/>
      <c r="L29" s="448"/>
      <c r="M29" s="448"/>
      <c r="N29" s="474"/>
      <c r="O29" s="21"/>
      <c r="P29" s="21"/>
      <c r="Q29" s="21"/>
      <c r="R29" s="21"/>
      <c r="S29" s="21"/>
      <c r="T29" s="21"/>
      <c r="U29" s="21"/>
      <c r="V29" s="21"/>
      <c r="W29" s="21"/>
      <c r="X29" s="21"/>
      <c r="Y29" s="21"/>
      <c r="Z29" s="21"/>
    </row>
    <row r="30" spans="1:26" ht="12.75" customHeight="1" x14ac:dyDescent="0.25">
      <c r="A30" s="383"/>
      <c r="B30" s="380" t="s">
        <v>246</v>
      </c>
      <c r="C30" s="380" t="s">
        <v>247</v>
      </c>
      <c r="D30" s="380" t="s">
        <v>248</v>
      </c>
      <c r="E30" s="392" t="s">
        <v>249</v>
      </c>
      <c r="F30" s="401"/>
      <c r="G30" s="473"/>
      <c r="H30" s="448"/>
      <c r="I30" s="448"/>
      <c r="J30" s="448"/>
      <c r="K30" s="448"/>
      <c r="L30" s="448"/>
      <c r="M30" s="448"/>
      <c r="N30" s="474"/>
      <c r="O30" s="21"/>
      <c r="P30" s="21"/>
      <c r="Q30" s="21"/>
      <c r="R30" s="21"/>
      <c r="S30" s="21"/>
      <c r="T30" s="21"/>
      <c r="U30" s="21"/>
      <c r="V30" s="21"/>
      <c r="W30" s="21"/>
      <c r="X30" s="21"/>
      <c r="Y30" s="21"/>
      <c r="Z30" s="21"/>
    </row>
    <row r="31" spans="1:26" ht="12.75" customHeight="1" x14ac:dyDescent="0.25">
      <c r="A31" s="383"/>
      <c r="B31" s="402">
        <v>0</v>
      </c>
      <c r="C31" s="386" t="str">
        <f>IF(B31&gt;0,ROUND((1-B31)*C16,2)," ")</f>
        <v xml:space="preserve"> </v>
      </c>
      <c r="D31" s="403">
        <v>0</v>
      </c>
      <c r="E31" s="404">
        <v>0</v>
      </c>
      <c r="F31" s="398" t="str">
        <f>IF(D31&gt;0,ROUND(C31*D31*E31,0)," ")</f>
        <v xml:space="preserve"> </v>
      </c>
      <c r="G31" s="473"/>
      <c r="H31" s="448"/>
      <c r="I31" s="448"/>
      <c r="J31" s="448"/>
      <c r="K31" s="448"/>
      <c r="L31" s="448"/>
      <c r="M31" s="448"/>
      <c r="N31" s="474"/>
      <c r="O31" s="21"/>
      <c r="P31" s="21"/>
      <c r="Q31" s="21"/>
      <c r="R31" s="21"/>
      <c r="S31" s="21"/>
      <c r="T31" s="21"/>
      <c r="U31" s="21"/>
      <c r="V31" s="21"/>
      <c r="W31" s="21"/>
      <c r="X31" s="21"/>
      <c r="Y31" s="21"/>
      <c r="Z31" s="21"/>
    </row>
    <row r="32" spans="1:26" ht="12.75" customHeight="1" x14ac:dyDescent="0.25">
      <c r="A32" s="383"/>
      <c r="B32" s="209"/>
      <c r="C32" s="372"/>
      <c r="D32" s="405"/>
      <c r="E32" s="209"/>
      <c r="F32" s="398"/>
      <c r="G32" s="473"/>
      <c r="H32" s="448"/>
      <c r="I32" s="448"/>
      <c r="J32" s="448"/>
      <c r="K32" s="448"/>
      <c r="L32" s="448"/>
      <c r="M32" s="448"/>
      <c r="N32" s="474"/>
      <c r="O32" s="21"/>
      <c r="P32" s="21"/>
      <c r="Q32" s="21"/>
      <c r="R32" s="21"/>
      <c r="S32" s="21"/>
      <c r="T32" s="21"/>
      <c r="U32" s="21"/>
      <c r="V32" s="21"/>
      <c r="W32" s="21"/>
      <c r="X32" s="21"/>
      <c r="Y32" s="21"/>
      <c r="Z32" s="21"/>
    </row>
    <row r="33" spans="1:26" ht="12.75" customHeight="1" x14ac:dyDescent="0.25">
      <c r="A33" s="383"/>
      <c r="B33" s="27" t="s">
        <v>240</v>
      </c>
      <c r="C33" s="21"/>
      <c r="D33" s="380" t="s">
        <v>225</v>
      </c>
      <c r="E33" s="392" t="s">
        <v>250</v>
      </c>
      <c r="F33" s="401"/>
      <c r="G33" s="473"/>
      <c r="H33" s="448"/>
      <c r="I33" s="448"/>
      <c r="J33" s="448"/>
      <c r="K33" s="448"/>
      <c r="L33" s="448"/>
      <c r="M33" s="448"/>
      <c r="N33" s="474"/>
      <c r="O33" s="21"/>
      <c r="P33" s="21"/>
      <c r="Q33" s="21"/>
      <c r="R33" s="21"/>
      <c r="S33" s="21"/>
      <c r="T33" s="21"/>
      <c r="U33" s="21"/>
      <c r="V33" s="21"/>
      <c r="W33" s="21"/>
      <c r="X33" s="21"/>
      <c r="Y33" s="21"/>
      <c r="Z33" s="21"/>
    </row>
    <row r="34" spans="1:26" ht="12.75" customHeight="1" x14ac:dyDescent="0.25">
      <c r="A34" s="383"/>
      <c r="B34" s="371" t="s">
        <v>226</v>
      </c>
      <c r="C34" s="21"/>
      <c r="D34" s="380" t="s">
        <v>227</v>
      </c>
      <c r="E34" s="392" t="s">
        <v>251</v>
      </c>
      <c r="F34" s="401"/>
      <c r="G34" s="473"/>
      <c r="H34" s="448"/>
      <c r="I34" s="448"/>
      <c r="J34" s="448"/>
      <c r="K34" s="448"/>
      <c r="L34" s="448"/>
      <c r="M34" s="448"/>
      <c r="N34" s="474"/>
      <c r="O34" s="21"/>
      <c r="P34" s="21"/>
      <c r="Q34" s="21"/>
      <c r="R34" s="21"/>
      <c r="S34" s="21"/>
      <c r="T34" s="21"/>
      <c r="U34" s="21"/>
      <c r="V34" s="21"/>
      <c r="W34" s="21"/>
      <c r="X34" s="21"/>
      <c r="Y34" s="21"/>
      <c r="Z34" s="21"/>
    </row>
    <row r="35" spans="1:26" ht="12.75" customHeight="1" x14ac:dyDescent="0.25">
      <c r="A35" s="383"/>
      <c r="B35" s="371" t="s">
        <v>252</v>
      </c>
      <c r="C35" s="21"/>
      <c r="D35" s="380" t="s">
        <v>232</v>
      </c>
      <c r="E35" s="392" t="s">
        <v>253</v>
      </c>
      <c r="F35" s="401"/>
      <c r="G35" s="473"/>
      <c r="H35" s="448"/>
      <c r="I35" s="448"/>
      <c r="J35" s="448"/>
      <c r="K35" s="448"/>
      <c r="L35" s="448"/>
      <c r="M35" s="448"/>
      <c r="N35" s="474"/>
      <c r="O35" s="21"/>
      <c r="P35" s="21"/>
      <c r="Q35" s="21"/>
      <c r="R35" s="21"/>
      <c r="S35" s="21"/>
      <c r="T35" s="21"/>
      <c r="U35" s="21"/>
      <c r="V35" s="21"/>
      <c r="W35" s="21"/>
      <c r="X35" s="21"/>
      <c r="Y35" s="21"/>
      <c r="Z35" s="21"/>
    </row>
    <row r="36" spans="1:26" ht="12.75" customHeight="1" x14ac:dyDescent="0.25">
      <c r="A36" s="383">
        <v>26</v>
      </c>
      <c r="B36" s="27" t="s">
        <v>254</v>
      </c>
      <c r="C36" s="21"/>
      <c r="D36" s="406">
        <v>0</v>
      </c>
      <c r="E36" s="384">
        <v>0</v>
      </c>
      <c r="F36" s="407" t="s">
        <v>255</v>
      </c>
      <c r="G36" s="473"/>
      <c r="H36" s="448"/>
      <c r="I36" s="448"/>
      <c r="J36" s="448"/>
      <c r="K36" s="448"/>
      <c r="L36" s="448"/>
      <c r="M36" s="448"/>
      <c r="N36" s="474"/>
      <c r="O36" s="21"/>
      <c r="P36" s="21"/>
      <c r="Q36" s="21"/>
      <c r="R36" s="21"/>
      <c r="S36" s="21"/>
      <c r="T36" s="21"/>
      <c r="U36" s="21"/>
      <c r="V36" s="21"/>
      <c r="W36" s="21"/>
      <c r="X36" s="21"/>
      <c r="Y36" s="21"/>
      <c r="Z36" s="21"/>
    </row>
    <row r="37" spans="1:26" ht="12.75" customHeight="1" x14ac:dyDescent="0.25">
      <c r="A37" s="383">
        <v>27</v>
      </c>
      <c r="B37" s="27" t="s">
        <v>256</v>
      </c>
      <c r="C37" s="21"/>
      <c r="D37" s="408">
        <v>0</v>
      </c>
      <c r="E37" s="384">
        <v>0</v>
      </c>
      <c r="F37" s="401"/>
      <c r="G37" s="473"/>
      <c r="H37" s="448"/>
      <c r="I37" s="448"/>
      <c r="J37" s="448"/>
      <c r="K37" s="448"/>
      <c r="L37" s="448"/>
      <c r="M37" s="448"/>
      <c r="N37" s="474"/>
      <c r="O37" s="21"/>
      <c r="P37" s="21"/>
      <c r="Q37" s="21"/>
      <c r="R37" s="21"/>
      <c r="S37" s="21"/>
      <c r="T37" s="21"/>
      <c r="U37" s="21"/>
      <c r="V37" s="21"/>
      <c r="W37" s="21"/>
      <c r="X37" s="21"/>
      <c r="Y37" s="21"/>
      <c r="Z37" s="21"/>
    </row>
    <row r="38" spans="1:26" ht="12.75" customHeight="1" x14ac:dyDescent="0.25">
      <c r="A38" s="383">
        <v>28</v>
      </c>
      <c r="B38" s="27" t="s">
        <v>257</v>
      </c>
      <c r="C38" s="21"/>
      <c r="D38" s="404">
        <v>0</v>
      </c>
      <c r="E38" s="384">
        <v>0</v>
      </c>
      <c r="F38" s="398" t="str">
        <f>IF(E38&gt;0,ROUND(D38*E38,0)," ")</f>
        <v xml:space="preserve"> </v>
      </c>
      <c r="G38" s="473"/>
      <c r="H38" s="448"/>
      <c r="I38" s="448"/>
      <c r="J38" s="448"/>
      <c r="K38" s="448"/>
      <c r="L38" s="448"/>
      <c r="M38" s="448"/>
      <c r="N38" s="474"/>
      <c r="O38" s="21"/>
      <c r="P38" s="21"/>
      <c r="Q38" s="21"/>
      <c r="R38" s="21"/>
      <c r="S38" s="21"/>
      <c r="T38" s="21"/>
      <c r="U38" s="21"/>
      <c r="V38" s="21"/>
      <c r="W38" s="21"/>
      <c r="X38" s="21"/>
      <c r="Y38" s="21"/>
      <c r="Z38" s="21"/>
    </row>
    <row r="39" spans="1:26" ht="12.75" customHeight="1" x14ac:dyDescent="0.25">
      <c r="A39" s="383">
        <v>29</v>
      </c>
      <c r="B39" s="27" t="s">
        <v>258</v>
      </c>
      <c r="C39" s="21"/>
      <c r="D39" s="404">
        <v>0</v>
      </c>
      <c r="E39" s="386" t="e">
        <f>IF(C16&gt;0,C16," ")</f>
        <v>#VALUE!</v>
      </c>
      <c r="F39" s="409" t="e">
        <f>D39*E39</f>
        <v>#VALUE!</v>
      </c>
      <c r="G39" s="473"/>
      <c r="H39" s="448"/>
      <c r="I39" s="448"/>
      <c r="J39" s="448"/>
      <c r="K39" s="448"/>
      <c r="L39" s="448"/>
      <c r="M39" s="448"/>
      <c r="N39" s="474"/>
      <c r="O39" s="21"/>
      <c r="P39" s="21"/>
      <c r="Q39" s="21"/>
      <c r="R39" s="21"/>
      <c r="S39" s="21"/>
      <c r="T39" s="21"/>
      <c r="U39" s="21"/>
      <c r="V39" s="21"/>
      <c r="W39" s="21"/>
      <c r="X39" s="21"/>
      <c r="Y39" s="21"/>
      <c r="Z39" s="21"/>
    </row>
    <row r="40" spans="1:26" ht="12.75" customHeight="1" x14ac:dyDescent="0.25">
      <c r="A40" s="383">
        <v>30</v>
      </c>
      <c r="B40" s="27"/>
      <c r="C40" s="21"/>
      <c r="D40" s="371" t="s">
        <v>259</v>
      </c>
      <c r="E40" s="372"/>
      <c r="F40" s="398" t="e">
        <f>IF(SUM(F24:F39)&gt;0,SUM(F24:F39)," ")</f>
        <v>#VALUE!</v>
      </c>
      <c r="G40" s="475"/>
      <c r="H40" s="503"/>
      <c r="I40" s="503"/>
      <c r="J40" s="503"/>
      <c r="K40" s="503"/>
      <c r="L40" s="503"/>
      <c r="M40" s="503"/>
      <c r="N40" s="476"/>
      <c r="O40" s="21"/>
      <c r="P40" s="21"/>
      <c r="Q40" s="21"/>
      <c r="R40" s="21"/>
      <c r="S40" s="21"/>
      <c r="T40" s="21"/>
      <c r="U40" s="21"/>
      <c r="V40" s="21"/>
      <c r="W40" s="21"/>
      <c r="X40" s="21"/>
      <c r="Y40" s="21"/>
      <c r="Z40" s="21"/>
    </row>
    <row r="41" spans="1:26" ht="12.75" customHeight="1" x14ac:dyDescent="0.25">
      <c r="A41" s="387"/>
      <c r="B41" s="389"/>
      <c r="C41" s="410" t="s">
        <v>260</v>
      </c>
      <c r="D41" s="389"/>
      <c r="E41" s="389"/>
      <c r="F41" s="411"/>
      <c r="G41" s="505" t="s">
        <v>261</v>
      </c>
      <c r="H41" s="502"/>
      <c r="I41" s="502"/>
      <c r="J41" s="502"/>
      <c r="K41" s="502"/>
      <c r="L41" s="502"/>
      <c r="M41" s="502"/>
      <c r="N41" s="472"/>
      <c r="O41" s="21"/>
      <c r="P41" s="21"/>
      <c r="Q41" s="21"/>
      <c r="R41" s="21"/>
      <c r="S41" s="21"/>
      <c r="T41" s="21"/>
      <c r="U41" s="21"/>
      <c r="V41" s="21"/>
      <c r="W41" s="21"/>
      <c r="X41" s="21"/>
      <c r="Y41" s="21"/>
      <c r="Z41" s="21"/>
    </row>
    <row r="42" spans="1:26" ht="12.75" customHeight="1" x14ac:dyDescent="0.25">
      <c r="A42" s="383"/>
      <c r="B42" s="21"/>
      <c r="C42" s="381"/>
      <c r="D42" s="105" t="s">
        <v>262</v>
      </c>
      <c r="E42" s="412" t="s">
        <v>263</v>
      </c>
      <c r="F42" s="413" t="s">
        <v>264</v>
      </c>
      <c r="G42" s="473"/>
      <c r="H42" s="448"/>
      <c r="I42" s="448"/>
      <c r="J42" s="448"/>
      <c r="K42" s="448"/>
      <c r="L42" s="448"/>
      <c r="M42" s="448"/>
      <c r="N42" s="474"/>
      <c r="O42" s="21"/>
      <c r="P42" s="21"/>
      <c r="Q42" s="21"/>
      <c r="R42" s="21"/>
      <c r="S42" s="21"/>
      <c r="T42" s="21"/>
      <c r="U42" s="21"/>
      <c r="V42" s="21"/>
      <c r="W42" s="21"/>
      <c r="X42" s="21"/>
      <c r="Y42" s="21"/>
      <c r="Z42" s="21"/>
    </row>
    <row r="43" spans="1:26" ht="12.75" customHeight="1" x14ac:dyDescent="0.25">
      <c r="A43" s="383">
        <v>31</v>
      </c>
      <c r="B43" s="21" t="s">
        <v>265</v>
      </c>
      <c r="C43" s="21"/>
      <c r="D43" s="21"/>
      <c r="E43" s="414" t="e">
        <f>+C16</f>
        <v>#VALUE!</v>
      </c>
      <c r="F43" s="409"/>
      <c r="G43" s="473"/>
      <c r="H43" s="448"/>
      <c r="I43" s="448"/>
      <c r="J43" s="448"/>
      <c r="K43" s="448"/>
      <c r="L43" s="448"/>
      <c r="M43" s="448"/>
      <c r="N43" s="474"/>
      <c r="O43" s="21"/>
      <c r="P43" s="21"/>
      <c r="Q43" s="21"/>
      <c r="R43" s="21"/>
      <c r="S43" s="21"/>
      <c r="T43" s="21"/>
      <c r="U43" s="21"/>
      <c r="V43" s="21"/>
      <c r="W43" s="21"/>
      <c r="X43" s="21"/>
      <c r="Y43" s="21"/>
      <c r="Z43" s="21"/>
    </row>
    <row r="44" spans="1:26" ht="12.75" customHeight="1" x14ac:dyDescent="0.25">
      <c r="A44" s="383">
        <v>32</v>
      </c>
      <c r="B44" s="21" t="s">
        <v>266</v>
      </c>
      <c r="C44" s="21"/>
      <c r="D44" s="21"/>
      <c r="E44" s="415">
        <v>0</v>
      </c>
      <c r="F44" s="409"/>
      <c r="G44" s="473"/>
      <c r="H44" s="448"/>
      <c r="I44" s="448"/>
      <c r="J44" s="448"/>
      <c r="K44" s="448"/>
      <c r="L44" s="448"/>
      <c r="M44" s="448"/>
      <c r="N44" s="474"/>
      <c r="O44" s="21"/>
      <c r="P44" s="21"/>
      <c r="Q44" s="21"/>
      <c r="R44" s="21"/>
      <c r="S44" s="21"/>
      <c r="T44" s="21"/>
      <c r="U44" s="21"/>
      <c r="V44" s="21"/>
      <c r="W44" s="21"/>
      <c r="X44" s="21"/>
      <c r="Y44" s="21"/>
      <c r="Z44" s="21"/>
    </row>
    <row r="45" spans="1:26" ht="12.75" customHeight="1" x14ac:dyDescent="0.25">
      <c r="A45" s="383">
        <v>33</v>
      </c>
      <c r="B45" s="21" t="s">
        <v>267</v>
      </c>
      <c r="C45" s="21"/>
      <c r="D45" s="21"/>
      <c r="E45" s="414" t="e">
        <f>F40</f>
        <v>#VALUE!</v>
      </c>
      <c r="F45" s="409"/>
      <c r="G45" s="473"/>
      <c r="H45" s="448"/>
      <c r="I45" s="448"/>
      <c r="J45" s="448"/>
      <c r="K45" s="448"/>
      <c r="L45" s="448"/>
      <c r="M45" s="448"/>
      <c r="N45" s="474"/>
      <c r="O45" s="21"/>
      <c r="P45" s="21"/>
      <c r="Q45" s="21"/>
      <c r="R45" s="21"/>
      <c r="S45" s="21"/>
      <c r="T45" s="21"/>
      <c r="U45" s="21"/>
      <c r="V45" s="21"/>
      <c r="W45" s="21"/>
      <c r="X45" s="21"/>
      <c r="Y45" s="21"/>
      <c r="Z45" s="21"/>
    </row>
    <row r="46" spans="1:26" ht="12.75" customHeight="1" x14ac:dyDescent="0.25">
      <c r="A46" s="383">
        <v>34</v>
      </c>
      <c r="B46" s="21" t="s">
        <v>268</v>
      </c>
      <c r="C46" s="21"/>
      <c r="D46" s="21"/>
      <c r="E46" s="414" t="e">
        <f>E45+E44+E43</f>
        <v>#VALUE!</v>
      </c>
      <c r="F46" s="409"/>
      <c r="G46" s="473"/>
      <c r="H46" s="448"/>
      <c r="I46" s="448"/>
      <c r="J46" s="448"/>
      <c r="K46" s="448"/>
      <c r="L46" s="448"/>
      <c r="M46" s="448"/>
      <c r="N46" s="474"/>
      <c r="O46" s="21"/>
      <c r="P46" s="21"/>
      <c r="Q46" s="21"/>
      <c r="R46" s="21"/>
      <c r="S46" s="21"/>
      <c r="T46" s="21"/>
      <c r="U46" s="21"/>
      <c r="V46" s="21"/>
      <c r="W46" s="21"/>
      <c r="X46" s="21"/>
      <c r="Y46" s="21"/>
      <c r="Z46" s="21"/>
    </row>
    <row r="47" spans="1:26" ht="12.75" customHeight="1" x14ac:dyDescent="0.25">
      <c r="A47" s="383">
        <v>35</v>
      </c>
      <c r="B47" s="21" t="s">
        <v>269</v>
      </c>
      <c r="C47" s="21"/>
      <c r="D47" s="416" t="s">
        <v>270</v>
      </c>
      <c r="E47" s="417" t="e">
        <f>(E44+E45)/E43</f>
        <v>#VALUE!</v>
      </c>
      <c r="F47" s="418" t="s">
        <v>270</v>
      </c>
      <c r="G47" s="473"/>
      <c r="H47" s="448"/>
      <c r="I47" s="448"/>
      <c r="J47" s="448"/>
      <c r="K47" s="448"/>
      <c r="L47" s="448"/>
      <c r="M47" s="448"/>
      <c r="N47" s="474"/>
      <c r="O47" s="21"/>
      <c r="P47" s="21"/>
      <c r="Q47" s="21"/>
      <c r="R47" s="21"/>
      <c r="S47" s="21"/>
      <c r="T47" s="21"/>
      <c r="U47" s="21"/>
      <c r="V47" s="21"/>
      <c r="W47" s="21"/>
      <c r="X47" s="21"/>
      <c r="Y47" s="21"/>
      <c r="Z47" s="21"/>
    </row>
    <row r="48" spans="1:26" ht="12.75" customHeight="1" x14ac:dyDescent="0.25">
      <c r="A48" s="419">
        <v>36</v>
      </c>
      <c r="B48" s="420" t="s">
        <v>271</v>
      </c>
      <c r="C48" s="420"/>
      <c r="D48" s="421"/>
      <c r="E48" s="422" t="e">
        <f>E45/E43</f>
        <v>#VALUE!</v>
      </c>
      <c r="F48" s="423"/>
      <c r="G48" s="475"/>
      <c r="H48" s="503"/>
      <c r="I48" s="503"/>
      <c r="J48" s="503"/>
      <c r="K48" s="503"/>
      <c r="L48" s="503"/>
      <c r="M48" s="503"/>
      <c r="N48" s="476"/>
      <c r="O48" s="21"/>
      <c r="P48" s="21"/>
      <c r="Q48" s="21"/>
      <c r="R48" s="21"/>
      <c r="S48" s="21"/>
      <c r="T48" s="21"/>
      <c r="U48" s="21"/>
      <c r="V48" s="21"/>
      <c r="W48" s="21"/>
      <c r="X48" s="21"/>
      <c r="Y48" s="21"/>
      <c r="Z48" s="21"/>
    </row>
    <row r="49" spans="1:26" ht="12.75" customHeight="1" x14ac:dyDescent="0.2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2.75" customHeight="1" x14ac:dyDescent="0.2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2.75" customHeight="1" x14ac:dyDescent="0.25">
      <c r="A51" s="21"/>
      <c r="B51" s="21"/>
      <c r="C51" s="21" t="s">
        <v>272</v>
      </c>
      <c r="D51" s="209" t="e">
        <f>E48</f>
        <v>#VALUE!</v>
      </c>
      <c r="E51" s="21"/>
      <c r="F51" s="21"/>
      <c r="G51" s="21"/>
      <c r="H51" s="21"/>
      <c r="I51" s="21"/>
      <c r="J51" s="21"/>
      <c r="K51" s="21"/>
      <c r="L51" s="21"/>
      <c r="M51" s="21"/>
      <c r="N51" s="21"/>
      <c r="O51" s="21"/>
      <c r="P51" s="21"/>
      <c r="Q51" s="21"/>
      <c r="R51" s="21"/>
      <c r="S51" s="21"/>
      <c r="T51" s="21"/>
      <c r="U51" s="21"/>
      <c r="V51" s="21"/>
      <c r="W51" s="21"/>
      <c r="X51" s="21"/>
      <c r="Y51" s="21"/>
      <c r="Z51" s="21"/>
    </row>
    <row r="52" spans="1:26" ht="12.75" customHeight="1" x14ac:dyDescent="0.25">
      <c r="A52" s="21"/>
      <c r="B52" s="21"/>
      <c r="C52" s="21" t="s">
        <v>273</v>
      </c>
      <c r="D52" s="209">
        <v>0.02</v>
      </c>
      <c r="E52" s="21"/>
      <c r="F52" s="21"/>
      <c r="G52" s="21"/>
      <c r="H52" s="21"/>
      <c r="I52" s="21"/>
      <c r="J52" s="21"/>
      <c r="K52" s="21"/>
      <c r="L52" s="21"/>
      <c r="M52" s="21"/>
      <c r="N52" s="21"/>
      <c r="O52" s="21"/>
      <c r="P52" s="21"/>
      <c r="Q52" s="21"/>
      <c r="R52" s="21"/>
      <c r="S52" s="21"/>
      <c r="T52" s="21"/>
      <c r="U52" s="21"/>
      <c r="V52" s="21"/>
      <c r="W52" s="21"/>
      <c r="X52" s="21"/>
      <c r="Y52" s="21"/>
      <c r="Z52" s="21"/>
    </row>
    <row r="53" spans="1:26" ht="12.75" customHeight="1" x14ac:dyDescent="0.25">
      <c r="A53" s="21"/>
      <c r="B53" s="21"/>
      <c r="C53" s="21" t="s">
        <v>274</v>
      </c>
      <c r="D53" s="209" t="e">
        <f>SUM(D51:D52)/2</f>
        <v>#VALUE!</v>
      </c>
      <c r="E53" s="21"/>
      <c r="F53" s="21"/>
      <c r="G53" s="21"/>
      <c r="H53" s="21"/>
      <c r="I53" s="21"/>
      <c r="J53" s="21"/>
      <c r="K53" s="21"/>
      <c r="L53" s="21"/>
      <c r="M53" s="21"/>
      <c r="N53" s="21"/>
      <c r="O53" s="21"/>
      <c r="P53" s="21"/>
      <c r="Q53" s="21"/>
      <c r="R53" s="21"/>
      <c r="S53" s="21"/>
      <c r="T53" s="21"/>
      <c r="U53" s="21"/>
      <c r="V53" s="21"/>
      <c r="W53" s="21"/>
      <c r="X53" s="21"/>
      <c r="Y53" s="21"/>
      <c r="Z53" s="21"/>
    </row>
    <row r="54" spans="1:26" ht="12.75" customHeight="1" x14ac:dyDescent="0.2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2.75" customHeight="1" x14ac:dyDescent="0.2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2.75" customHeight="1" x14ac:dyDescent="0.2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2.75" customHeight="1" x14ac:dyDescent="0.2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2.75" customHeight="1" x14ac:dyDescent="0.2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2.75" customHeight="1" x14ac:dyDescent="0.2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2.75" customHeight="1" x14ac:dyDescent="0.2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2.75" customHeight="1" x14ac:dyDescent="0.2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2.75" customHeight="1" x14ac:dyDescent="0.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2.75" customHeight="1" x14ac:dyDescent="0.2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2.75" customHeight="1"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2.75" customHeight="1"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2.75" customHeight="1"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2.75"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2.75"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2.75"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2.75"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2.75" customHeight="1"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2.75" customHeight="1"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2.75" customHeight="1"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2.75" customHeight="1"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2.75" customHeight="1"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2.75"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2.75" customHeight="1"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2.75" customHeight="1"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2.75" customHeight="1"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2.75" customHeight="1"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2.75"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2.75"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2.75"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2.75"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2.75"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2.75"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2.75" customHeight="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2.75" customHeight="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2.75" customHeight="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2.75"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2.75" customHeight="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2.75" customHeight="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2.75" customHeight="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2.75" customHeight="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2.75" customHeight="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2.75" customHeight="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2.75" customHeight="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2.75" customHeight="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2.75" customHeight="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2.7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2.7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2.7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2.7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2.7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2.7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2.7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2.7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2.7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2.7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2.7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2.7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2.7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2.7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2.7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2.7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2.7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2.7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2.7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2.7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2.7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2.7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2.7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2.7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2.7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2.7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2.7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2.7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2.7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2.7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2.7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2.7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2.7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2.7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2.7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2.7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2.7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2.7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2.7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2.7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2.7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2.7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2.7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2.7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2.7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2.7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2.7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2.7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2.7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2.7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2.7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2.7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2.7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2.7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2.7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2.7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2.7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2.7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2.7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2.7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2.7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2.7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2.7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2.7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2.7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2.7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2.7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2.7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2.7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2.7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2.7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2.7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2.7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2.7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2.7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2.7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2.7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2.7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2.7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2.7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2.7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2.7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2.7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2.7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2.7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2.7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2.7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2.7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2.7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2.7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2.7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2.7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2.7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2.7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2.7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2.7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2.7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2.7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2.7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2.7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2.7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2.7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2.7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2.7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2.7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2.7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2.7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2.7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2.7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2.7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2.7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2.7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2.7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2.7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2.7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2.7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2.7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2.7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2.7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2.7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2.7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2.7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2.7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2.7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2.7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2.7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2.7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2.7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2.7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2.7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2.7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2.7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2.7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2.7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2.7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2.7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2.7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2.7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2.7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2.7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2.7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2.7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2.7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2.7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2.7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2.7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2.7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2.7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2.7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2.7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2.75" customHeight="1"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2.75" customHeight="1"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2.75" customHeight="1" x14ac:dyDescent="0.2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2.75" customHeight="1"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G7:N16"/>
    <mergeCell ref="D10:E10"/>
    <mergeCell ref="G17:N23"/>
    <mergeCell ref="G24:N40"/>
    <mergeCell ref="G41:N48"/>
  </mergeCells>
  <pageMargins left="0.7" right="0.7" top="0.75" bottom="0.75" header="0" footer="0"/>
  <pageSetup orientation="landscape"/>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00"/>
  <sheetViews>
    <sheetView workbookViewId="0"/>
  </sheetViews>
  <sheetFormatPr defaultColWidth="14.44140625" defaultRowHeight="15" customHeight="1" x14ac:dyDescent="0.25"/>
  <cols>
    <col min="1" max="3" width="8.6640625" customWidth="1"/>
    <col min="4" max="4" width="22.88671875" customWidth="1"/>
    <col min="5" max="6" width="8.6640625" customWidth="1"/>
  </cols>
  <sheetData>
    <row r="1" spans="1:4" ht="12.75" customHeight="1" x14ac:dyDescent="0.25">
      <c r="D1" s="424" t="s">
        <v>275</v>
      </c>
    </row>
    <row r="2" spans="1:4" ht="12.75" customHeight="1" x14ac:dyDescent="0.25">
      <c r="D2" s="424" t="s">
        <v>276</v>
      </c>
    </row>
    <row r="3" spans="1:4" ht="12.75" customHeight="1" x14ac:dyDescent="0.25">
      <c r="D3" s="424" t="s">
        <v>277</v>
      </c>
    </row>
    <row r="4" spans="1:4" ht="12.75" customHeight="1" x14ac:dyDescent="0.25">
      <c r="A4" s="110" t="s">
        <v>278</v>
      </c>
      <c r="D4" s="424" t="s">
        <v>279</v>
      </c>
    </row>
    <row r="5" spans="1:4" ht="12.75" customHeight="1" x14ac:dyDescent="0.25">
      <c r="A5" s="110" t="s">
        <v>280</v>
      </c>
      <c r="D5" s="424" t="s">
        <v>281</v>
      </c>
    </row>
    <row r="6" spans="1:4" ht="12.75" customHeight="1" x14ac:dyDescent="0.25">
      <c r="A6" s="110" t="s">
        <v>184</v>
      </c>
      <c r="D6" s="424" t="s">
        <v>282</v>
      </c>
    </row>
    <row r="7" spans="1:4" ht="12.75" customHeight="1" x14ac:dyDescent="0.25">
      <c r="A7" s="110" t="s">
        <v>283</v>
      </c>
      <c r="D7" s="424" t="s">
        <v>284</v>
      </c>
    </row>
    <row r="8" spans="1:4" ht="12.75" customHeight="1" x14ac:dyDescent="0.25">
      <c r="A8" s="110" t="s">
        <v>285</v>
      </c>
      <c r="D8" s="424" t="s">
        <v>286</v>
      </c>
    </row>
    <row r="9" spans="1:4" ht="12.75" customHeight="1" x14ac:dyDescent="0.25">
      <c r="A9" s="209" t="s">
        <v>287</v>
      </c>
      <c r="D9" s="424" t="s">
        <v>288</v>
      </c>
    </row>
    <row r="10" spans="1:4" ht="12.75" customHeight="1" x14ac:dyDescent="0.25">
      <c r="A10" s="110" t="s">
        <v>289</v>
      </c>
      <c r="D10" s="424" t="s">
        <v>290</v>
      </c>
    </row>
    <row r="11" spans="1:4" ht="12.75" customHeight="1" x14ac:dyDescent="0.25">
      <c r="A11" s="209" t="s">
        <v>291</v>
      </c>
      <c r="D11" s="424" t="s">
        <v>292</v>
      </c>
    </row>
    <row r="12" spans="1:4" ht="12.75" customHeight="1" x14ac:dyDescent="0.25">
      <c r="A12" s="209" t="s">
        <v>293</v>
      </c>
      <c r="D12" s="424" t="s">
        <v>294</v>
      </c>
    </row>
    <row r="13" spans="1:4" ht="12.75" customHeight="1" x14ac:dyDescent="0.25">
      <c r="D13" s="424" t="s">
        <v>295</v>
      </c>
    </row>
    <row r="14" spans="1:4" ht="12.75" customHeight="1" x14ac:dyDescent="0.25">
      <c r="D14" s="424" t="s">
        <v>296</v>
      </c>
    </row>
    <row r="15" spans="1:4" ht="12.75" customHeight="1" x14ac:dyDescent="0.25">
      <c r="D15" s="424" t="s">
        <v>297</v>
      </c>
    </row>
    <row r="16" spans="1:4" ht="12.75" customHeight="1" x14ac:dyDescent="0.25">
      <c r="D16" s="424" t="s">
        <v>298</v>
      </c>
    </row>
    <row r="17" spans="4:4" ht="12.75" customHeight="1" x14ac:dyDescent="0.25">
      <c r="D17" s="424" t="s">
        <v>299</v>
      </c>
    </row>
    <row r="18" spans="4:4" ht="12.75" customHeight="1" x14ac:dyDescent="0.25">
      <c r="D18" s="424" t="s">
        <v>300</v>
      </c>
    </row>
    <row r="19" spans="4:4" ht="12.75" customHeight="1" x14ac:dyDescent="0.25">
      <c r="D19" s="424" t="s">
        <v>301</v>
      </c>
    </row>
    <row r="20" spans="4:4" ht="12.75" customHeight="1" x14ac:dyDescent="0.25">
      <c r="D20" s="424" t="s">
        <v>302</v>
      </c>
    </row>
    <row r="21" spans="4:4" ht="12.75" customHeight="1" x14ac:dyDescent="0.25">
      <c r="D21" s="424" t="s">
        <v>303</v>
      </c>
    </row>
    <row r="22" spans="4:4" ht="12.75" customHeight="1" x14ac:dyDescent="0.25">
      <c r="D22" s="424" t="s">
        <v>304</v>
      </c>
    </row>
    <row r="23" spans="4:4" ht="12.75" customHeight="1" x14ac:dyDescent="0.25">
      <c r="D23" s="424" t="s">
        <v>305</v>
      </c>
    </row>
    <row r="24" spans="4:4" ht="12.75" customHeight="1" x14ac:dyDescent="0.25">
      <c r="D24" s="424" t="s">
        <v>306</v>
      </c>
    </row>
    <row r="25" spans="4:4" ht="12.75" customHeight="1" x14ac:dyDescent="0.25">
      <c r="D25" s="424" t="s">
        <v>307</v>
      </c>
    </row>
    <row r="26" spans="4:4" ht="12.75" customHeight="1" x14ac:dyDescent="0.25">
      <c r="D26" s="424" t="s">
        <v>308</v>
      </c>
    </row>
    <row r="27" spans="4:4" ht="12.75" customHeight="1" x14ac:dyDescent="0.25">
      <c r="D27" s="424" t="s">
        <v>309</v>
      </c>
    </row>
    <row r="28" spans="4:4" ht="12.75" customHeight="1" x14ac:dyDescent="0.25">
      <c r="D28" s="424" t="s">
        <v>310</v>
      </c>
    </row>
    <row r="29" spans="4:4" ht="12.75" customHeight="1" x14ac:dyDescent="0.25">
      <c r="D29" s="424" t="s">
        <v>311</v>
      </c>
    </row>
    <row r="30" spans="4:4" ht="12.75" customHeight="1" x14ac:dyDescent="0.25">
      <c r="D30" s="424" t="s">
        <v>312</v>
      </c>
    </row>
    <row r="31" spans="4:4" ht="12.75" customHeight="1" x14ac:dyDescent="0.25">
      <c r="D31" s="424" t="s">
        <v>313</v>
      </c>
    </row>
    <row r="32" spans="4:4" ht="12.75" customHeight="1" x14ac:dyDescent="0.25">
      <c r="D32" s="424" t="s">
        <v>314</v>
      </c>
    </row>
    <row r="33" spans="4:4" ht="12.75" customHeight="1" x14ac:dyDescent="0.25">
      <c r="D33" s="424" t="s">
        <v>315</v>
      </c>
    </row>
    <row r="34" spans="4:4" ht="12.75" customHeight="1" x14ac:dyDescent="0.25">
      <c r="D34" s="424" t="s">
        <v>316</v>
      </c>
    </row>
    <row r="35" spans="4:4" ht="12.75" customHeight="1" x14ac:dyDescent="0.25">
      <c r="D35" s="424" t="s">
        <v>317</v>
      </c>
    </row>
    <row r="36" spans="4:4" ht="12.75" customHeight="1" x14ac:dyDescent="0.25">
      <c r="D36" s="424" t="s">
        <v>318</v>
      </c>
    </row>
    <row r="37" spans="4:4" ht="12.75" customHeight="1" x14ac:dyDescent="0.25">
      <c r="D37" s="424" t="s">
        <v>319</v>
      </c>
    </row>
    <row r="38" spans="4:4" ht="12.75" customHeight="1" x14ac:dyDescent="0.25">
      <c r="D38" s="424" t="s">
        <v>320</v>
      </c>
    </row>
    <row r="39" spans="4:4" ht="12.75" customHeight="1" x14ac:dyDescent="0.25">
      <c r="D39" s="424" t="s">
        <v>321</v>
      </c>
    </row>
    <row r="40" spans="4:4" ht="12.75" customHeight="1" x14ac:dyDescent="0.25">
      <c r="D40" s="424" t="s">
        <v>322</v>
      </c>
    </row>
    <row r="41" spans="4:4" ht="12.75" customHeight="1" x14ac:dyDescent="0.25">
      <c r="D41" s="424" t="s">
        <v>323</v>
      </c>
    </row>
    <row r="42" spans="4:4" ht="12.75" customHeight="1" x14ac:dyDescent="0.25">
      <c r="D42" s="424" t="s">
        <v>324</v>
      </c>
    </row>
    <row r="43" spans="4:4" ht="12.75" customHeight="1" x14ac:dyDescent="0.25">
      <c r="D43" s="424" t="s">
        <v>325</v>
      </c>
    </row>
    <row r="44" spans="4:4" ht="12.75" customHeight="1" x14ac:dyDescent="0.25">
      <c r="D44" s="424" t="s">
        <v>326</v>
      </c>
    </row>
    <row r="45" spans="4:4" ht="12.75" customHeight="1" x14ac:dyDescent="0.25">
      <c r="D45" s="424" t="s">
        <v>327</v>
      </c>
    </row>
    <row r="46" spans="4:4" ht="12.75" customHeight="1" x14ac:dyDescent="0.25">
      <c r="D46" s="424" t="s">
        <v>328</v>
      </c>
    </row>
    <row r="47" spans="4:4" ht="12.75" customHeight="1" x14ac:dyDescent="0.25">
      <c r="D47" s="424" t="s">
        <v>329</v>
      </c>
    </row>
    <row r="48" spans="4:4" ht="12.75" customHeight="1" x14ac:dyDescent="0.25">
      <c r="D48" s="424" t="s">
        <v>330</v>
      </c>
    </row>
    <row r="49" spans="4:4" ht="12.75" customHeight="1" x14ac:dyDescent="0.25">
      <c r="D49" s="424" t="s">
        <v>331</v>
      </c>
    </row>
    <row r="50" spans="4:4" ht="12.75" customHeight="1" x14ac:dyDescent="0.25">
      <c r="D50" s="424" t="s">
        <v>332</v>
      </c>
    </row>
    <row r="51" spans="4:4" ht="12.75" customHeight="1" x14ac:dyDescent="0.25">
      <c r="D51" s="424" t="s">
        <v>333</v>
      </c>
    </row>
    <row r="52" spans="4:4" ht="12.75" customHeight="1" x14ac:dyDescent="0.25">
      <c r="D52" s="424" t="s">
        <v>334</v>
      </c>
    </row>
    <row r="53" spans="4:4" ht="12.75" customHeight="1" x14ac:dyDescent="0.25">
      <c r="D53" s="424" t="s">
        <v>335</v>
      </c>
    </row>
    <row r="54" spans="4:4" ht="12.75" customHeight="1" x14ac:dyDescent="0.25">
      <c r="D54" s="424" t="s">
        <v>336</v>
      </c>
    </row>
    <row r="55" spans="4:4" ht="12.75" customHeight="1" x14ac:dyDescent="0.25">
      <c r="D55" s="424" t="s">
        <v>337</v>
      </c>
    </row>
    <row r="56" spans="4:4" ht="12.75" customHeight="1" x14ac:dyDescent="0.25">
      <c r="D56" s="424" t="s">
        <v>338</v>
      </c>
    </row>
    <row r="57" spans="4:4" ht="12.75" customHeight="1" x14ac:dyDescent="0.25">
      <c r="D57" s="424" t="s">
        <v>339</v>
      </c>
    </row>
    <row r="58" spans="4:4" ht="12.75" customHeight="1" x14ac:dyDescent="0.25">
      <c r="D58" s="424" t="s">
        <v>340</v>
      </c>
    </row>
    <row r="59" spans="4:4" ht="12.75" customHeight="1" x14ac:dyDescent="0.25">
      <c r="D59" s="424" t="s">
        <v>341</v>
      </c>
    </row>
    <row r="60" spans="4:4" ht="12.75" customHeight="1" x14ac:dyDescent="0.25">
      <c r="D60" s="424" t="s">
        <v>342</v>
      </c>
    </row>
    <row r="61" spans="4:4" ht="12.75" customHeight="1" x14ac:dyDescent="0.25">
      <c r="D61" s="424" t="s">
        <v>343</v>
      </c>
    </row>
    <row r="62" spans="4:4" ht="12.75" customHeight="1" x14ac:dyDescent="0.25">
      <c r="D62" s="424" t="s">
        <v>344</v>
      </c>
    </row>
    <row r="63" spans="4:4" ht="12.75" customHeight="1" x14ac:dyDescent="0.25">
      <c r="D63" s="424" t="s">
        <v>345</v>
      </c>
    </row>
    <row r="64" spans="4:4" ht="12.75" customHeight="1" x14ac:dyDescent="0.25">
      <c r="D64" s="424" t="s">
        <v>346</v>
      </c>
    </row>
    <row r="65" spans="4:4" ht="12.75" customHeight="1" x14ac:dyDescent="0.25">
      <c r="D65" s="424" t="s">
        <v>347</v>
      </c>
    </row>
    <row r="66" spans="4:4" ht="12.75" customHeight="1" x14ac:dyDescent="0.25">
      <c r="D66" s="424" t="s">
        <v>348</v>
      </c>
    </row>
    <row r="67" spans="4:4" ht="12.75" customHeight="1" x14ac:dyDescent="0.25">
      <c r="D67" s="424" t="s">
        <v>349</v>
      </c>
    </row>
    <row r="68" spans="4:4" ht="12.75" customHeight="1" x14ac:dyDescent="0.25">
      <c r="D68" s="424" t="s">
        <v>350</v>
      </c>
    </row>
    <row r="69" spans="4:4" ht="12.75" customHeight="1" x14ac:dyDescent="0.25">
      <c r="D69" s="424" t="s">
        <v>351</v>
      </c>
    </row>
    <row r="70" spans="4:4" ht="12.75" customHeight="1" x14ac:dyDescent="0.25">
      <c r="D70" s="424" t="s">
        <v>352</v>
      </c>
    </row>
    <row r="71" spans="4:4" ht="12.75" customHeight="1" x14ac:dyDescent="0.25">
      <c r="D71" s="424" t="s">
        <v>353</v>
      </c>
    </row>
    <row r="72" spans="4:4" ht="12.75" customHeight="1" x14ac:dyDescent="0.25">
      <c r="D72" s="424" t="s">
        <v>354</v>
      </c>
    </row>
    <row r="73" spans="4:4" ht="12.75" customHeight="1" x14ac:dyDescent="0.25">
      <c r="D73" s="424" t="s">
        <v>355</v>
      </c>
    </row>
    <row r="74" spans="4:4" ht="12.75" customHeight="1" x14ac:dyDescent="0.25">
      <c r="D74" s="424" t="s">
        <v>356</v>
      </c>
    </row>
    <row r="75" spans="4:4" ht="12.75" customHeight="1" x14ac:dyDescent="0.25">
      <c r="D75" s="424" t="s">
        <v>357</v>
      </c>
    </row>
    <row r="76" spans="4:4" ht="12.75" customHeight="1" x14ac:dyDescent="0.25">
      <c r="D76" s="424" t="s">
        <v>358</v>
      </c>
    </row>
    <row r="77" spans="4:4" ht="12.75" customHeight="1" x14ac:dyDescent="0.25">
      <c r="D77" s="424" t="s">
        <v>359</v>
      </c>
    </row>
    <row r="78" spans="4:4" ht="12.75" customHeight="1" x14ac:dyDescent="0.25">
      <c r="D78" s="424" t="s">
        <v>360</v>
      </c>
    </row>
    <row r="79" spans="4:4" ht="12.75" customHeight="1" x14ac:dyDescent="0.25">
      <c r="D79" s="424" t="s">
        <v>361</v>
      </c>
    </row>
    <row r="80" spans="4:4" ht="12.75" customHeight="1" x14ac:dyDescent="0.25">
      <c r="D80" s="424" t="s">
        <v>362</v>
      </c>
    </row>
    <row r="81" spans="4:4" ht="12.75" customHeight="1" x14ac:dyDescent="0.25">
      <c r="D81" s="424" t="s">
        <v>363</v>
      </c>
    </row>
    <row r="82" spans="4:4" ht="12.75" customHeight="1" x14ac:dyDescent="0.25">
      <c r="D82" s="424" t="s">
        <v>364</v>
      </c>
    </row>
    <row r="83" spans="4:4" ht="12.75" customHeight="1" x14ac:dyDescent="0.25">
      <c r="D83" s="424" t="s">
        <v>365</v>
      </c>
    </row>
    <row r="84" spans="4:4" ht="12.75" customHeight="1" x14ac:dyDescent="0.25">
      <c r="D84" s="424" t="s">
        <v>366</v>
      </c>
    </row>
    <row r="85" spans="4:4" ht="12.75" customHeight="1" x14ac:dyDescent="0.25">
      <c r="D85" s="424" t="s">
        <v>367</v>
      </c>
    </row>
    <row r="86" spans="4:4" ht="12.75" customHeight="1" x14ac:dyDescent="0.25">
      <c r="D86" s="424" t="s">
        <v>368</v>
      </c>
    </row>
    <row r="87" spans="4:4" ht="12.75" customHeight="1" x14ac:dyDescent="0.25">
      <c r="D87" s="424" t="s">
        <v>369</v>
      </c>
    </row>
    <row r="88" spans="4:4" ht="12.75" customHeight="1" x14ac:dyDescent="0.25">
      <c r="D88" s="424" t="s">
        <v>370</v>
      </c>
    </row>
    <row r="89" spans="4:4" ht="12.75" customHeight="1" x14ac:dyDescent="0.25">
      <c r="D89" s="424" t="s">
        <v>371</v>
      </c>
    </row>
    <row r="90" spans="4:4" ht="12.75" customHeight="1" x14ac:dyDescent="0.25">
      <c r="D90" s="424" t="s">
        <v>372</v>
      </c>
    </row>
    <row r="91" spans="4:4" ht="12.75" customHeight="1" x14ac:dyDescent="0.25">
      <c r="D91" s="424" t="s">
        <v>373</v>
      </c>
    </row>
    <row r="92" spans="4:4" ht="12.75" customHeight="1" x14ac:dyDescent="0.25">
      <c r="D92" s="424" t="s">
        <v>374</v>
      </c>
    </row>
    <row r="93" spans="4:4" ht="12.75" customHeight="1" x14ac:dyDescent="0.25">
      <c r="D93" s="424" t="s">
        <v>375</v>
      </c>
    </row>
    <row r="94" spans="4:4" ht="12.75" customHeight="1" x14ac:dyDescent="0.25">
      <c r="D94" s="424" t="s">
        <v>376</v>
      </c>
    </row>
    <row r="95" spans="4:4" ht="12.75" customHeight="1" x14ac:dyDescent="0.25">
      <c r="D95" s="424" t="s">
        <v>377</v>
      </c>
    </row>
    <row r="96" spans="4:4" ht="12.75" customHeight="1" x14ac:dyDescent="0.25">
      <c r="D96" s="424" t="s">
        <v>378</v>
      </c>
    </row>
    <row r="97" spans="4:4" ht="12.75" customHeight="1" x14ac:dyDescent="0.25">
      <c r="D97" s="424" t="s">
        <v>379</v>
      </c>
    </row>
    <row r="98" spans="4:4" ht="12.75" customHeight="1" x14ac:dyDescent="0.25">
      <c r="D98" s="424" t="s">
        <v>380</v>
      </c>
    </row>
    <row r="99" spans="4:4" ht="12.75" customHeight="1" x14ac:dyDescent="0.25">
      <c r="D99" s="424" t="s">
        <v>381</v>
      </c>
    </row>
    <row r="100" spans="4:4" ht="12.75" customHeight="1" x14ac:dyDescent="0.25">
      <c r="D100" s="424" t="s">
        <v>382</v>
      </c>
    </row>
    <row r="101" spans="4:4" ht="12.75" customHeight="1" x14ac:dyDescent="0.25">
      <c r="D101" s="424" t="s">
        <v>383</v>
      </c>
    </row>
    <row r="102" spans="4:4" ht="12.75" customHeight="1" x14ac:dyDescent="0.25">
      <c r="D102" s="424" t="s">
        <v>384</v>
      </c>
    </row>
    <row r="103" spans="4:4" ht="12.75" customHeight="1" x14ac:dyDescent="0.25">
      <c r="D103" s="424" t="s">
        <v>385</v>
      </c>
    </row>
    <row r="104" spans="4:4" ht="12.75" customHeight="1" x14ac:dyDescent="0.25">
      <c r="D104" s="424" t="s">
        <v>386</v>
      </c>
    </row>
    <row r="105" spans="4:4" ht="12.75" customHeight="1" x14ac:dyDescent="0.25">
      <c r="D105" s="424" t="s">
        <v>387</v>
      </c>
    </row>
    <row r="106" spans="4:4" ht="12.75" customHeight="1" x14ac:dyDescent="0.25">
      <c r="D106" s="424" t="s">
        <v>388</v>
      </c>
    </row>
    <row r="107" spans="4:4" ht="12.75" customHeight="1" x14ac:dyDescent="0.25">
      <c r="D107" s="424" t="s">
        <v>389</v>
      </c>
    </row>
    <row r="108" spans="4:4" ht="12.75" customHeight="1" x14ac:dyDescent="0.25">
      <c r="D108" s="424" t="s">
        <v>390</v>
      </c>
    </row>
    <row r="109" spans="4:4" ht="12.75" customHeight="1" x14ac:dyDescent="0.25">
      <c r="D109" s="424" t="s">
        <v>391</v>
      </c>
    </row>
    <row r="110" spans="4:4" ht="12.75" customHeight="1" x14ac:dyDescent="0.25">
      <c r="D110" s="424" t="s">
        <v>392</v>
      </c>
    </row>
    <row r="111" spans="4:4" ht="12.75" customHeight="1" x14ac:dyDescent="0.25">
      <c r="D111" s="424" t="s">
        <v>393</v>
      </c>
    </row>
    <row r="112" spans="4:4" ht="12.75" customHeight="1" x14ac:dyDescent="0.25">
      <c r="D112" s="424" t="s">
        <v>394</v>
      </c>
    </row>
    <row r="113" spans="4:4" ht="12.75" customHeight="1" x14ac:dyDescent="0.25">
      <c r="D113" s="424" t="s">
        <v>395</v>
      </c>
    </row>
    <row r="114" spans="4:4" ht="12.75" customHeight="1" x14ac:dyDescent="0.25">
      <c r="D114" s="424" t="s">
        <v>396</v>
      </c>
    </row>
    <row r="115" spans="4:4" ht="12.75" customHeight="1" x14ac:dyDescent="0.25">
      <c r="D115" s="424" t="s">
        <v>397</v>
      </c>
    </row>
    <row r="116" spans="4:4" ht="12.75" customHeight="1" x14ac:dyDescent="0.25">
      <c r="D116" s="424" t="s">
        <v>398</v>
      </c>
    </row>
    <row r="117" spans="4:4" ht="12.75" customHeight="1" x14ac:dyDescent="0.25">
      <c r="D117" s="424" t="s">
        <v>399</v>
      </c>
    </row>
    <row r="118" spans="4:4" ht="12.75" customHeight="1" x14ac:dyDescent="0.25">
      <c r="D118" s="424" t="s">
        <v>400</v>
      </c>
    </row>
    <row r="119" spans="4:4" ht="12.75" customHeight="1" x14ac:dyDescent="0.25">
      <c r="D119" s="424" t="s">
        <v>401</v>
      </c>
    </row>
    <row r="120" spans="4:4" ht="12.75" customHeight="1" x14ac:dyDescent="0.25">
      <c r="D120" s="424" t="s">
        <v>402</v>
      </c>
    </row>
    <row r="121" spans="4:4" ht="12.75" customHeight="1" x14ac:dyDescent="0.25">
      <c r="D121" s="424" t="s">
        <v>403</v>
      </c>
    </row>
    <row r="122" spans="4:4" ht="12.75" customHeight="1" x14ac:dyDescent="0.25">
      <c r="D122" s="424" t="s">
        <v>404</v>
      </c>
    </row>
    <row r="123" spans="4:4" ht="12.75" customHeight="1" x14ac:dyDescent="0.25">
      <c r="D123" s="424" t="s">
        <v>405</v>
      </c>
    </row>
    <row r="124" spans="4:4" ht="12.75" customHeight="1" x14ac:dyDescent="0.25">
      <c r="D124" s="424" t="s">
        <v>406</v>
      </c>
    </row>
    <row r="125" spans="4:4" ht="12.75" customHeight="1" x14ac:dyDescent="0.25">
      <c r="D125" s="424" t="s">
        <v>407</v>
      </c>
    </row>
    <row r="126" spans="4:4" ht="12.75" customHeight="1" x14ac:dyDescent="0.25">
      <c r="D126" s="424" t="s">
        <v>408</v>
      </c>
    </row>
    <row r="127" spans="4:4" ht="12.75" customHeight="1" x14ac:dyDescent="0.25">
      <c r="D127" s="424" t="s">
        <v>409</v>
      </c>
    </row>
    <row r="128" spans="4:4" ht="12.75" customHeight="1" x14ac:dyDescent="0.25">
      <c r="D128" s="424" t="s">
        <v>410</v>
      </c>
    </row>
    <row r="129" spans="4:4" ht="12.75" customHeight="1" x14ac:dyDescent="0.25">
      <c r="D129" s="424" t="s">
        <v>411</v>
      </c>
    </row>
    <row r="130" spans="4:4" ht="12.75" customHeight="1" x14ac:dyDescent="0.25">
      <c r="D130" s="424" t="s">
        <v>412</v>
      </c>
    </row>
    <row r="131" spans="4:4" ht="12.75" customHeight="1" x14ac:dyDescent="0.25">
      <c r="D131" s="424" t="s">
        <v>413</v>
      </c>
    </row>
    <row r="132" spans="4:4" ht="12.75" customHeight="1" x14ac:dyDescent="0.25">
      <c r="D132" s="424" t="s">
        <v>414</v>
      </c>
    </row>
    <row r="133" spans="4:4" ht="12.75" customHeight="1" x14ac:dyDescent="0.25">
      <c r="D133" s="424" t="s">
        <v>415</v>
      </c>
    </row>
    <row r="134" spans="4:4" ht="12.75" customHeight="1" x14ac:dyDescent="0.25">
      <c r="D134" s="424" t="s">
        <v>416</v>
      </c>
    </row>
    <row r="135" spans="4:4" ht="12.75" customHeight="1" x14ac:dyDescent="0.25">
      <c r="D135" s="424" t="s">
        <v>417</v>
      </c>
    </row>
    <row r="136" spans="4:4" ht="12.75" customHeight="1" x14ac:dyDescent="0.25">
      <c r="D136" s="424" t="s">
        <v>418</v>
      </c>
    </row>
    <row r="137" spans="4:4" ht="12.75" customHeight="1" x14ac:dyDescent="0.25">
      <c r="D137" s="424" t="s">
        <v>419</v>
      </c>
    </row>
    <row r="138" spans="4:4" ht="12.75" customHeight="1" x14ac:dyDescent="0.25">
      <c r="D138" s="424" t="s">
        <v>420</v>
      </c>
    </row>
    <row r="139" spans="4:4" ht="12.75" customHeight="1" x14ac:dyDescent="0.25">
      <c r="D139" s="424" t="s">
        <v>421</v>
      </c>
    </row>
    <row r="140" spans="4:4" ht="12.75" customHeight="1" x14ac:dyDescent="0.25">
      <c r="D140" s="424" t="s">
        <v>422</v>
      </c>
    </row>
    <row r="141" spans="4:4" ht="12.75" customHeight="1" x14ac:dyDescent="0.25">
      <c r="D141" s="424" t="s">
        <v>423</v>
      </c>
    </row>
    <row r="142" spans="4:4" ht="12.75" customHeight="1" x14ac:dyDescent="0.25">
      <c r="D142" s="424" t="s">
        <v>424</v>
      </c>
    </row>
    <row r="143" spans="4:4" ht="12.75" customHeight="1" x14ac:dyDescent="0.25">
      <c r="D143" s="424" t="s">
        <v>425</v>
      </c>
    </row>
    <row r="144" spans="4:4" ht="12.75" customHeight="1" x14ac:dyDescent="0.25">
      <c r="D144" s="424" t="s">
        <v>426</v>
      </c>
    </row>
    <row r="145" spans="4:4" ht="12.75" customHeight="1" x14ac:dyDescent="0.25">
      <c r="D145" s="424" t="s">
        <v>427</v>
      </c>
    </row>
    <row r="146" spans="4:4" ht="12.75" customHeight="1" x14ac:dyDescent="0.25">
      <c r="D146" s="424" t="s">
        <v>428</v>
      </c>
    </row>
    <row r="147" spans="4:4" ht="12.75" customHeight="1" x14ac:dyDescent="0.25">
      <c r="D147" s="424" t="s">
        <v>429</v>
      </c>
    </row>
    <row r="148" spans="4:4" ht="12.75" customHeight="1" x14ac:dyDescent="0.25">
      <c r="D148" s="424" t="s">
        <v>430</v>
      </c>
    </row>
    <row r="149" spans="4:4" ht="12.75" customHeight="1" x14ac:dyDescent="0.25">
      <c r="D149" s="424" t="s">
        <v>431</v>
      </c>
    </row>
    <row r="150" spans="4:4" ht="12.75" customHeight="1" x14ac:dyDescent="0.25">
      <c r="D150" s="424" t="s">
        <v>432</v>
      </c>
    </row>
    <row r="151" spans="4:4" ht="12.75" customHeight="1" x14ac:dyDescent="0.25">
      <c r="D151" s="424" t="s">
        <v>433</v>
      </c>
    </row>
    <row r="152" spans="4:4" ht="12.75" customHeight="1" x14ac:dyDescent="0.25">
      <c r="D152" s="424" t="s">
        <v>434</v>
      </c>
    </row>
    <row r="153" spans="4:4" ht="12.75" customHeight="1" x14ac:dyDescent="0.25">
      <c r="D153" s="424" t="s">
        <v>435</v>
      </c>
    </row>
    <row r="154" spans="4:4" ht="12.75" customHeight="1" x14ac:dyDescent="0.25">
      <c r="D154" s="424" t="s">
        <v>436</v>
      </c>
    </row>
    <row r="155" spans="4:4" ht="12.75" customHeight="1" x14ac:dyDescent="0.25">
      <c r="D155" s="424" t="s">
        <v>437</v>
      </c>
    </row>
    <row r="156" spans="4:4" ht="12.75" customHeight="1" x14ac:dyDescent="0.25">
      <c r="D156" s="424" t="s">
        <v>438</v>
      </c>
    </row>
    <row r="157" spans="4:4" ht="12.75" customHeight="1" x14ac:dyDescent="0.25">
      <c r="D157" s="424" t="s">
        <v>439</v>
      </c>
    </row>
    <row r="158" spans="4:4" ht="12.75" customHeight="1" x14ac:dyDescent="0.25">
      <c r="D158" s="424" t="s">
        <v>440</v>
      </c>
    </row>
    <row r="159" spans="4:4" ht="12.75" customHeight="1" x14ac:dyDescent="0.25">
      <c r="D159" s="424" t="s">
        <v>441</v>
      </c>
    </row>
    <row r="160" spans="4:4" ht="12.75" customHeight="1" x14ac:dyDescent="0.25">
      <c r="D160" s="424" t="s">
        <v>442</v>
      </c>
    </row>
    <row r="161" spans="4:4" ht="12.75" customHeight="1" x14ac:dyDescent="0.25">
      <c r="D161" s="424" t="s">
        <v>443</v>
      </c>
    </row>
    <row r="162" spans="4:4" ht="12.75" customHeight="1" x14ac:dyDescent="0.25">
      <c r="D162" s="424" t="s">
        <v>444</v>
      </c>
    </row>
    <row r="163" spans="4:4" ht="12.75" customHeight="1" x14ac:dyDescent="0.25">
      <c r="D163" s="424" t="s">
        <v>445</v>
      </c>
    </row>
    <row r="164" spans="4:4" ht="12.75" customHeight="1" x14ac:dyDescent="0.25">
      <c r="D164" s="424" t="s">
        <v>446</v>
      </c>
    </row>
    <row r="165" spans="4:4" ht="12.75" customHeight="1" x14ac:dyDescent="0.25">
      <c r="D165" s="424" t="s">
        <v>447</v>
      </c>
    </row>
    <row r="166" spans="4:4" ht="12.75" customHeight="1" x14ac:dyDescent="0.25">
      <c r="D166" s="424" t="s">
        <v>448</v>
      </c>
    </row>
    <row r="167" spans="4:4" ht="12.75" customHeight="1" x14ac:dyDescent="0.25">
      <c r="D167" s="424" t="s">
        <v>449</v>
      </c>
    </row>
    <row r="168" spans="4:4" ht="12.75" customHeight="1" x14ac:dyDescent="0.25">
      <c r="D168" s="424" t="s">
        <v>450</v>
      </c>
    </row>
    <row r="169" spans="4:4" ht="12.75" customHeight="1" x14ac:dyDescent="0.25">
      <c r="D169" s="424" t="s">
        <v>451</v>
      </c>
    </row>
    <row r="170" spans="4:4" ht="12.75" customHeight="1" x14ac:dyDescent="0.25">
      <c r="D170" s="424" t="s">
        <v>452</v>
      </c>
    </row>
    <row r="171" spans="4:4" ht="12.75" customHeight="1" x14ac:dyDescent="0.25">
      <c r="D171" s="424" t="s">
        <v>453</v>
      </c>
    </row>
    <row r="172" spans="4:4" ht="12.75" customHeight="1" x14ac:dyDescent="0.25">
      <c r="D172" s="424" t="s">
        <v>454</v>
      </c>
    </row>
    <row r="173" spans="4:4" ht="12.75" customHeight="1" x14ac:dyDescent="0.25">
      <c r="D173" s="424" t="s">
        <v>455</v>
      </c>
    </row>
    <row r="174" spans="4:4" ht="12.75" customHeight="1" x14ac:dyDescent="0.25">
      <c r="D174" s="424" t="s">
        <v>456</v>
      </c>
    </row>
    <row r="175" spans="4:4" ht="12.75" customHeight="1" x14ac:dyDescent="0.25">
      <c r="D175" s="424" t="s">
        <v>457</v>
      </c>
    </row>
    <row r="176" spans="4:4" ht="12.75" customHeight="1" x14ac:dyDescent="0.25">
      <c r="D176" s="424" t="s">
        <v>458</v>
      </c>
    </row>
    <row r="177" spans="4:4" ht="12.75" customHeight="1" x14ac:dyDescent="0.25">
      <c r="D177" s="424" t="s">
        <v>459</v>
      </c>
    </row>
    <row r="178" spans="4:4" ht="12.75" customHeight="1" x14ac:dyDescent="0.25">
      <c r="D178" s="424" t="s">
        <v>460</v>
      </c>
    </row>
    <row r="179" spans="4:4" ht="12.75" customHeight="1" x14ac:dyDescent="0.25">
      <c r="D179" s="424" t="s">
        <v>461</v>
      </c>
    </row>
    <row r="180" spans="4:4" ht="12.75" customHeight="1" x14ac:dyDescent="0.25">
      <c r="D180" s="424" t="s">
        <v>462</v>
      </c>
    </row>
    <row r="181" spans="4:4" ht="12.75" customHeight="1" x14ac:dyDescent="0.25">
      <c r="D181" s="424" t="s">
        <v>463</v>
      </c>
    </row>
    <row r="182" spans="4:4" ht="12.75" customHeight="1" x14ac:dyDescent="0.25">
      <c r="D182" s="424" t="s">
        <v>464</v>
      </c>
    </row>
    <row r="183" spans="4:4" ht="12.75" customHeight="1" x14ac:dyDescent="0.25">
      <c r="D183" s="424" t="s">
        <v>465</v>
      </c>
    </row>
    <row r="184" spans="4:4" ht="12.75" customHeight="1" x14ac:dyDescent="0.25">
      <c r="D184" s="424" t="s">
        <v>466</v>
      </c>
    </row>
    <row r="185" spans="4:4" ht="12.75" customHeight="1" x14ac:dyDescent="0.25">
      <c r="D185" s="424" t="s">
        <v>467</v>
      </c>
    </row>
    <row r="186" spans="4:4" ht="12.75" customHeight="1" x14ac:dyDescent="0.25">
      <c r="D186" s="424" t="s">
        <v>468</v>
      </c>
    </row>
    <row r="187" spans="4:4" ht="12.75" customHeight="1" x14ac:dyDescent="0.25">
      <c r="D187" s="424" t="s">
        <v>469</v>
      </c>
    </row>
    <row r="188" spans="4:4" ht="12.75" customHeight="1" x14ac:dyDescent="0.25">
      <c r="D188" s="424" t="s">
        <v>470</v>
      </c>
    </row>
    <row r="189" spans="4:4" ht="12.75" customHeight="1" x14ac:dyDescent="0.25">
      <c r="D189" s="424" t="s">
        <v>471</v>
      </c>
    </row>
    <row r="190" spans="4:4" ht="12.75" customHeight="1" x14ac:dyDescent="0.25">
      <c r="D190" s="424" t="s">
        <v>472</v>
      </c>
    </row>
    <row r="191" spans="4:4" ht="12.75" customHeight="1" x14ac:dyDescent="0.25">
      <c r="D191" s="424" t="s">
        <v>473</v>
      </c>
    </row>
    <row r="192" spans="4:4" ht="12.75" customHeight="1" x14ac:dyDescent="0.25">
      <c r="D192" s="424" t="s">
        <v>474</v>
      </c>
    </row>
    <row r="193" spans="4:4" ht="12.75" customHeight="1" x14ac:dyDescent="0.25">
      <c r="D193" s="424" t="s">
        <v>475</v>
      </c>
    </row>
    <row r="194" spans="4:4" ht="12.75" customHeight="1" x14ac:dyDescent="0.25">
      <c r="D194" s="424" t="s">
        <v>476</v>
      </c>
    </row>
    <row r="195" spans="4:4" ht="12.75" customHeight="1" x14ac:dyDescent="0.25">
      <c r="D195" s="424" t="s">
        <v>477</v>
      </c>
    </row>
    <row r="196" spans="4:4" ht="12.75" customHeight="1" x14ac:dyDescent="0.25">
      <c r="D196" s="424" t="s">
        <v>478</v>
      </c>
    </row>
    <row r="197" spans="4:4" ht="12.75" customHeight="1" x14ac:dyDescent="0.25">
      <c r="D197" s="424" t="s">
        <v>479</v>
      </c>
    </row>
    <row r="198" spans="4:4" ht="12.75" customHeight="1" x14ac:dyDescent="0.25">
      <c r="D198" s="424" t="s">
        <v>480</v>
      </c>
    </row>
    <row r="199" spans="4:4" ht="12.75" customHeight="1" x14ac:dyDescent="0.25">
      <c r="D199" s="424" t="s">
        <v>481</v>
      </c>
    </row>
    <row r="200" spans="4:4" ht="12.75" customHeight="1" x14ac:dyDescent="0.25">
      <c r="D200" s="424" t="s">
        <v>482</v>
      </c>
    </row>
    <row r="201" spans="4:4" ht="12.75" customHeight="1" x14ac:dyDescent="0.25">
      <c r="D201" s="424" t="s">
        <v>483</v>
      </c>
    </row>
    <row r="202" spans="4:4" ht="12.75" customHeight="1" x14ac:dyDescent="0.25">
      <c r="D202" s="424" t="s">
        <v>484</v>
      </c>
    </row>
    <row r="203" spans="4:4" ht="12.75" customHeight="1" x14ac:dyDescent="0.25">
      <c r="D203" s="424" t="s">
        <v>485</v>
      </c>
    </row>
    <row r="204" spans="4:4" ht="12.75" customHeight="1" x14ac:dyDescent="0.25">
      <c r="D204" s="424" t="s">
        <v>486</v>
      </c>
    </row>
    <row r="205" spans="4:4" ht="12.75" customHeight="1" x14ac:dyDescent="0.25">
      <c r="D205" s="424" t="s">
        <v>487</v>
      </c>
    </row>
    <row r="206" spans="4:4" ht="12.75" customHeight="1" x14ac:dyDescent="0.25">
      <c r="D206" s="424" t="s">
        <v>488</v>
      </c>
    </row>
    <row r="207" spans="4:4" ht="12.75" customHeight="1" x14ac:dyDescent="0.25">
      <c r="D207" s="424" t="s">
        <v>489</v>
      </c>
    </row>
    <row r="208" spans="4:4" ht="12.75" customHeight="1" x14ac:dyDescent="0.25">
      <c r="D208" s="424" t="s">
        <v>490</v>
      </c>
    </row>
    <row r="209" spans="4:4" ht="12.75" customHeight="1" x14ac:dyDescent="0.25">
      <c r="D209" s="424" t="s">
        <v>491</v>
      </c>
    </row>
    <row r="210" spans="4:4" ht="12.75" customHeight="1" x14ac:dyDescent="0.25">
      <c r="D210" s="424" t="s">
        <v>492</v>
      </c>
    </row>
    <row r="211" spans="4:4" ht="12.75" customHeight="1" x14ac:dyDescent="0.25">
      <c r="D211" s="424" t="s">
        <v>493</v>
      </c>
    </row>
    <row r="212" spans="4:4" ht="12.75" customHeight="1" x14ac:dyDescent="0.25">
      <c r="D212" s="424" t="s">
        <v>494</v>
      </c>
    </row>
    <row r="213" spans="4:4" ht="12.75" customHeight="1" x14ac:dyDescent="0.25">
      <c r="D213" s="424" t="s">
        <v>495</v>
      </c>
    </row>
    <row r="214" spans="4:4" ht="12.75" customHeight="1" x14ac:dyDescent="0.25">
      <c r="D214" s="424" t="s">
        <v>496</v>
      </c>
    </row>
    <row r="215" spans="4:4" ht="12.75" customHeight="1" x14ac:dyDescent="0.25">
      <c r="D215" s="424" t="s">
        <v>497</v>
      </c>
    </row>
    <row r="216" spans="4:4" ht="12.75" customHeight="1" x14ac:dyDescent="0.25">
      <c r="D216" s="424" t="s">
        <v>498</v>
      </c>
    </row>
    <row r="217" spans="4:4" ht="12.75" customHeight="1" x14ac:dyDescent="0.25">
      <c r="D217" s="424" t="s">
        <v>499</v>
      </c>
    </row>
    <row r="218" spans="4:4" ht="12.75" customHeight="1" x14ac:dyDescent="0.25">
      <c r="D218" s="424" t="s">
        <v>500</v>
      </c>
    </row>
    <row r="219" spans="4:4" ht="12.75" customHeight="1" x14ac:dyDescent="0.25">
      <c r="D219" s="424" t="s">
        <v>501</v>
      </c>
    </row>
    <row r="220" spans="4:4" ht="12.75" customHeight="1" x14ac:dyDescent="0.25">
      <c r="D220" s="424" t="s">
        <v>502</v>
      </c>
    </row>
    <row r="221" spans="4:4" ht="12.75" customHeight="1" x14ac:dyDescent="0.25">
      <c r="D221" s="424" t="s">
        <v>503</v>
      </c>
    </row>
    <row r="222" spans="4:4" ht="12.75" customHeight="1" x14ac:dyDescent="0.25">
      <c r="D222" s="424" t="s">
        <v>504</v>
      </c>
    </row>
    <row r="223" spans="4:4" ht="12.75" customHeight="1" x14ac:dyDescent="0.25">
      <c r="D223" s="424" t="s">
        <v>505</v>
      </c>
    </row>
    <row r="224" spans="4:4" ht="12.75" customHeight="1" x14ac:dyDescent="0.25">
      <c r="D224" s="424" t="s">
        <v>506</v>
      </c>
    </row>
    <row r="225" spans="4:4" ht="12.75" customHeight="1" x14ac:dyDescent="0.25">
      <c r="D225" s="424" t="s">
        <v>507</v>
      </c>
    </row>
    <row r="226" spans="4:4" ht="12.75" customHeight="1" x14ac:dyDescent="0.25">
      <c r="D226" s="424" t="s">
        <v>508</v>
      </c>
    </row>
    <row r="227" spans="4:4" ht="12.75" customHeight="1" x14ac:dyDescent="0.25">
      <c r="D227" s="424" t="s">
        <v>509</v>
      </c>
    </row>
    <row r="228" spans="4:4" ht="12.75" customHeight="1" x14ac:dyDescent="0.25">
      <c r="D228" s="424" t="s">
        <v>510</v>
      </c>
    </row>
    <row r="229" spans="4:4" ht="12.75" customHeight="1" x14ac:dyDescent="0.25">
      <c r="D229" s="424" t="s">
        <v>511</v>
      </c>
    </row>
    <row r="230" spans="4:4" ht="12.75" customHeight="1" x14ac:dyDescent="0.25">
      <c r="D230" s="424" t="s">
        <v>512</v>
      </c>
    </row>
    <row r="231" spans="4:4" ht="12.75" customHeight="1" x14ac:dyDescent="0.25">
      <c r="D231" s="424" t="s">
        <v>513</v>
      </c>
    </row>
    <row r="232" spans="4:4" ht="12.75" customHeight="1" x14ac:dyDescent="0.25">
      <c r="D232" s="424" t="s">
        <v>514</v>
      </c>
    </row>
    <row r="233" spans="4:4" ht="12.75" customHeight="1" x14ac:dyDescent="0.25">
      <c r="D233" s="424" t="s">
        <v>515</v>
      </c>
    </row>
    <row r="234" spans="4:4" ht="12.75" customHeight="1" x14ac:dyDescent="0.25">
      <c r="D234" s="424" t="s">
        <v>516</v>
      </c>
    </row>
    <row r="235" spans="4:4" ht="12.75" customHeight="1" x14ac:dyDescent="0.25">
      <c r="D235" s="424" t="s">
        <v>517</v>
      </c>
    </row>
    <row r="236" spans="4:4" ht="12.75" customHeight="1" x14ac:dyDescent="0.25">
      <c r="D236" s="424" t="s">
        <v>518</v>
      </c>
    </row>
    <row r="237" spans="4:4" ht="12.75" customHeight="1" x14ac:dyDescent="0.25">
      <c r="D237" s="424" t="s">
        <v>519</v>
      </c>
    </row>
    <row r="238" spans="4:4" ht="12.75" customHeight="1" x14ac:dyDescent="0.25">
      <c r="D238" s="424" t="s">
        <v>520</v>
      </c>
    </row>
    <row r="239" spans="4:4" ht="12.75" customHeight="1" x14ac:dyDescent="0.25">
      <c r="D239" s="424" t="s">
        <v>521</v>
      </c>
    </row>
    <row r="240" spans="4:4" ht="12.75" customHeight="1" x14ac:dyDescent="0.25">
      <c r="D240" s="424" t="s">
        <v>522</v>
      </c>
    </row>
    <row r="241" spans="4:4" ht="12.75" customHeight="1" x14ac:dyDescent="0.25">
      <c r="D241" s="424" t="s">
        <v>523</v>
      </c>
    </row>
    <row r="242" spans="4:4" ht="12.75" customHeight="1" x14ac:dyDescent="0.25">
      <c r="D242" s="424" t="s">
        <v>524</v>
      </c>
    </row>
    <row r="243" spans="4:4" ht="12.75" customHeight="1" x14ac:dyDescent="0.25">
      <c r="D243" s="424" t="s">
        <v>525</v>
      </c>
    </row>
    <row r="244" spans="4:4" ht="12.75" customHeight="1" x14ac:dyDescent="0.25">
      <c r="D244" s="424" t="s">
        <v>526</v>
      </c>
    </row>
    <row r="245" spans="4:4" ht="12.75" customHeight="1" x14ac:dyDescent="0.25">
      <c r="D245" s="424" t="s">
        <v>527</v>
      </c>
    </row>
    <row r="246" spans="4:4" ht="12.75" customHeight="1" x14ac:dyDescent="0.25"/>
    <row r="247" spans="4:4" ht="12.75" customHeight="1" x14ac:dyDescent="0.25"/>
    <row r="248" spans="4:4" ht="12.75" customHeight="1" x14ac:dyDescent="0.25"/>
    <row r="249" spans="4:4" ht="12.75" customHeight="1" x14ac:dyDescent="0.25"/>
    <row r="250" spans="4:4" ht="12.75" customHeight="1" x14ac:dyDescent="0.25"/>
    <row r="251" spans="4:4" ht="12.75" customHeight="1" x14ac:dyDescent="0.25"/>
    <row r="252" spans="4:4" ht="12.75" customHeight="1" x14ac:dyDescent="0.25"/>
    <row r="253" spans="4:4" ht="12.75" customHeight="1" x14ac:dyDescent="0.25"/>
    <row r="254" spans="4:4" ht="12.75" customHeight="1" x14ac:dyDescent="0.25"/>
    <row r="255" spans="4:4" ht="12.75" customHeight="1" x14ac:dyDescent="0.25"/>
    <row r="256" spans="4:4"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topLeftCell="B1" workbookViewId="0"/>
  </sheetViews>
  <sheetFormatPr defaultColWidth="14.44140625" defaultRowHeight="15" customHeight="1" x14ac:dyDescent="0.25"/>
  <cols>
    <col min="1" max="1" width="36.88671875" hidden="1" customWidth="1"/>
    <col min="2" max="2" width="69.6640625" customWidth="1"/>
    <col min="3" max="3" width="14.33203125" customWidth="1"/>
    <col min="4" max="9" width="8.6640625" customWidth="1"/>
    <col min="10" max="10" width="13.109375" customWidth="1"/>
    <col min="11" max="11" width="8.6640625" customWidth="1"/>
  </cols>
  <sheetData>
    <row r="1" spans="2:8" ht="12.75" customHeight="1" x14ac:dyDescent="0.25"/>
    <row r="2" spans="2:8" ht="12.75" customHeight="1" x14ac:dyDescent="0.25"/>
    <row r="3" spans="2:8" ht="12.75" customHeight="1" x14ac:dyDescent="0.25"/>
    <row r="4" spans="2:8" ht="12.75" customHeight="1" x14ac:dyDescent="0.25">
      <c r="B4" s="425"/>
      <c r="C4" s="521" t="s">
        <v>528</v>
      </c>
      <c r="D4" s="489"/>
      <c r="E4" s="426" t="s">
        <v>529</v>
      </c>
      <c r="F4" s="521" t="s">
        <v>530</v>
      </c>
      <c r="G4" s="489"/>
      <c r="H4" s="426" t="s">
        <v>531</v>
      </c>
    </row>
    <row r="5" spans="2:8" ht="12.75" customHeight="1" x14ac:dyDescent="0.25">
      <c r="B5" s="427" t="s">
        <v>149</v>
      </c>
      <c r="C5" s="514"/>
      <c r="D5" s="488"/>
      <c r="E5" s="488"/>
      <c r="F5" s="488"/>
      <c r="G5" s="488"/>
      <c r="H5" s="489"/>
    </row>
    <row r="6" spans="2:8" ht="12.75" customHeight="1" x14ac:dyDescent="0.25">
      <c r="B6" s="512" t="s">
        <v>532</v>
      </c>
      <c r="C6" s="502"/>
      <c r="D6" s="502"/>
      <c r="E6" s="502"/>
      <c r="F6" s="502"/>
      <c r="G6" s="502"/>
      <c r="H6" s="472"/>
    </row>
    <row r="7" spans="2:8" ht="12.75" customHeight="1" x14ac:dyDescent="0.25">
      <c r="B7" s="522"/>
      <c r="C7" s="448"/>
      <c r="D7" s="448"/>
      <c r="E7" s="448"/>
      <c r="F7" s="448"/>
      <c r="G7" s="448"/>
      <c r="H7" s="474"/>
    </row>
    <row r="8" spans="2:8" ht="57.75" customHeight="1" x14ac:dyDescent="0.25">
      <c r="B8" s="522" t="s">
        <v>533</v>
      </c>
      <c r="C8" s="448"/>
      <c r="D8" s="448"/>
      <c r="E8" s="448"/>
      <c r="F8" s="448"/>
      <c r="G8" s="448"/>
      <c r="H8" s="474"/>
    </row>
    <row r="9" spans="2:8" ht="12.75" customHeight="1" x14ac:dyDescent="0.25">
      <c r="B9" s="522" t="s">
        <v>534</v>
      </c>
      <c r="C9" s="448"/>
      <c r="D9" s="448"/>
      <c r="E9" s="448"/>
      <c r="F9" s="448"/>
      <c r="G9" s="448"/>
      <c r="H9" s="474"/>
    </row>
    <row r="10" spans="2:8" ht="12.75" customHeight="1" x14ac:dyDescent="0.25">
      <c r="B10" s="523"/>
      <c r="C10" s="503"/>
      <c r="D10" s="503"/>
      <c r="E10" s="503"/>
      <c r="F10" s="503"/>
      <c r="G10" s="503"/>
      <c r="H10" s="476"/>
    </row>
    <row r="11" spans="2:8" ht="12.75" customHeight="1" x14ac:dyDescent="0.25">
      <c r="B11" s="428" t="s">
        <v>535</v>
      </c>
      <c r="C11" s="508">
        <v>276200</v>
      </c>
      <c r="D11" s="472"/>
      <c r="E11" s="518" t="s">
        <v>536</v>
      </c>
      <c r="F11" s="513">
        <v>0.01</v>
      </c>
      <c r="G11" s="508">
        <f>276200*F11</f>
        <v>2762</v>
      </c>
      <c r="H11" s="472"/>
    </row>
    <row r="12" spans="2:8" ht="12.75" customHeight="1" x14ac:dyDescent="0.25">
      <c r="B12" s="428"/>
      <c r="C12" s="509"/>
      <c r="D12" s="474"/>
      <c r="E12" s="507"/>
      <c r="F12" s="507"/>
      <c r="G12" s="473"/>
      <c r="H12" s="474"/>
    </row>
    <row r="13" spans="2:8" ht="12.75" customHeight="1" x14ac:dyDescent="0.25">
      <c r="B13" s="428" t="s">
        <v>537</v>
      </c>
      <c r="C13" s="509" t="s">
        <v>538</v>
      </c>
      <c r="D13" s="474"/>
      <c r="E13" s="507"/>
      <c r="F13" s="507"/>
      <c r="G13" s="473"/>
      <c r="H13" s="474"/>
    </row>
    <row r="14" spans="2:8" ht="12.75" customHeight="1" x14ac:dyDescent="0.25">
      <c r="B14" s="428"/>
      <c r="C14" s="524"/>
      <c r="D14" s="474"/>
      <c r="E14" s="507"/>
      <c r="F14" s="507"/>
      <c r="G14" s="473"/>
      <c r="H14" s="474"/>
    </row>
    <row r="15" spans="2:8" ht="12.75" customHeight="1" x14ac:dyDescent="0.25">
      <c r="B15" s="427" t="s">
        <v>539</v>
      </c>
      <c r="C15" s="525"/>
      <c r="D15" s="476"/>
      <c r="E15" s="470"/>
      <c r="F15" s="470"/>
      <c r="G15" s="475"/>
      <c r="H15" s="476"/>
    </row>
    <row r="16" spans="2:8" ht="12.75" customHeight="1" x14ac:dyDescent="0.25">
      <c r="B16" s="428" t="s">
        <v>540</v>
      </c>
      <c r="C16" s="508">
        <v>5761165</v>
      </c>
      <c r="D16" s="472"/>
      <c r="E16" s="518" t="s">
        <v>541</v>
      </c>
      <c r="F16" s="513">
        <v>0.04</v>
      </c>
      <c r="G16" s="508">
        <f>5761165*F16</f>
        <v>230446.6</v>
      </c>
      <c r="H16" s="472"/>
    </row>
    <row r="17" spans="2:11" ht="12.75" customHeight="1" x14ac:dyDescent="0.25">
      <c r="B17" s="428"/>
      <c r="C17" s="509" t="s">
        <v>542</v>
      </c>
      <c r="D17" s="474"/>
      <c r="E17" s="507"/>
      <c r="F17" s="507"/>
      <c r="G17" s="473"/>
      <c r="H17" s="474"/>
    </row>
    <row r="18" spans="2:11" ht="12.75" customHeight="1" x14ac:dyDescent="0.25">
      <c r="B18" s="428" t="s">
        <v>543</v>
      </c>
      <c r="C18" s="524"/>
      <c r="D18" s="474"/>
      <c r="E18" s="507"/>
      <c r="F18" s="507"/>
      <c r="G18" s="473"/>
      <c r="H18" s="474"/>
    </row>
    <row r="19" spans="2:11" ht="12.75" customHeight="1" x14ac:dyDescent="0.25">
      <c r="B19" s="428"/>
      <c r="C19" s="524"/>
      <c r="D19" s="474"/>
      <c r="E19" s="507"/>
      <c r="F19" s="507"/>
      <c r="G19" s="473"/>
      <c r="H19" s="474"/>
    </row>
    <row r="20" spans="2:11" ht="172.5" customHeight="1" x14ac:dyDescent="0.25">
      <c r="B20" s="427" t="s">
        <v>544</v>
      </c>
      <c r="C20" s="525"/>
      <c r="D20" s="476"/>
      <c r="E20" s="470"/>
      <c r="F20" s="470"/>
      <c r="G20" s="475"/>
      <c r="H20" s="476"/>
    </row>
    <row r="21" spans="2:11" ht="12.75" customHeight="1" x14ac:dyDescent="0.25">
      <c r="B21" s="428" t="s">
        <v>545</v>
      </c>
      <c r="C21" s="526">
        <v>4089065</v>
      </c>
      <c r="D21" s="461"/>
      <c r="E21" s="518" t="s">
        <v>546</v>
      </c>
      <c r="F21" s="513">
        <v>0.03</v>
      </c>
      <c r="G21" s="508">
        <f>C21*F21</f>
        <v>122671.95</v>
      </c>
      <c r="H21" s="472"/>
      <c r="J21" s="429"/>
    </row>
    <row r="22" spans="2:11" ht="12.75" customHeight="1" x14ac:dyDescent="0.25">
      <c r="B22" s="428"/>
      <c r="C22" s="509"/>
      <c r="D22" s="474"/>
      <c r="E22" s="507"/>
      <c r="F22" s="507"/>
      <c r="G22" s="473"/>
      <c r="H22" s="474"/>
      <c r="J22" s="71"/>
    </row>
    <row r="23" spans="2:11" ht="12.75" customHeight="1" x14ac:dyDescent="0.25">
      <c r="B23" s="430" t="s">
        <v>547</v>
      </c>
      <c r="C23" s="510" t="s">
        <v>548</v>
      </c>
      <c r="D23" s="476"/>
      <c r="E23" s="470"/>
      <c r="F23" s="470"/>
      <c r="G23" s="475"/>
      <c r="H23" s="476"/>
      <c r="J23" s="431"/>
    </row>
    <row r="24" spans="2:11" ht="12.75" customHeight="1" x14ac:dyDescent="0.25">
      <c r="B24" s="428" t="s">
        <v>549</v>
      </c>
      <c r="C24" s="508">
        <v>1093356</v>
      </c>
      <c r="D24" s="472"/>
      <c r="E24" s="518" t="s">
        <v>550</v>
      </c>
      <c r="F24" s="513">
        <v>0.04</v>
      </c>
      <c r="G24" s="527">
        <f>C24*F24</f>
        <v>43734.239999999998</v>
      </c>
      <c r="H24" s="472"/>
      <c r="J24" s="432"/>
      <c r="K24" s="433"/>
    </row>
    <row r="25" spans="2:11" ht="12.75" customHeight="1" x14ac:dyDescent="0.25">
      <c r="B25" s="428"/>
      <c r="C25" s="509"/>
      <c r="D25" s="474"/>
      <c r="E25" s="507"/>
      <c r="F25" s="507"/>
      <c r="G25" s="473"/>
      <c r="H25" s="474"/>
    </row>
    <row r="26" spans="2:11" ht="12.75" customHeight="1" x14ac:dyDescent="0.25">
      <c r="B26" s="428" t="s">
        <v>551</v>
      </c>
      <c r="C26" s="509" t="s">
        <v>552</v>
      </c>
      <c r="D26" s="474"/>
      <c r="E26" s="507"/>
      <c r="F26" s="507"/>
      <c r="G26" s="473"/>
      <c r="H26" s="474"/>
    </row>
    <row r="27" spans="2:11" ht="12.75" customHeight="1" x14ac:dyDescent="0.25">
      <c r="B27" s="428"/>
      <c r="C27" s="524"/>
      <c r="D27" s="474"/>
      <c r="E27" s="507"/>
      <c r="F27" s="507"/>
      <c r="G27" s="473"/>
      <c r="H27" s="474"/>
    </row>
    <row r="28" spans="2:11" ht="12.75" customHeight="1" x14ac:dyDescent="0.25">
      <c r="B28" s="427" t="s">
        <v>553</v>
      </c>
      <c r="C28" s="525"/>
      <c r="D28" s="476"/>
      <c r="E28" s="470"/>
      <c r="F28" s="470"/>
      <c r="G28" s="475"/>
      <c r="H28" s="476"/>
    </row>
    <row r="29" spans="2:11" ht="12.75" customHeight="1" x14ac:dyDescent="0.25">
      <c r="B29" s="518" t="s">
        <v>554</v>
      </c>
      <c r="C29" s="508">
        <v>2734268</v>
      </c>
      <c r="D29" s="472"/>
      <c r="E29" s="518" t="s">
        <v>555</v>
      </c>
      <c r="F29" s="513">
        <v>0.01</v>
      </c>
      <c r="G29" s="527">
        <f>C29*F29</f>
        <v>27342.68</v>
      </c>
      <c r="H29" s="472"/>
    </row>
    <row r="30" spans="2:11" ht="12.75" customHeight="1" x14ac:dyDescent="0.25">
      <c r="B30" s="507"/>
      <c r="C30" s="509"/>
      <c r="D30" s="474"/>
      <c r="E30" s="507"/>
      <c r="F30" s="507"/>
      <c r="G30" s="473"/>
      <c r="H30" s="474"/>
    </row>
    <row r="31" spans="2:11" ht="48" customHeight="1" x14ac:dyDescent="0.25">
      <c r="B31" s="470"/>
      <c r="C31" s="510" t="s">
        <v>556</v>
      </c>
      <c r="D31" s="476"/>
      <c r="E31" s="470"/>
      <c r="F31" s="470"/>
      <c r="G31" s="475"/>
      <c r="H31" s="476"/>
    </row>
    <row r="32" spans="2:11" ht="12.75" customHeight="1" x14ac:dyDescent="0.25">
      <c r="B32" s="427" t="s">
        <v>557</v>
      </c>
      <c r="C32" s="511">
        <f>C29+C24+C16+C21+C11</f>
        <v>13954054</v>
      </c>
      <c r="D32" s="489"/>
      <c r="E32" s="434"/>
      <c r="F32" s="434"/>
      <c r="G32" s="511">
        <f>SUM(G11:H31)</f>
        <v>426957.47</v>
      </c>
      <c r="H32" s="489"/>
    </row>
    <row r="33" spans="2:8" ht="12.75" customHeight="1" x14ac:dyDescent="0.25">
      <c r="B33" s="514"/>
      <c r="C33" s="488"/>
      <c r="D33" s="488"/>
      <c r="E33" s="488"/>
      <c r="F33" s="488"/>
      <c r="G33" s="488"/>
      <c r="H33" s="489"/>
    </row>
    <row r="34" spans="2:8" ht="12.75" customHeight="1" x14ac:dyDescent="0.25">
      <c r="B34" s="435" t="s">
        <v>558</v>
      </c>
      <c r="C34" s="436" t="s">
        <v>559</v>
      </c>
      <c r="D34" s="528" t="s">
        <v>529</v>
      </c>
      <c r="E34" s="489"/>
      <c r="F34" s="436" t="s">
        <v>560</v>
      </c>
      <c r="G34" s="528" t="s">
        <v>531</v>
      </c>
      <c r="H34" s="489"/>
    </row>
    <row r="35" spans="2:8" ht="12.75" customHeight="1" x14ac:dyDescent="0.25">
      <c r="B35" s="428" t="s">
        <v>561</v>
      </c>
      <c r="C35" s="437">
        <v>13954054</v>
      </c>
      <c r="D35" s="512" t="s">
        <v>562</v>
      </c>
      <c r="E35" s="472"/>
      <c r="F35" s="513">
        <v>0</v>
      </c>
      <c r="G35" s="508">
        <v>0</v>
      </c>
      <c r="H35" s="472"/>
    </row>
    <row r="36" spans="2:8" ht="12.75" customHeight="1" x14ac:dyDescent="0.25">
      <c r="B36" s="428"/>
      <c r="C36" s="438"/>
      <c r="D36" s="473"/>
      <c r="E36" s="474"/>
      <c r="F36" s="507"/>
      <c r="G36" s="473"/>
      <c r="H36" s="474"/>
    </row>
    <row r="37" spans="2:8" ht="12.75" customHeight="1" x14ac:dyDescent="0.25">
      <c r="B37" s="428" t="s">
        <v>563</v>
      </c>
      <c r="C37" s="438" t="s">
        <v>564</v>
      </c>
      <c r="D37" s="473"/>
      <c r="E37" s="474"/>
      <c r="F37" s="507"/>
      <c r="G37" s="473"/>
      <c r="H37" s="474"/>
    </row>
    <row r="38" spans="2:8" ht="12.75" customHeight="1" x14ac:dyDescent="0.25">
      <c r="B38" s="428"/>
      <c r="C38" s="439"/>
      <c r="D38" s="473"/>
      <c r="E38" s="474"/>
      <c r="F38" s="507"/>
      <c r="G38" s="473"/>
      <c r="H38" s="474"/>
    </row>
    <row r="39" spans="2:8" ht="12.75" customHeight="1" x14ac:dyDescent="0.25">
      <c r="B39" s="440" t="s">
        <v>565</v>
      </c>
      <c r="C39" s="439"/>
      <c r="D39" s="473"/>
      <c r="E39" s="474"/>
      <c r="F39" s="507"/>
      <c r="G39" s="473"/>
      <c r="H39" s="474"/>
    </row>
    <row r="40" spans="2:8" ht="12.75" customHeight="1" x14ac:dyDescent="0.25">
      <c r="B40" s="428"/>
      <c r="C40" s="439"/>
      <c r="D40" s="473"/>
      <c r="E40" s="474"/>
      <c r="F40" s="507"/>
      <c r="G40" s="473"/>
      <c r="H40" s="474"/>
    </row>
    <row r="41" spans="2:8" ht="12.75" customHeight="1" x14ac:dyDescent="0.25">
      <c r="B41" s="428"/>
      <c r="C41" s="439"/>
      <c r="D41" s="473"/>
      <c r="E41" s="474"/>
      <c r="F41" s="507"/>
      <c r="G41" s="473"/>
      <c r="H41" s="474"/>
    </row>
    <row r="42" spans="2:8" ht="12.75" customHeight="1" x14ac:dyDescent="0.25">
      <c r="B42" s="430"/>
      <c r="C42" s="439"/>
      <c r="D42" s="475"/>
      <c r="E42" s="476"/>
      <c r="F42" s="470"/>
      <c r="G42" s="475"/>
      <c r="H42" s="476"/>
    </row>
    <row r="43" spans="2:8" ht="12.75" customHeight="1" x14ac:dyDescent="0.25">
      <c r="B43" s="428" t="s">
        <v>566</v>
      </c>
      <c r="C43" s="439"/>
      <c r="D43" s="512" t="s">
        <v>567</v>
      </c>
      <c r="E43" s="472"/>
      <c r="F43" s="506" t="s">
        <v>293</v>
      </c>
      <c r="G43" s="508">
        <v>0</v>
      </c>
      <c r="H43" s="472"/>
    </row>
    <row r="44" spans="2:8" ht="12.75" customHeight="1" x14ac:dyDescent="0.25">
      <c r="B44" s="428"/>
      <c r="C44" s="439"/>
      <c r="D44" s="473"/>
      <c r="E44" s="474"/>
      <c r="F44" s="507"/>
      <c r="G44" s="473"/>
      <c r="H44" s="474"/>
    </row>
    <row r="45" spans="2:8" ht="12.75" customHeight="1" x14ac:dyDescent="0.25">
      <c r="B45" s="430" t="s">
        <v>568</v>
      </c>
      <c r="C45" s="439"/>
      <c r="D45" s="475"/>
      <c r="E45" s="476"/>
      <c r="F45" s="470"/>
      <c r="G45" s="475"/>
      <c r="H45" s="476"/>
    </row>
    <row r="46" spans="2:8" ht="12.75" customHeight="1" x14ac:dyDescent="0.25">
      <c r="B46" s="428" t="s">
        <v>569</v>
      </c>
      <c r="C46" s="439"/>
      <c r="D46" s="512" t="s">
        <v>570</v>
      </c>
      <c r="E46" s="472"/>
      <c r="F46" s="506" t="s">
        <v>293</v>
      </c>
      <c r="G46" s="508">
        <v>0</v>
      </c>
      <c r="H46" s="472"/>
    </row>
    <row r="47" spans="2:8" ht="12.75" customHeight="1" x14ac:dyDescent="0.25">
      <c r="B47" s="428"/>
      <c r="C47" s="439"/>
      <c r="D47" s="473"/>
      <c r="E47" s="474"/>
      <c r="F47" s="507"/>
      <c r="G47" s="473"/>
      <c r="H47" s="474"/>
    </row>
    <row r="48" spans="2:8" ht="12.75" customHeight="1" x14ac:dyDescent="0.25">
      <c r="B48" s="427" t="s">
        <v>571</v>
      </c>
      <c r="C48" s="439"/>
      <c r="D48" s="475"/>
      <c r="E48" s="476"/>
      <c r="F48" s="470"/>
      <c r="G48" s="475"/>
      <c r="H48" s="476"/>
    </row>
    <row r="49" spans="2:9" ht="12.75" customHeight="1" x14ac:dyDescent="0.25">
      <c r="B49" s="428" t="s">
        <v>572</v>
      </c>
      <c r="C49" s="439"/>
      <c r="D49" s="512" t="s">
        <v>570</v>
      </c>
      <c r="E49" s="472"/>
      <c r="F49" s="506" t="s">
        <v>573</v>
      </c>
      <c r="G49" s="508">
        <v>0</v>
      </c>
      <c r="H49" s="472"/>
    </row>
    <row r="50" spans="2:9" ht="12.75" customHeight="1" x14ac:dyDescent="0.25">
      <c r="B50" s="428"/>
      <c r="C50" s="439"/>
      <c r="D50" s="473"/>
      <c r="E50" s="474"/>
      <c r="F50" s="507"/>
      <c r="G50" s="473"/>
      <c r="H50" s="474"/>
    </row>
    <row r="51" spans="2:9" ht="12.75" customHeight="1" x14ac:dyDescent="0.25">
      <c r="B51" s="428" t="s">
        <v>574</v>
      </c>
      <c r="C51" s="439"/>
      <c r="D51" s="473"/>
      <c r="E51" s="474"/>
      <c r="F51" s="507"/>
      <c r="G51" s="473"/>
      <c r="H51" s="474"/>
    </row>
    <row r="52" spans="2:9" ht="12.75" customHeight="1" x14ac:dyDescent="0.25">
      <c r="B52" s="428"/>
      <c r="C52" s="439"/>
      <c r="D52" s="473"/>
      <c r="E52" s="474"/>
      <c r="F52" s="507"/>
      <c r="G52" s="473"/>
      <c r="H52" s="474"/>
    </row>
    <row r="53" spans="2:9" ht="12.75" customHeight="1" x14ac:dyDescent="0.25">
      <c r="B53" s="427" t="s">
        <v>575</v>
      </c>
      <c r="C53" s="439"/>
      <c r="D53" s="475"/>
      <c r="E53" s="476"/>
      <c r="F53" s="470"/>
      <c r="G53" s="475"/>
      <c r="H53" s="476"/>
    </row>
    <row r="54" spans="2:9" ht="12.75" customHeight="1" x14ac:dyDescent="0.25">
      <c r="B54" s="428" t="s">
        <v>576</v>
      </c>
      <c r="C54" s="439"/>
      <c r="D54" s="512" t="s">
        <v>570</v>
      </c>
      <c r="E54" s="472"/>
      <c r="F54" s="506" t="s">
        <v>293</v>
      </c>
      <c r="G54" s="517"/>
      <c r="H54" s="472"/>
    </row>
    <row r="55" spans="2:9" ht="12.75" customHeight="1" x14ac:dyDescent="0.25">
      <c r="B55" s="428"/>
      <c r="C55" s="439"/>
      <c r="D55" s="473"/>
      <c r="E55" s="474"/>
      <c r="F55" s="507"/>
      <c r="G55" s="473"/>
      <c r="H55" s="474"/>
    </row>
    <row r="56" spans="2:9" ht="12.75" customHeight="1" x14ac:dyDescent="0.25">
      <c r="B56" s="427" t="s">
        <v>577</v>
      </c>
      <c r="C56" s="441"/>
      <c r="D56" s="475"/>
      <c r="E56" s="476"/>
      <c r="F56" s="470"/>
      <c r="G56" s="475"/>
      <c r="H56" s="476"/>
    </row>
    <row r="57" spans="2:9" ht="12.75" customHeight="1" x14ac:dyDescent="0.25">
      <c r="B57" s="428" t="s">
        <v>578</v>
      </c>
      <c r="C57" s="518"/>
      <c r="D57" s="512" t="s">
        <v>570</v>
      </c>
      <c r="E57" s="472"/>
      <c r="F57" s="506" t="s">
        <v>579</v>
      </c>
      <c r="G57" s="519">
        <f>F57*C35</f>
        <v>139540.54</v>
      </c>
      <c r="H57" s="472"/>
    </row>
    <row r="58" spans="2:9" ht="12.75" customHeight="1" x14ac:dyDescent="0.25">
      <c r="B58" s="428"/>
      <c r="C58" s="507"/>
      <c r="D58" s="473"/>
      <c r="E58" s="474"/>
      <c r="F58" s="507"/>
      <c r="G58" s="473"/>
      <c r="H58" s="474"/>
    </row>
    <row r="59" spans="2:9" ht="12.75" customHeight="1" x14ac:dyDescent="0.25">
      <c r="B59" s="427" t="s">
        <v>580</v>
      </c>
      <c r="C59" s="470"/>
      <c r="D59" s="475"/>
      <c r="E59" s="476"/>
      <c r="F59" s="470"/>
      <c r="G59" s="475"/>
      <c r="H59" s="476"/>
    </row>
    <row r="60" spans="2:9" ht="12.75" customHeight="1" x14ac:dyDescent="0.25">
      <c r="B60" s="427" t="s">
        <v>557</v>
      </c>
      <c r="C60" s="514"/>
      <c r="D60" s="488"/>
      <c r="E60" s="488"/>
      <c r="F60" s="489"/>
      <c r="G60" s="520">
        <f>G57+G54+G49+G46+G43+G35</f>
        <v>139540.54</v>
      </c>
      <c r="H60" s="489"/>
    </row>
    <row r="61" spans="2:9" ht="12.75" customHeight="1" x14ac:dyDescent="0.25">
      <c r="B61" s="435" t="s">
        <v>581</v>
      </c>
      <c r="C61" s="515"/>
      <c r="D61" s="488"/>
      <c r="E61" s="488"/>
      <c r="F61" s="489"/>
      <c r="G61" s="516">
        <f>G60+G32</f>
        <v>566498.01</v>
      </c>
      <c r="H61" s="489"/>
      <c r="I61" s="433"/>
    </row>
    <row r="62" spans="2:9" ht="12.75" customHeight="1" x14ac:dyDescent="0.25">
      <c r="H62" s="329">
        <f>G61/C32</f>
        <v>4.0597378367605574E-2</v>
      </c>
    </row>
    <row r="63" spans="2:9" ht="12.75" customHeight="1" x14ac:dyDescent="0.25"/>
    <row r="64" spans="2: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3">
    <mergeCell ref="F29:F31"/>
    <mergeCell ref="G29:H31"/>
    <mergeCell ref="C24:D24"/>
    <mergeCell ref="E24:E28"/>
    <mergeCell ref="F24:F28"/>
    <mergeCell ref="G24:H28"/>
    <mergeCell ref="C25:D25"/>
    <mergeCell ref="C26:D26"/>
    <mergeCell ref="C27:D27"/>
    <mergeCell ref="C28:D28"/>
    <mergeCell ref="C21:D21"/>
    <mergeCell ref="E21:E23"/>
    <mergeCell ref="F21:F23"/>
    <mergeCell ref="G21:H23"/>
    <mergeCell ref="C22:D22"/>
    <mergeCell ref="C23:D23"/>
    <mergeCell ref="C16:D16"/>
    <mergeCell ref="E16:E20"/>
    <mergeCell ref="F16:F20"/>
    <mergeCell ref="G16:H20"/>
    <mergeCell ref="C17:D17"/>
    <mergeCell ref="C20:D20"/>
    <mergeCell ref="C18:D18"/>
    <mergeCell ref="C19:D19"/>
    <mergeCell ref="B8:H8"/>
    <mergeCell ref="B9:H9"/>
    <mergeCell ref="B10:H10"/>
    <mergeCell ref="C11:D11"/>
    <mergeCell ref="E11:E15"/>
    <mergeCell ref="F11:F15"/>
    <mergeCell ref="G11:H15"/>
    <mergeCell ref="C12:D12"/>
    <mergeCell ref="C13:D13"/>
    <mergeCell ref="C14:D14"/>
    <mergeCell ref="C15:D15"/>
    <mergeCell ref="C4:D4"/>
    <mergeCell ref="F4:G4"/>
    <mergeCell ref="C5:H5"/>
    <mergeCell ref="B6:H6"/>
    <mergeCell ref="B7:H7"/>
    <mergeCell ref="D54:E56"/>
    <mergeCell ref="C60:F60"/>
    <mergeCell ref="C61:F61"/>
    <mergeCell ref="G61:H61"/>
    <mergeCell ref="F54:F56"/>
    <mergeCell ref="G54:H56"/>
    <mergeCell ref="C57:C59"/>
    <mergeCell ref="D57:E59"/>
    <mergeCell ref="F57:F59"/>
    <mergeCell ref="G57:H59"/>
    <mergeCell ref="G60:H60"/>
    <mergeCell ref="D46:E48"/>
    <mergeCell ref="F46:F48"/>
    <mergeCell ref="G46:H48"/>
    <mergeCell ref="D49:E53"/>
    <mergeCell ref="F49:F53"/>
    <mergeCell ref="G49:H53"/>
    <mergeCell ref="F43:F45"/>
    <mergeCell ref="G43:H45"/>
    <mergeCell ref="C30:D30"/>
    <mergeCell ref="C31:D31"/>
    <mergeCell ref="C32:D32"/>
    <mergeCell ref="D35:E42"/>
    <mergeCell ref="F35:F42"/>
    <mergeCell ref="G35:H42"/>
    <mergeCell ref="D43:E45"/>
    <mergeCell ref="G32:H32"/>
    <mergeCell ref="B33:H33"/>
    <mergeCell ref="D34:E34"/>
    <mergeCell ref="G34:H34"/>
    <mergeCell ref="B29:B31"/>
    <mergeCell ref="C29:D29"/>
    <mergeCell ref="E29:E3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Narrative</vt:lpstr>
      <vt:lpstr>Detail</vt:lpstr>
      <vt:lpstr>Summary</vt:lpstr>
      <vt:lpstr>Travel Table</vt:lpstr>
      <vt:lpstr>Fee Calculation (2)</vt:lpstr>
      <vt:lpstr>Formula Sheet</vt:lpstr>
      <vt:lpstr>Fee Calculations </vt:lpstr>
      <vt:lpst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Hameed, Aaqib (USAID/Pak/OAA)</dc:creator>
  <cp:lastModifiedBy>Hameed, Aaqib (USAID/Pak/OAA)</cp:lastModifiedBy>
  <dcterms:created xsi:type="dcterms:W3CDTF">2021-07-12T04:43:40Z</dcterms:created>
  <dcterms:modified xsi:type="dcterms:W3CDTF">2021-07-12T04:43:40Z</dcterms:modified>
</cp:coreProperties>
</file>