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showInkAnnotation="0" codeName="ThisWorkbook" defaultThemeVersion="124226"/>
  <mc:AlternateContent xmlns:mc="http://schemas.openxmlformats.org/markup-compatibility/2006">
    <mc:Choice Requires="x15">
      <x15ac:absPath xmlns:x15ac="http://schemas.microsoft.com/office/spreadsheetml/2010/11/ac" url="K:\Common\MultimediaShared\Robbins\"/>
    </mc:Choice>
  </mc:AlternateContent>
  <xr:revisionPtr revIDLastSave="0" documentId="10_ncr:100000_{1E3C9571-D160-48ED-ACE7-555910BD0CC6}" xr6:coauthVersionLast="31" xr6:coauthVersionMax="31" xr10:uidLastSave="{00000000-0000-0000-0000-000000000000}"/>
  <bookViews>
    <workbookView xWindow="0" yWindow="0" windowWidth="25605" windowHeight="1005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Contractual'!$B$1:$G$30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Contractual'!$B$1:$G$30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Contractual'!$B$1:$G$30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Contractual'!$B$1:$G$30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Contractual'!$B$1:$G$30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79017"/>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workbook>
</file>

<file path=xl/calcChain.xml><?xml version="1.0" encoding="utf-8"?>
<calcChain xmlns="http://schemas.openxmlformats.org/spreadsheetml/2006/main">
  <c r="H28" i="19" l="1"/>
  <c r="F1" i="19"/>
  <c r="C1" i="19"/>
  <c r="H28" i="13"/>
  <c r="D23" i="13"/>
  <c r="F1" i="13"/>
  <c r="C1" i="13"/>
  <c r="F17" i="11"/>
  <c r="E17" i="11"/>
  <c r="D13" i="1" s="1"/>
  <c r="D17" i="11"/>
  <c r="D12" i="1" s="1"/>
  <c r="G16" i="11"/>
  <c r="G15" i="11"/>
  <c r="G14" i="11"/>
  <c r="G13" i="11"/>
  <c r="G12" i="11"/>
  <c r="G11" i="11"/>
  <c r="G10" i="11"/>
  <c r="G9" i="11"/>
  <c r="G8" i="11"/>
  <c r="G7" i="11"/>
  <c r="G6" i="11"/>
  <c r="D16" i="10"/>
  <c r="D31" i="1" s="1"/>
  <c r="C16" i="10"/>
  <c r="C31" i="1" s="1"/>
  <c r="E25" i="13" s="1"/>
  <c r="B16" i="10"/>
  <c r="E15" i="10"/>
  <c r="E14" i="10"/>
  <c r="E13" i="10"/>
  <c r="E12" i="10"/>
  <c r="C30" i="9"/>
  <c r="D29" i="1" s="1"/>
  <c r="F23" i="13" s="1"/>
  <c r="C22" i="9"/>
  <c r="C29" i="1" s="1"/>
  <c r="C14" i="9"/>
  <c r="C29" i="8"/>
  <c r="D28" i="1" s="1"/>
  <c r="C22" i="8"/>
  <c r="C28" i="1" s="1"/>
  <c r="C15" i="8"/>
  <c r="C30" i="8" s="1"/>
  <c r="F27" i="7"/>
  <c r="E27" i="7"/>
  <c r="D27" i="7"/>
  <c r="G27" i="7" s="1"/>
  <c r="G26" i="7"/>
  <c r="G25" i="7"/>
  <c r="F22" i="7"/>
  <c r="E22" i="7"/>
  <c r="D22" i="7"/>
  <c r="B25" i="1" s="1"/>
  <c r="G21" i="7"/>
  <c r="G20" i="7"/>
  <c r="G19" i="7"/>
  <c r="G18" i="7"/>
  <c r="G17" i="7"/>
  <c r="G16" i="7"/>
  <c r="F13" i="7"/>
  <c r="D24" i="1" s="1"/>
  <c r="D27" i="1" s="1"/>
  <c r="F21" i="13" s="1"/>
  <c r="E13" i="7"/>
  <c r="C24" i="1" s="1"/>
  <c r="D13" i="7"/>
  <c r="B24" i="1" s="1"/>
  <c r="G12" i="7"/>
  <c r="G11" i="7"/>
  <c r="G10" i="7"/>
  <c r="G9" i="7"/>
  <c r="G8" i="7"/>
  <c r="G7" i="7"/>
  <c r="G6" i="7"/>
  <c r="E34" i="6"/>
  <c r="E33" i="6"/>
  <c r="E32" i="6"/>
  <c r="E31" i="6"/>
  <c r="E30" i="6"/>
  <c r="E29" i="6"/>
  <c r="E28" i="6"/>
  <c r="E27" i="6"/>
  <c r="E35" i="6" s="1"/>
  <c r="E24" i="6"/>
  <c r="E23" i="6"/>
  <c r="E22" i="6"/>
  <c r="E21" i="6"/>
  <c r="E20" i="6"/>
  <c r="E19" i="6"/>
  <c r="E18" i="6"/>
  <c r="E17" i="6"/>
  <c r="E25" i="6" s="1"/>
  <c r="C22" i="1"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22" i="4" s="1"/>
  <c r="C20" i="1" s="1"/>
  <c r="K16" i="4"/>
  <c r="K13" i="4"/>
  <c r="K11" i="4"/>
  <c r="K10" i="4"/>
  <c r="K9" i="4"/>
  <c r="K8" i="4"/>
  <c r="K7" i="4"/>
  <c r="H13" i="3"/>
  <c r="E13" i="3"/>
  <c r="B13" i="3"/>
  <c r="J12" i="3"/>
  <c r="G12" i="3"/>
  <c r="D12" i="3"/>
  <c r="J11" i="3"/>
  <c r="G11" i="3"/>
  <c r="D11" i="3"/>
  <c r="J10" i="3"/>
  <c r="G10" i="3"/>
  <c r="D10" i="3"/>
  <c r="K10" i="3" s="1"/>
  <c r="J9" i="3"/>
  <c r="G9" i="3"/>
  <c r="D9" i="3"/>
  <c r="J8" i="3"/>
  <c r="G8" i="3"/>
  <c r="G13" i="3" s="1"/>
  <c r="C19" i="1" s="1"/>
  <c r="D8" i="3"/>
  <c r="J7" i="3"/>
  <c r="K7" i="3" s="1"/>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M18" i="2" s="1"/>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E34" i="2" s="1"/>
  <c r="B18" i="1" s="1"/>
  <c r="L9" i="2"/>
  <c r="K9" i="2"/>
  <c r="H9" i="2"/>
  <c r="E9" i="2"/>
  <c r="M9" i="2" s="1"/>
  <c r="L8" i="2"/>
  <c r="K8" i="2"/>
  <c r="H8" i="2"/>
  <c r="E8" i="2"/>
  <c r="M8" i="2" s="1"/>
  <c r="B31" i="1"/>
  <c r="D25" i="13" s="1"/>
  <c r="B29" i="1"/>
  <c r="D23" i="19" s="1"/>
  <c r="D26" i="1"/>
  <c r="C26" i="1"/>
  <c r="B26" i="1"/>
  <c r="E26" i="1" s="1"/>
  <c r="F26" i="1" s="1"/>
  <c r="D25" i="1"/>
  <c r="D14" i="1"/>
  <c r="G10" i="13" s="1"/>
  <c r="E29" i="1" l="1"/>
  <c r="F29" i="1" s="1"/>
  <c r="E23" i="19"/>
  <c r="F25" i="13"/>
  <c r="H25" i="13" s="1"/>
  <c r="F25" i="19"/>
  <c r="G8" i="13"/>
  <c r="D15" i="1"/>
  <c r="G9" i="19"/>
  <c r="G9" i="13"/>
  <c r="M10" i="2"/>
  <c r="G10" i="19"/>
  <c r="M23" i="2"/>
  <c r="K30" i="4"/>
  <c r="D20" i="1" s="1"/>
  <c r="F18" i="13" s="1"/>
  <c r="E22" i="5"/>
  <c r="C21" i="1" s="1"/>
  <c r="G13" i="7"/>
  <c r="E29" i="7"/>
  <c r="H34" i="2"/>
  <c r="C18" i="1" s="1"/>
  <c r="E16" i="13" s="1"/>
  <c r="M14" i="2"/>
  <c r="M16" i="2"/>
  <c r="M17" i="2"/>
  <c r="M19" i="2"/>
  <c r="M30" i="2"/>
  <c r="M32" i="2"/>
  <c r="M33" i="2"/>
  <c r="D13" i="3"/>
  <c r="B19" i="1" s="1"/>
  <c r="K12" i="3"/>
  <c r="K14" i="4"/>
  <c r="B20" i="1" s="1"/>
  <c r="E15" i="6"/>
  <c r="B22" i="1" s="1"/>
  <c r="E22" i="1" s="1"/>
  <c r="F22" i="1" s="1"/>
  <c r="G22" i="7"/>
  <c r="G29" i="7" s="1"/>
  <c r="C31" i="9"/>
  <c r="K34" i="2"/>
  <c r="M34" i="2" s="1"/>
  <c r="M15" i="2"/>
  <c r="M20" i="2"/>
  <c r="M22" i="2"/>
  <c r="M31" i="2"/>
  <c r="J13" i="3"/>
  <c r="D19" i="1" s="1"/>
  <c r="K11" i="3"/>
  <c r="E14" i="5"/>
  <c r="E30" i="5"/>
  <c r="D21" i="1" s="1"/>
  <c r="F19" i="13" s="1"/>
  <c r="F29" i="7"/>
  <c r="E16" i="10"/>
  <c r="G17" i="11"/>
  <c r="F18" i="19"/>
  <c r="D16" i="13"/>
  <c r="D16" i="19"/>
  <c r="E20" i="13"/>
  <c r="E20" i="19"/>
  <c r="H23" i="19"/>
  <c r="F19" i="19"/>
  <c r="F17" i="13"/>
  <c r="F17" i="19"/>
  <c r="D22" i="1"/>
  <c r="E36" i="6"/>
  <c r="E17" i="13"/>
  <c r="E17" i="19"/>
  <c r="B27" i="1"/>
  <c r="E24" i="1"/>
  <c r="F24" i="1" s="1"/>
  <c r="K31" i="4"/>
  <c r="D20" i="13"/>
  <c r="D20" i="19"/>
  <c r="F22" i="19"/>
  <c r="F22" i="13"/>
  <c r="E31" i="5"/>
  <c r="B21" i="1"/>
  <c r="E18" i="19"/>
  <c r="E18" i="13"/>
  <c r="E22" i="19"/>
  <c r="E22" i="13"/>
  <c r="E19" i="19"/>
  <c r="E19" i="13"/>
  <c r="D18" i="1"/>
  <c r="C25" i="1"/>
  <c r="E25" i="1" s="1"/>
  <c r="F25" i="1" s="1"/>
  <c r="E31" i="1"/>
  <c r="F31" i="1" s="1"/>
  <c r="D29" i="7"/>
  <c r="E23" i="13"/>
  <c r="H23" i="13" s="1"/>
  <c r="F23" i="19"/>
  <c r="B28" i="1"/>
  <c r="D25" i="19"/>
  <c r="G8" i="19"/>
  <c r="E25" i="19"/>
  <c r="F21" i="19"/>
  <c r="K8" i="3"/>
  <c r="B30" i="1" l="1"/>
  <c r="B32" i="1" s="1"/>
  <c r="E12" i="1" s="1"/>
  <c r="K13" i="3"/>
  <c r="E16" i="19"/>
  <c r="G12" i="19"/>
  <c r="G12" i="13"/>
  <c r="F12" i="1"/>
  <c r="C12" i="1"/>
  <c r="D30" i="1"/>
  <c r="D32" i="1" s="1"/>
  <c r="E14" i="1" s="1"/>
  <c r="F16" i="13"/>
  <c r="F16" i="19"/>
  <c r="D21" i="13"/>
  <c r="D21" i="19"/>
  <c r="H16" i="13"/>
  <c r="C27" i="1"/>
  <c r="E27" i="1" s="1"/>
  <c r="F27" i="1" s="1"/>
  <c r="E18" i="1"/>
  <c r="H20" i="19"/>
  <c r="H25" i="19"/>
  <c r="D18" i="19"/>
  <c r="H18" i="19" s="1"/>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H16" i="19" l="1"/>
  <c r="D24" i="13"/>
  <c r="D26" i="13" s="1"/>
  <c r="D24" i="19"/>
  <c r="D26" i="19" s="1"/>
  <c r="F24" i="19"/>
  <c r="F26" i="19" s="1"/>
  <c r="E21" i="13"/>
  <c r="E24" i="13" s="1"/>
  <c r="E26" i="13" s="1"/>
  <c r="E21" i="19"/>
  <c r="E24" i="19" s="1"/>
  <c r="E26" i="19" s="1"/>
  <c r="C30" i="1"/>
  <c r="C32" i="1" s="1"/>
  <c r="E13" i="1" s="1"/>
  <c r="F24" i="13"/>
  <c r="F26" i="13" s="1"/>
  <c r="C14" i="1"/>
  <c r="F14" i="1"/>
  <c r="F8" i="13"/>
  <c r="F8" i="19"/>
  <c r="E30" i="1"/>
  <c r="F18" i="1"/>
  <c r="H21" i="19" l="1"/>
  <c r="H24" i="19" s="1"/>
  <c r="H26" i="19" s="1"/>
  <c r="H8" i="19"/>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<sst xmlns="http://schemas.openxmlformats.org/spreadsheetml/2006/main" count="390" uniqueCount="204">
  <si>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</si>
  <si>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</si>
  <si>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</si>
  <si>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</si>
  <si>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</si>
  <si>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</si>
  <si>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</si>
  <si>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</si>
  <si>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</si>
  <si>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</si>
  <si>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</si>
  <si>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</si>
  <si>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</si>
  <si>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</si>
  <si>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</si>
  <si>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</si>
  <si>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</si>
  <si>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</si>
  <si>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</si>
  <si>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</si>
  <si>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</si>
  <si>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</si>
  <si>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</si>
  <si>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</si>
  <si>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</si>
  <si>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</si>
  <si>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</si>
  <si>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</si>
  <si>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</si>
  <si>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</si>
  <si>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</si>
  <si>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</si>
  <si>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</si>
  <si>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</si>
  <si>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</si>
  <si>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</si>
  <si>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</si>
  <si>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</si>
  <si>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</si>
  <si>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</si>
  <si>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</si>
  <si>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</si>
  <si>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</si>
  <si>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</si>
  <si>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</si>
  <si>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</si>
  <si>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</si>
  <si>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</si>
  <si>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</si>
  <si>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</si>
  <si>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</si>
  <si>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</si>
  <si>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</si>
  <si>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</si>
  <si>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</si>
  <si>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</si>
  <si>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</si>
  <si>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</si>
  <si>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</si>
  <si>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</si>
  <si>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</si>
  <si>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</si>
  <si>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</si>
  <si>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</si>
  <si>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</si>
  <si>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</si>
  <si>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</si>
  <si>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</si>
  <si>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</si>
  <si>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</si>
  <si>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</si>
  <si>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</si>
  <si>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</si>
  <si>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</si>
  <si>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</si>
  <si>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</si>
  <si>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</si>
  <si>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</si>
  <si>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</si>
  <si>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</si>
  <si>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</si>
  <si>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</si>
  <si>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</si>
  <si>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</si>
  <si>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</si>
  <si>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</si>
  <si>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</si>
  <si>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</si>
  <si>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</si>
  <si>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</si>
  <si>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</si>
  <si>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</si>
  <si>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</si>
  <si>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</si>
  <si>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</si>
  <si>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</si>
  <si>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</si>
  <si>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</si>
  <si>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</si>
  <si>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</si>
  <si>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</si>
  <si>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</si>
  <si>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</si>
  <si>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</si>
  <si>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</si>
  <si>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</si>
  <si>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</si>
  <si>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</si>
  <si>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</si>
  <si>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</si>
  <si>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</si>
  <si>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</si>
  <si>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</si>
  <si>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</si>
  <si>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</si>
  <si>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</si>
  <si>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</si>
  <si>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</si>
  <si>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</si>
  <si>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</si>
  <si>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</si>
  <si>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</si>
  <si>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</si>
  <si>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</si>
  <si>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</si>
  <si>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</si>
  <si>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</si>
  <si>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</si>
  <si>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</si>
  <si>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</si>
  <si>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</si>
  <si>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</si>
  <si>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</si>
  <si>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</si>
  <si>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</si>
  <si>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</si>
  <si>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</si>
  <si>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</si>
  <si>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</si>
  <si>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</si>
  <si>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</si>
  <si>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</si>
  <si>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</si>
  <si>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</si>
  <si>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</si>
  <si>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</si>
  <si>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</si>
  <si>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</si>
  <si>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</si>
  <si>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</si>
  <si>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</si>
  <si>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</si>
  <si>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</si>
  <si>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</si>
  <si>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</si>
  <si>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</si>
  <si>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</si>
  <si>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</si>
  <si>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</si>
  <si>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</si>
  <si>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</si>
  <si>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</si>
  <si>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</si>
  <si>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</si>
  <si>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</si>
  <si>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</si>
  <si>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</si>
  <si>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</si>
  <si>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</si>
  <si>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</si>
  <si>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</si>
  <si>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</si>
  <si>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</si>
  <si>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</si>
  <si>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</si>
  <si>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</si>
  <si>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</si>
  <si>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</si>
  <si>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</si>
  <si>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</si>
  <si>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</si>
  <si>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</si>
  <si>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</si>
  <si>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</si>
  <si>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</si>
  <si>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</si>
  <si>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</si>
  <si>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</si>
  <si>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</si>
  <si>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</si>
  <si>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</si>
  <si>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</si>
  <si>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</si>
  <si>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</si>
  <si>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</si>
  <si>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</si>
  <si>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</si>
  <si>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t>SF-424A</t>
    </r>
    <r>
      <rPr>
        <sz val="9"/>
        <rFont val="Arial"/>
        <family val="2"/>
      </rPr>
      <t xml:space="preserve"> (Rev. 4-92) </t>
    </r>
  </si>
  <si>
    <r>
      <t xml:space="preserve">k.  </t>
    </r>
    <r>
      <rPr>
        <b/>
        <sz val="11"/>
        <rFont val="Arial"/>
        <family val="2"/>
      </rPr>
      <t>Totals</t>
    </r>
    <r>
      <rPr>
        <sz val="11"/>
        <rFont val="Arial"/>
        <family val="2"/>
      </rPr>
      <t xml:space="preserve"> (sum of 6i-6j)</t>
    </r>
  </si>
  <si>
    <t xml:space="preserve">Please read the instructions on each worksheet tab before starting. If you have any questions, please ask your DOE contact!  </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</si>
  <si>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</si>
  <si>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http://www1.eere.energy.gov/financing/resources.html,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</si>
  <si>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</si>
  <si>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Vendors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</si>
</sst>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24">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10" xfId="0" applyFont="1" applyBorder="1" applyAlignment="1">
      <alignment vertical="center"/>
    </xf>
    <xf numFmtId="0" fontId="7" fillId="0" borderId="6" xfId="0" applyFont="1" applyBorder="1" applyAlignment="1">
      <alignment vertical="center"/>
    </xf>
    <xf numFmtId="0" fontId="7" fillId="0" borderId="0" xfId="0" applyFont="1" applyBorder="1" applyAlignment="1">
      <alignment vertical="center"/>
    </xf>
    <xf numFmtId="0" fontId="7" fillId="2" borderId="10" xfId="0" applyFont="1" applyFill="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xf numFmtId="0" fontId="5" fillId="0" borderId="0" xfId="0" applyFont="1" applyAlignment="1">
      <alignment horizontal="righ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4"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B4" sqref="B4:C4"/>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0" t="s">
        <v>93</v>
      </c>
      <c r="D1" s="460"/>
      <c r="E1" s="460"/>
      <c r="F1" s="460"/>
      <c r="G1" s="41"/>
    </row>
    <row r="2" spans="1:14" s="22" customFormat="1" ht="11.25" customHeight="1" x14ac:dyDescent="0.2">
      <c r="A2" s="42"/>
      <c r="B2" s="40"/>
      <c r="C2" s="460"/>
      <c r="D2" s="460"/>
      <c r="E2" s="460"/>
      <c r="F2" s="460"/>
      <c r="G2" s="41"/>
    </row>
    <row r="3" spans="1:14" s="45" customFormat="1" ht="16.5" customHeight="1" x14ac:dyDescent="0.2">
      <c r="A3" s="43" t="s">
        <v>100</v>
      </c>
      <c r="B3" s="461"/>
      <c r="C3" s="461"/>
      <c r="D3" s="462" t="s">
        <v>79</v>
      </c>
      <c r="E3" s="462"/>
      <c r="F3" s="462"/>
      <c r="G3" s="44"/>
    </row>
    <row r="4" spans="1:14" s="45" customFormat="1" ht="15" customHeight="1" x14ac:dyDescent="0.2">
      <c r="A4" s="43" t="s">
        <v>96</v>
      </c>
      <c r="B4" s="472"/>
      <c r="C4" s="472"/>
      <c r="D4" s="462" t="s">
        <v>97</v>
      </c>
      <c r="E4" s="462"/>
      <c r="F4" s="462"/>
      <c r="G4" s="44"/>
    </row>
    <row r="5" spans="1:14" s="45" customFormat="1" ht="10.5" customHeight="1" thickBot="1" x14ac:dyDescent="0.25">
      <c r="A5" s="43"/>
      <c r="B5" s="46"/>
      <c r="C5" s="46"/>
      <c r="D5" s="43"/>
      <c r="E5" s="43"/>
      <c r="F5" s="43"/>
      <c r="G5" s="47" t="s">
        <v>109</v>
      </c>
    </row>
    <row r="6" spans="1:14" s="16" customFormat="1" ht="15.75" customHeight="1" thickBot="1" x14ac:dyDescent="0.25">
      <c r="A6" s="473" t="s">
        <v>199</v>
      </c>
      <c r="B6" s="474"/>
      <c r="C6" s="474"/>
      <c r="D6" s="474"/>
      <c r="E6" s="474"/>
      <c r="F6" s="474"/>
      <c r="G6" s="475"/>
    </row>
    <row r="7" spans="1:14" s="16" customFormat="1" ht="228.75" customHeight="1" thickBot="1" x14ac:dyDescent="0.25">
      <c r="A7" s="476" t="s">
        <v>200</v>
      </c>
      <c r="B7" s="477"/>
      <c r="C7" s="477"/>
      <c r="D7" s="477"/>
      <c r="E7" s="477"/>
      <c r="F7" s="477"/>
      <c r="G7" s="478"/>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3" t="s">
        <v>177</v>
      </c>
      <c r="B9" s="464"/>
      <c r="C9" s="464"/>
      <c r="D9" s="464"/>
      <c r="E9" s="464"/>
      <c r="F9" s="464"/>
      <c r="G9" s="465"/>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79"/>
      <c r="B11" s="83"/>
      <c r="C11" s="84" t="s">
        <v>11</v>
      </c>
      <c r="D11" s="84" t="s">
        <v>86</v>
      </c>
      <c r="E11" s="84" t="s">
        <v>140</v>
      </c>
      <c r="F11" s="84" t="s">
        <v>143</v>
      </c>
      <c r="G11" s="85" t="s">
        <v>171</v>
      </c>
      <c r="I11" s="45"/>
      <c r="J11" s="45"/>
      <c r="K11" s="45"/>
      <c r="L11" s="45"/>
      <c r="M11" s="45"/>
      <c r="N11" s="45"/>
    </row>
    <row r="12" spans="1:14" s="16" customFormat="1" ht="14.25" x14ac:dyDescent="0.2">
      <c r="A12" s="480"/>
      <c r="B12" s="71" t="s">
        <v>54</v>
      </c>
      <c r="C12" s="72">
        <f>E12-D12</f>
        <v>0</v>
      </c>
      <c r="D12" s="72">
        <f>'j. Cost Share'!D17</f>
        <v>0</v>
      </c>
      <c r="E12" s="72">
        <f>B32</f>
        <v>0</v>
      </c>
      <c r="F12" s="269">
        <f>IF(E12&gt;0,D12/E12,0)</f>
        <v>0</v>
      </c>
      <c r="G12" s="267" t="s">
        <v>176</v>
      </c>
      <c r="I12" s="45"/>
      <c r="J12" s="45"/>
      <c r="K12" s="45"/>
      <c r="L12" s="45"/>
      <c r="M12" s="45"/>
      <c r="N12" s="45"/>
    </row>
    <row r="13" spans="1:14" s="16" customFormat="1" ht="14.25" x14ac:dyDescent="0.2">
      <c r="A13" s="480"/>
      <c r="B13" s="73" t="s">
        <v>57</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0"/>
      <c r="B14" s="73" t="s">
        <v>55</v>
      </c>
      <c r="C14" s="72">
        <f>E14-D14</f>
        <v>0</v>
      </c>
      <c r="D14" s="72">
        <f>'j. Cost Share'!F17</f>
        <v>0</v>
      </c>
      <c r="E14" s="72">
        <f>D32</f>
        <v>0</v>
      </c>
      <c r="F14" s="269">
        <f t="shared" si="0"/>
        <v>0</v>
      </c>
      <c r="G14" s="82"/>
      <c r="I14" s="45"/>
      <c r="J14" s="45"/>
      <c r="K14" s="45"/>
      <c r="L14" s="45"/>
      <c r="M14" s="45"/>
      <c r="N14" s="45"/>
    </row>
    <row r="15" spans="1:14" s="16" customFormat="1" ht="15" thickBot="1" x14ac:dyDescent="0.25">
      <c r="A15" s="481"/>
      <c r="B15" s="74" t="s">
        <v>94</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67</v>
      </c>
      <c r="B17" s="89" t="s">
        <v>54</v>
      </c>
      <c r="C17" s="89" t="s">
        <v>57</v>
      </c>
      <c r="D17" s="89" t="s">
        <v>55</v>
      </c>
      <c r="E17" s="89" t="s">
        <v>56</v>
      </c>
      <c r="F17" s="89" t="s">
        <v>139</v>
      </c>
      <c r="G17" s="90" t="s">
        <v>141</v>
      </c>
      <c r="I17" s="45"/>
      <c r="J17" s="45"/>
      <c r="K17" s="45"/>
      <c r="L17" s="45"/>
      <c r="M17" s="45"/>
      <c r="N17" s="45"/>
    </row>
    <row r="18" spans="1:14" s="16" customFormat="1" ht="15.75" customHeight="1" x14ac:dyDescent="0.2">
      <c r="A18" s="91" t="s">
        <v>46</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47</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48</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49</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50</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85</v>
      </c>
      <c r="B23" s="80"/>
      <c r="C23" s="80"/>
      <c r="D23" s="80"/>
      <c r="E23" s="72"/>
      <c r="F23" s="269"/>
      <c r="G23" s="18"/>
      <c r="H23" s="51"/>
      <c r="I23" s="45"/>
      <c r="J23" s="45"/>
      <c r="K23" s="45"/>
      <c r="L23" s="45"/>
      <c r="M23" s="45"/>
      <c r="N23" s="45"/>
    </row>
    <row r="24" spans="1:14" s="16" customFormat="1" ht="14.25" x14ac:dyDescent="0.2">
      <c r="A24" s="94" t="s">
        <v>112</v>
      </c>
      <c r="B24" s="80">
        <f>'f. Contractual'!D13</f>
        <v>0</v>
      </c>
      <c r="C24" s="80">
        <f>'f. Contractual'!E13</f>
        <v>0</v>
      </c>
      <c r="D24" s="80">
        <f>'f. Contractual'!F13</f>
        <v>0</v>
      </c>
      <c r="E24" s="72">
        <f>SUM(B24:D24)</f>
        <v>0</v>
      </c>
      <c r="F24" s="269">
        <f>IF(E24&gt;0,E24/E15,0)</f>
        <v>0</v>
      </c>
      <c r="G24" s="18"/>
      <c r="H24" s="51"/>
      <c r="I24" s="45"/>
      <c r="J24" s="45"/>
      <c r="K24" s="45"/>
      <c r="L24" s="45"/>
      <c r="M24" s="45"/>
      <c r="N24" s="45"/>
    </row>
    <row r="25" spans="1:14" s="16" customFormat="1" ht="14.25" x14ac:dyDescent="0.2">
      <c r="A25" s="94" t="s">
        <v>113</v>
      </c>
      <c r="B25" s="72">
        <f>'f. Contractual'!D22</f>
        <v>0</v>
      </c>
      <c r="C25" s="72">
        <f>'f. Contractual'!E22</f>
        <v>0</v>
      </c>
      <c r="D25" s="72">
        <f>'f. Contractual'!F22</f>
        <v>0</v>
      </c>
      <c r="E25" s="72">
        <f>SUM(B25:D25)</f>
        <v>0</v>
      </c>
      <c r="F25" s="269">
        <f>IF(E25&gt;0,E25/E15,0)</f>
        <v>0</v>
      </c>
      <c r="G25" s="18"/>
      <c r="H25" s="51"/>
      <c r="I25" s="45"/>
      <c r="J25" s="45"/>
      <c r="K25" s="45"/>
      <c r="L25" s="45"/>
      <c r="M25" s="45"/>
      <c r="N25" s="45"/>
    </row>
    <row r="26" spans="1:14" s="16" customFormat="1" ht="14.25" x14ac:dyDescent="0.2">
      <c r="A26" s="94" t="s">
        <v>115</v>
      </c>
      <c r="B26" s="72">
        <f>'f. Contractual'!D27</f>
        <v>0</v>
      </c>
      <c r="C26" s="72">
        <f>'f. Contractual'!E27</f>
        <v>0</v>
      </c>
      <c r="D26" s="72">
        <f>'f. Contractual'!F27</f>
        <v>0</v>
      </c>
      <c r="E26" s="72">
        <f t="shared" si="1"/>
        <v>0</v>
      </c>
      <c r="F26" s="269">
        <f>IF(E26&gt;0,E26/E15,0)</f>
        <v>0</v>
      </c>
      <c r="G26" s="18"/>
      <c r="H26" s="51"/>
      <c r="I26" s="45"/>
      <c r="J26" s="45"/>
      <c r="K26" s="45"/>
      <c r="L26" s="45"/>
      <c r="M26" s="45"/>
      <c r="N26" s="45"/>
    </row>
    <row r="27" spans="1:14" s="16" customFormat="1" ht="14.25" x14ac:dyDescent="0.2">
      <c r="A27" s="95" t="s">
        <v>114</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51</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52</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120</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53</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140</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6" t="s">
        <v>142</v>
      </c>
      <c r="B34" s="467"/>
      <c r="C34" s="467"/>
      <c r="D34" s="467"/>
      <c r="E34" s="467"/>
      <c r="F34" s="467"/>
      <c r="G34" s="468"/>
    </row>
    <row r="35" spans="1:7" s="16" customFormat="1" ht="10.5" customHeight="1" thickBot="1" x14ac:dyDescent="0.25">
      <c r="A35" s="469"/>
      <c r="B35" s="470"/>
      <c r="C35" s="470"/>
      <c r="D35" s="470"/>
      <c r="E35" s="470"/>
      <c r="F35" s="470"/>
      <c r="G35" s="471"/>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zoomScaleNormal="100" workbookViewId="0">
      <selection activeCell="C10" sqref="C10"/>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487" t="s">
        <v>122</v>
      </c>
      <c r="B1" s="487"/>
      <c r="C1" s="261"/>
      <c r="D1" s="261"/>
      <c r="E1" s="261"/>
      <c r="F1" s="261"/>
      <c r="G1" s="261"/>
      <c r="H1" s="261"/>
      <c r="I1" s="55"/>
      <c r="J1" s="55"/>
      <c r="K1" s="55"/>
      <c r="L1" s="485"/>
      <c r="M1" s="485"/>
      <c r="N1" s="485"/>
    </row>
    <row r="2" spans="1:14" s="1" customFormat="1" ht="18.75" thickBot="1" x14ac:dyDescent="0.25">
      <c r="A2" s="482" t="s">
        <v>46</v>
      </c>
      <c r="B2" s="482"/>
      <c r="C2" s="482"/>
      <c r="D2" s="482"/>
      <c r="E2" s="482"/>
      <c r="F2" s="482"/>
      <c r="G2" s="482"/>
      <c r="H2" s="482"/>
      <c r="I2" s="482"/>
      <c r="J2" s="482"/>
      <c r="K2" s="482"/>
      <c r="L2" s="482"/>
      <c r="M2" s="482"/>
      <c r="N2" s="482"/>
    </row>
    <row r="3" spans="1:14" s="23" customFormat="1" ht="14.25" customHeight="1" x14ac:dyDescent="0.2">
      <c r="A3" s="490" t="s">
        <v>191</v>
      </c>
      <c r="B3" s="491"/>
      <c r="C3" s="491"/>
      <c r="D3" s="491"/>
      <c r="E3" s="491"/>
      <c r="F3" s="491"/>
      <c r="G3" s="491"/>
      <c r="H3" s="491"/>
      <c r="I3" s="491"/>
      <c r="J3" s="491"/>
      <c r="K3" s="491"/>
      <c r="L3" s="491"/>
      <c r="M3" s="491"/>
      <c r="N3" s="492"/>
    </row>
    <row r="4" spans="1:14" ht="90" customHeight="1" thickBot="1" x14ac:dyDescent="0.25">
      <c r="A4" s="493"/>
      <c r="B4" s="494"/>
      <c r="C4" s="494"/>
      <c r="D4" s="494"/>
      <c r="E4" s="494"/>
      <c r="F4" s="494"/>
      <c r="G4" s="494"/>
      <c r="H4" s="494"/>
      <c r="I4" s="494"/>
      <c r="J4" s="494"/>
      <c r="K4" s="494"/>
      <c r="L4" s="494"/>
      <c r="M4" s="494"/>
      <c r="N4" s="495"/>
    </row>
    <row r="5" spans="1:14" ht="7.5" customHeight="1" thickBot="1" x14ac:dyDescent="0.25">
      <c r="A5" s="24"/>
      <c r="B5" s="24"/>
      <c r="C5" s="24"/>
      <c r="D5" s="24"/>
      <c r="E5" s="24"/>
      <c r="F5" s="24"/>
      <c r="G5" s="24"/>
      <c r="H5" s="24"/>
      <c r="I5" s="24"/>
      <c r="J5" s="24"/>
      <c r="K5" s="24"/>
      <c r="L5" s="25"/>
      <c r="M5" s="26"/>
      <c r="N5" s="24"/>
    </row>
    <row r="6" spans="1:14" ht="19.5" customHeight="1" x14ac:dyDescent="0.2">
      <c r="A6" s="497" t="s">
        <v>154</v>
      </c>
      <c r="B6" s="488" t="s">
        <v>89</v>
      </c>
      <c r="C6" s="486" t="s">
        <v>54</v>
      </c>
      <c r="D6" s="486"/>
      <c r="E6" s="486"/>
      <c r="F6" s="486" t="s">
        <v>57</v>
      </c>
      <c r="G6" s="486"/>
      <c r="H6" s="486"/>
      <c r="I6" s="486" t="s">
        <v>55</v>
      </c>
      <c r="J6" s="486"/>
      <c r="K6" s="486"/>
      <c r="L6" s="483" t="s">
        <v>88</v>
      </c>
      <c r="M6" s="501" t="s">
        <v>87</v>
      </c>
      <c r="N6" s="499" t="s">
        <v>68</v>
      </c>
    </row>
    <row r="7" spans="1:14" s="27" customFormat="1" ht="45.75" thickBot="1" x14ac:dyDescent="0.25">
      <c r="A7" s="498"/>
      <c r="B7" s="489"/>
      <c r="C7" s="106" t="s">
        <v>157</v>
      </c>
      <c r="D7" s="107" t="s">
        <v>69</v>
      </c>
      <c r="E7" s="200" t="s">
        <v>90</v>
      </c>
      <c r="F7" s="201" t="s">
        <v>157</v>
      </c>
      <c r="G7" s="107" t="s">
        <v>69</v>
      </c>
      <c r="H7" s="200" t="s">
        <v>91</v>
      </c>
      <c r="I7" s="201" t="s">
        <v>157</v>
      </c>
      <c r="J7" s="107" t="s">
        <v>69</v>
      </c>
      <c r="K7" s="200" t="s">
        <v>92</v>
      </c>
      <c r="L7" s="484"/>
      <c r="M7" s="502"/>
      <c r="N7" s="500"/>
    </row>
    <row r="8" spans="1:14" s="29" customFormat="1" ht="15.75" customHeight="1" x14ac:dyDescent="0.2">
      <c r="A8" s="245">
        <v>1</v>
      </c>
      <c r="B8" s="108" t="s">
        <v>160</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t="s">
        <v>70</v>
      </c>
    </row>
    <row r="9" spans="1:14" s="29" customFormat="1" ht="15.75" customHeight="1" thickBot="1" x14ac:dyDescent="0.25">
      <c r="A9" s="246">
        <v>2</v>
      </c>
      <c r="B9" s="116" t="s">
        <v>178</v>
      </c>
      <c r="C9" s="117">
        <v>4000</v>
      </c>
      <c r="D9" s="118">
        <v>20</v>
      </c>
      <c r="E9" s="119">
        <f t="shared" si="0"/>
        <v>80000</v>
      </c>
      <c r="F9" s="120">
        <v>0</v>
      </c>
      <c r="G9" s="121">
        <v>0</v>
      </c>
      <c r="H9" s="119">
        <f t="shared" si="1"/>
        <v>0</v>
      </c>
      <c r="I9" s="120">
        <v>0</v>
      </c>
      <c r="J9" s="121">
        <v>0</v>
      </c>
      <c r="K9" s="119">
        <f t="shared" si="2"/>
        <v>0</v>
      </c>
      <c r="L9" s="120">
        <f>C9+F9+I9</f>
        <v>4000</v>
      </c>
      <c r="M9" s="122">
        <f>E9+H9+K9</f>
        <v>80000</v>
      </c>
      <c r="N9" s="123" t="s">
        <v>70</v>
      </c>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71</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6"/>
      <c r="B35" s="496"/>
      <c r="C35" s="496"/>
      <c r="D35" s="496"/>
      <c r="E35" s="36"/>
      <c r="F35" s="33"/>
    </row>
    <row r="36" spans="1:14" x14ac:dyDescent="0.2">
      <c r="A36" s="466" t="s">
        <v>142</v>
      </c>
      <c r="B36" s="467"/>
      <c r="C36" s="467"/>
      <c r="D36" s="467"/>
      <c r="E36" s="467"/>
      <c r="F36" s="467"/>
      <c r="G36" s="467"/>
      <c r="H36" s="467"/>
      <c r="I36" s="467"/>
      <c r="J36" s="467"/>
      <c r="K36" s="467"/>
      <c r="L36" s="467"/>
      <c r="M36" s="467"/>
      <c r="N36" s="468"/>
    </row>
    <row r="37" spans="1:14" ht="13.5" thickBot="1" x14ac:dyDescent="0.25">
      <c r="A37" s="469"/>
      <c r="B37" s="470"/>
      <c r="C37" s="470"/>
      <c r="D37" s="470"/>
      <c r="E37" s="470"/>
      <c r="F37" s="470"/>
      <c r="G37" s="470"/>
      <c r="H37" s="470"/>
      <c r="I37" s="470"/>
      <c r="J37" s="470"/>
      <c r="K37" s="470"/>
      <c r="L37" s="470"/>
      <c r="M37" s="470"/>
      <c r="N37" s="471"/>
    </row>
  </sheetData>
  <sheetProtection sheet="1" objects="1" scenarios="1" formatCells="0" formatColumns="0" formatRows="0" insertRows="0" deleteRows="0" selectLockedCells="1"/>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4">
    <mergeCell ref="A36:N37"/>
    <mergeCell ref="B6:B7"/>
    <mergeCell ref="A3:N4"/>
    <mergeCell ref="A35:D35"/>
    <mergeCell ref="A6:A7"/>
    <mergeCell ref="N6:N7"/>
    <mergeCell ref="M6:M7"/>
    <mergeCell ref="A2:N2"/>
    <mergeCell ref="L6:L7"/>
    <mergeCell ref="L1:N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9" sqref="A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487" t="s">
        <v>121</v>
      </c>
      <c r="B1" s="487"/>
      <c r="C1" s="487"/>
      <c r="D1" s="487"/>
      <c r="E1" s="487"/>
      <c r="F1" s="487"/>
      <c r="G1" s="487"/>
      <c r="H1" s="487"/>
      <c r="I1" s="487"/>
      <c r="J1" s="487"/>
      <c r="K1" s="56"/>
      <c r="L1" s="55"/>
      <c r="M1" s="55"/>
    </row>
    <row r="2" spans="1:15" s="1" customFormat="1" ht="18.75" thickBot="1" x14ac:dyDescent="0.25">
      <c r="A2" s="482" t="s">
        <v>47</v>
      </c>
      <c r="B2" s="482"/>
      <c r="C2" s="482"/>
      <c r="D2" s="482"/>
      <c r="E2" s="482"/>
      <c r="F2" s="482"/>
      <c r="G2" s="482"/>
      <c r="H2" s="482"/>
      <c r="I2" s="482"/>
      <c r="J2" s="482"/>
      <c r="K2" s="482"/>
      <c r="L2" s="12"/>
      <c r="M2" s="12"/>
      <c r="N2" s="2"/>
      <c r="O2" s="2"/>
    </row>
    <row r="3" spans="1:15" s="1" customFormat="1" ht="65.25" customHeight="1" thickBot="1" x14ac:dyDescent="0.25">
      <c r="A3" s="507" t="s">
        <v>190</v>
      </c>
      <c r="B3" s="508"/>
      <c r="C3" s="508"/>
      <c r="D3" s="508"/>
      <c r="E3" s="508"/>
      <c r="F3" s="508"/>
      <c r="G3" s="508"/>
      <c r="H3" s="508"/>
      <c r="I3" s="508"/>
      <c r="J3" s="508"/>
      <c r="K3" s="509"/>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116</v>
      </c>
      <c r="B5" s="520" t="s">
        <v>54</v>
      </c>
      <c r="C5" s="520"/>
      <c r="D5" s="520"/>
      <c r="E5" s="520" t="s">
        <v>57</v>
      </c>
      <c r="F5" s="520"/>
      <c r="G5" s="520"/>
      <c r="H5" s="520" t="s">
        <v>55</v>
      </c>
      <c r="I5" s="520"/>
      <c r="J5" s="520"/>
      <c r="K5" s="132" t="s">
        <v>138</v>
      </c>
      <c r="L5" s="59"/>
    </row>
    <row r="6" spans="1:15" s="60" customFormat="1" ht="15" x14ac:dyDescent="0.2">
      <c r="A6" s="133"/>
      <c r="B6" s="134" t="s">
        <v>119</v>
      </c>
      <c r="C6" s="134" t="s">
        <v>117</v>
      </c>
      <c r="D6" s="134" t="s">
        <v>94</v>
      </c>
      <c r="E6" s="135" t="s">
        <v>119</v>
      </c>
      <c r="F6" s="135" t="s">
        <v>117</v>
      </c>
      <c r="G6" s="135" t="s">
        <v>94</v>
      </c>
      <c r="H6" s="135" t="s">
        <v>119</v>
      </c>
      <c r="I6" s="135" t="s">
        <v>117</v>
      </c>
      <c r="J6" s="135" t="s">
        <v>94</v>
      </c>
      <c r="K6" s="136"/>
    </row>
    <row r="7" spans="1:15" s="60" customFormat="1" ht="14.25" x14ac:dyDescent="0.2">
      <c r="A7" s="230" t="s">
        <v>159</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118</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19" t="s">
        <v>147</v>
      </c>
      <c r="B15" s="491"/>
      <c r="C15" s="491"/>
      <c r="D15" s="491"/>
      <c r="E15" s="491"/>
      <c r="F15" s="491"/>
      <c r="G15" s="491"/>
      <c r="H15" s="491"/>
      <c r="I15" s="491"/>
      <c r="J15" s="491"/>
      <c r="K15" s="492"/>
      <c r="L15" s="62"/>
      <c r="M15" s="62"/>
    </row>
    <row r="16" spans="1:15" s="22" customFormat="1" ht="17.25" customHeight="1" x14ac:dyDescent="0.2">
      <c r="A16" s="510" t="s">
        <v>201</v>
      </c>
      <c r="B16" s="511"/>
      <c r="C16" s="511"/>
      <c r="D16" s="511"/>
      <c r="E16" s="511"/>
      <c r="F16" s="511"/>
      <c r="G16" s="511"/>
      <c r="H16" s="511"/>
      <c r="I16" s="511"/>
      <c r="J16" s="511"/>
      <c r="K16" s="512"/>
      <c r="L16" s="63"/>
      <c r="M16" s="63"/>
    </row>
    <row r="17" spans="1:15" s="22" customFormat="1" ht="30.75" customHeight="1" x14ac:dyDescent="0.2">
      <c r="A17" s="513"/>
      <c r="B17" s="514"/>
      <c r="C17" s="514"/>
      <c r="D17" s="514"/>
      <c r="E17" s="514"/>
      <c r="F17" s="514"/>
      <c r="G17" s="514"/>
      <c r="H17" s="514"/>
      <c r="I17" s="514"/>
      <c r="J17" s="514"/>
      <c r="K17" s="515"/>
      <c r="L17" s="64"/>
      <c r="M17" s="64"/>
    </row>
    <row r="18" spans="1:15" s="22" customFormat="1" ht="12.75" customHeight="1" x14ac:dyDescent="0.2">
      <c r="A18" s="513"/>
      <c r="B18" s="514"/>
      <c r="C18" s="514"/>
      <c r="D18" s="514"/>
      <c r="E18" s="514"/>
      <c r="F18" s="514"/>
      <c r="G18" s="514"/>
      <c r="H18" s="514"/>
      <c r="I18" s="514"/>
      <c r="J18" s="514"/>
      <c r="K18" s="515"/>
      <c r="L18" s="63"/>
      <c r="M18" s="63"/>
    </row>
    <row r="19" spans="1:15" s="22" customFormat="1" ht="92.25" customHeight="1" thickBot="1" x14ac:dyDescent="0.25">
      <c r="A19" s="516"/>
      <c r="B19" s="517"/>
      <c r="C19" s="517"/>
      <c r="D19" s="517"/>
      <c r="E19" s="517"/>
      <c r="F19" s="517"/>
      <c r="G19" s="517"/>
      <c r="H19" s="517"/>
      <c r="I19" s="517"/>
      <c r="J19" s="517"/>
      <c r="K19" s="518"/>
      <c r="L19" s="64"/>
      <c r="M19" s="64"/>
    </row>
    <row r="20" spans="1:15" s="22" customFormat="1" ht="9" customHeight="1" thickBot="1" x14ac:dyDescent="0.25">
      <c r="A20" s="503"/>
      <c r="B20" s="503"/>
      <c r="C20" s="503"/>
      <c r="D20" s="503"/>
      <c r="E20" s="503"/>
      <c r="F20" s="503"/>
      <c r="G20" s="503"/>
      <c r="H20" s="503"/>
      <c r="I20" s="503"/>
      <c r="J20" s="503"/>
      <c r="K20" s="503"/>
      <c r="L20" s="65"/>
      <c r="M20" s="66"/>
      <c r="N20" s="66"/>
      <c r="O20" s="66"/>
    </row>
    <row r="21" spans="1:15" s="22" customFormat="1" ht="38.25" customHeight="1" thickBot="1" x14ac:dyDescent="0.25">
      <c r="A21" s="504" t="s">
        <v>148</v>
      </c>
      <c r="B21" s="505"/>
      <c r="C21" s="505"/>
      <c r="D21" s="505"/>
      <c r="E21" s="505"/>
      <c r="F21" s="505"/>
      <c r="G21" s="505"/>
      <c r="H21" s="505"/>
      <c r="I21" s="505"/>
      <c r="J21" s="505"/>
      <c r="K21" s="506"/>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A33" sqref="A33:L34"/>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1" t="s">
        <v>121</v>
      </c>
      <c r="B1" s="531"/>
      <c r="C1" s="288"/>
      <c r="D1" s="289"/>
      <c r="E1" s="289"/>
      <c r="F1" s="289"/>
      <c r="G1" s="290"/>
      <c r="H1" s="290"/>
      <c r="I1" s="290"/>
      <c r="J1" s="290"/>
      <c r="K1" s="291"/>
      <c r="L1" s="292"/>
      <c r="M1" s="293"/>
    </row>
    <row r="2" spans="1:16" s="296" customFormat="1" ht="15.75" customHeight="1" thickBot="1" x14ac:dyDescent="0.25">
      <c r="A2" s="530" t="s">
        <v>48</v>
      </c>
      <c r="B2" s="530"/>
      <c r="C2" s="530"/>
      <c r="D2" s="530"/>
      <c r="E2" s="530"/>
      <c r="F2" s="530"/>
      <c r="G2" s="530"/>
      <c r="H2" s="530"/>
      <c r="I2" s="530"/>
      <c r="J2" s="530"/>
      <c r="K2" s="530"/>
      <c r="L2" s="530"/>
      <c r="M2" s="295"/>
      <c r="N2" s="295"/>
      <c r="O2" s="295"/>
      <c r="P2" s="295"/>
    </row>
    <row r="3" spans="1:16" ht="89.25" customHeight="1" thickBot="1" x14ac:dyDescent="0.25">
      <c r="A3" s="521" t="s">
        <v>189</v>
      </c>
      <c r="B3" s="522"/>
      <c r="C3" s="522"/>
      <c r="D3" s="522"/>
      <c r="E3" s="522"/>
      <c r="F3" s="522"/>
      <c r="G3" s="522"/>
      <c r="H3" s="522"/>
      <c r="I3" s="522"/>
      <c r="J3" s="522"/>
      <c r="K3" s="522"/>
      <c r="L3" s="523"/>
    </row>
    <row r="4" spans="1:16" ht="7.5" customHeight="1" thickBot="1" x14ac:dyDescent="0.25">
      <c r="B4" s="297"/>
    </row>
    <row r="5" spans="1:16" s="294" customFormat="1" ht="42" customHeight="1" thickBot="1" x14ac:dyDescent="0.25">
      <c r="A5" s="303" t="s">
        <v>154</v>
      </c>
      <c r="B5" s="303" t="s">
        <v>161</v>
      </c>
      <c r="C5" s="304" t="s">
        <v>123</v>
      </c>
      <c r="D5" s="304" t="s">
        <v>124</v>
      </c>
      <c r="E5" s="305" t="s">
        <v>73</v>
      </c>
      <c r="F5" s="305" t="s">
        <v>72</v>
      </c>
      <c r="G5" s="306" t="s">
        <v>183</v>
      </c>
      <c r="H5" s="306" t="s">
        <v>184</v>
      </c>
      <c r="I5" s="306" t="s">
        <v>185</v>
      </c>
      <c r="J5" s="306" t="s">
        <v>186</v>
      </c>
      <c r="K5" s="307" t="s">
        <v>74</v>
      </c>
      <c r="L5" s="308" t="s">
        <v>75</v>
      </c>
    </row>
    <row r="6" spans="1:16" s="294" customFormat="1" ht="15.75" thickBot="1" x14ac:dyDescent="0.25">
      <c r="A6" s="285"/>
      <c r="B6" s="309" t="s">
        <v>76</v>
      </c>
      <c r="C6" s="532" t="s">
        <v>150</v>
      </c>
      <c r="D6" s="532"/>
      <c r="E6" s="532"/>
      <c r="F6" s="532"/>
      <c r="G6" s="532"/>
      <c r="H6" s="532"/>
      <c r="I6" s="532"/>
      <c r="J6" s="532"/>
      <c r="K6" s="532"/>
      <c r="L6" s="533"/>
      <c r="M6" s="310"/>
    </row>
    <row r="7" spans="1:16" s="318" customFormat="1" ht="13.5" customHeight="1" thickBot="1" x14ac:dyDescent="0.25">
      <c r="A7" s="311">
        <v>1</v>
      </c>
      <c r="B7" s="312" t="s">
        <v>172</v>
      </c>
      <c r="C7" s="313"/>
      <c r="D7" s="313"/>
      <c r="E7" s="314">
        <v>2</v>
      </c>
      <c r="F7" s="314">
        <v>2</v>
      </c>
      <c r="G7" s="315">
        <v>250</v>
      </c>
      <c r="H7" s="315">
        <v>500</v>
      </c>
      <c r="I7" s="315">
        <v>100</v>
      </c>
      <c r="J7" s="315">
        <v>160</v>
      </c>
      <c r="K7" s="316">
        <f>SUM(G7:J7)*F7</f>
        <v>2020</v>
      </c>
      <c r="L7" s="317" t="s">
        <v>179</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77</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58</v>
      </c>
      <c r="C14" s="148"/>
      <c r="D14" s="148"/>
      <c r="E14" s="223"/>
      <c r="F14" s="223"/>
      <c r="G14" s="219"/>
      <c r="H14" s="219"/>
      <c r="I14" s="219"/>
      <c r="J14" s="219"/>
      <c r="K14" s="287">
        <f>ROUND(SUM(K8:K13),0)</f>
        <v>0</v>
      </c>
      <c r="L14" s="150"/>
    </row>
    <row r="15" spans="1:16" s="294" customFormat="1" ht="15.75" thickBot="1" x14ac:dyDescent="0.25">
      <c r="A15" s="285"/>
      <c r="B15" s="235" t="s">
        <v>76</v>
      </c>
      <c r="C15" s="532" t="s">
        <v>151</v>
      </c>
      <c r="D15" s="532"/>
      <c r="E15" s="532"/>
      <c r="F15" s="532"/>
      <c r="G15" s="532"/>
      <c r="H15" s="532"/>
      <c r="I15" s="532"/>
      <c r="J15" s="532"/>
      <c r="K15" s="532"/>
      <c r="L15" s="533"/>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77</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59</v>
      </c>
      <c r="C22" s="158"/>
      <c r="D22" s="158"/>
      <c r="E22" s="224"/>
      <c r="F22" s="224"/>
      <c r="G22" s="225"/>
      <c r="H22" s="225"/>
      <c r="I22" s="225"/>
      <c r="J22" s="225"/>
      <c r="K22" s="287">
        <f>ROUND(SUM(K16:K21),0)</f>
        <v>0</v>
      </c>
      <c r="L22" s="159"/>
    </row>
    <row r="23" spans="1:12" s="294" customFormat="1" ht="15.75" thickBot="1" x14ac:dyDescent="0.25">
      <c r="A23" s="285"/>
      <c r="B23" s="235" t="s">
        <v>76</v>
      </c>
      <c r="C23" s="532" t="s">
        <v>152</v>
      </c>
      <c r="D23" s="532"/>
      <c r="E23" s="532"/>
      <c r="F23" s="532"/>
      <c r="G23" s="532"/>
      <c r="H23" s="532"/>
      <c r="I23" s="532"/>
      <c r="J23" s="532"/>
      <c r="K23" s="532"/>
      <c r="L23" s="533"/>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77</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60</v>
      </c>
      <c r="C30" s="160"/>
      <c r="D30" s="160"/>
      <c r="E30" s="207"/>
      <c r="F30" s="207"/>
      <c r="G30" s="226"/>
      <c r="H30" s="226"/>
      <c r="I30" s="226"/>
      <c r="J30" s="226"/>
      <c r="K30" s="287">
        <f>ROUND(SUM(K24:K29),0)</f>
        <v>0</v>
      </c>
      <c r="L30" s="162"/>
    </row>
    <row r="31" spans="1:12" s="294" customFormat="1" ht="13.5" thickBot="1" x14ac:dyDescent="0.25">
      <c r="A31" s="284"/>
      <c r="B31" s="193" t="s">
        <v>95</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4" t="s">
        <v>142</v>
      </c>
      <c r="B33" s="525"/>
      <c r="C33" s="525"/>
      <c r="D33" s="525"/>
      <c r="E33" s="525"/>
      <c r="F33" s="525"/>
      <c r="G33" s="525"/>
      <c r="H33" s="525"/>
      <c r="I33" s="525"/>
      <c r="J33" s="525"/>
      <c r="K33" s="525"/>
      <c r="L33" s="526"/>
    </row>
    <row r="34" spans="1:12" ht="11.25" customHeight="1" thickBot="1" x14ac:dyDescent="0.25">
      <c r="A34" s="527"/>
      <c r="B34" s="528"/>
      <c r="C34" s="528"/>
      <c r="D34" s="528"/>
      <c r="E34" s="528"/>
      <c r="F34" s="528"/>
      <c r="G34" s="528"/>
      <c r="H34" s="528"/>
      <c r="I34" s="528"/>
      <c r="J34" s="528"/>
      <c r="K34" s="528"/>
      <c r="L34" s="529"/>
    </row>
  </sheetData>
  <sheetProtection sheet="1" objects="1" scenarios="1"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D9" sqref="D9"/>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1" t="s">
        <v>122</v>
      </c>
      <c r="B1" s="531"/>
      <c r="C1" s="288"/>
      <c r="D1" s="288"/>
      <c r="E1" s="288"/>
      <c r="F1" s="320"/>
      <c r="G1" s="292"/>
      <c r="H1" s="320"/>
      <c r="I1" s="320"/>
      <c r="J1" s="320"/>
    </row>
    <row r="2" spans="1:13" s="323" customFormat="1" ht="18.75" thickBot="1" x14ac:dyDescent="0.25">
      <c r="A2" s="534" t="s">
        <v>49</v>
      </c>
      <c r="B2" s="534"/>
      <c r="C2" s="534"/>
      <c r="D2" s="534"/>
      <c r="E2" s="534"/>
      <c r="F2" s="534"/>
      <c r="G2" s="534"/>
      <c r="H2" s="322"/>
      <c r="I2" s="322"/>
      <c r="J2" s="322"/>
      <c r="K2" s="322"/>
      <c r="L2" s="322"/>
      <c r="M2" s="322"/>
    </row>
    <row r="3" spans="1:13" ht="126" customHeight="1" thickBot="1" x14ac:dyDescent="0.25">
      <c r="A3" s="535" t="s">
        <v>188</v>
      </c>
      <c r="B3" s="536"/>
      <c r="C3" s="536"/>
      <c r="D3" s="536"/>
      <c r="E3" s="536"/>
      <c r="F3" s="536"/>
      <c r="G3" s="537"/>
    </row>
    <row r="4" spans="1:13" ht="3.75" customHeight="1" thickBot="1" x14ac:dyDescent="0.25">
      <c r="B4" s="297"/>
      <c r="C4" s="324"/>
    </row>
    <row r="5" spans="1:13" s="331" customFormat="1" ht="26.25" thickBot="1" x14ac:dyDescent="0.25">
      <c r="A5" s="303" t="s">
        <v>154</v>
      </c>
      <c r="B5" s="326" t="s">
        <v>162</v>
      </c>
      <c r="C5" s="327" t="s">
        <v>61</v>
      </c>
      <c r="D5" s="328" t="s">
        <v>62</v>
      </c>
      <c r="E5" s="328" t="s">
        <v>63</v>
      </c>
      <c r="F5" s="329" t="s">
        <v>64</v>
      </c>
      <c r="G5" s="330" t="s">
        <v>65</v>
      </c>
    </row>
    <row r="6" spans="1:13" s="294" customFormat="1" ht="15.75" thickBot="1" x14ac:dyDescent="0.25">
      <c r="A6" s="538" t="s">
        <v>54</v>
      </c>
      <c r="B6" s="539"/>
      <c r="C6" s="539"/>
      <c r="D6" s="539"/>
      <c r="E6" s="539"/>
      <c r="F6" s="539"/>
      <c r="G6" s="540"/>
    </row>
    <row r="7" spans="1:13" ht="13.5" thickBot="1" x14ac:dyDescent="0.25">
      <c r="A7" s="332" t="s">
        <v>166</v>
      </c>
      <c r="B7" s="312" t="s">
        <v>163</v>
      </c>
      <c r="C7" s="333">
        <v>2</v>
      </c>
      <c r="D7" s="316">
        <v>70000</v>
      </c>
      <c r="E7" s="316">
        <f>C7*D7</f>
        <v>140000</v>
      </c>
      <c r="F7" s="334" t="s">
        <v>181</v>
      </c>
      <c r="G7" s="317" t="s">
        <v>103</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58</v>
      </c>
      <c r="C14" s="170"/>
      <c r="D14" s="171"/>
      <c r="E14" s="319">
        <f>ROUND(SUM(E8:E13),0)</f>
        <v>0</v>
      </c>
      <c r="F14" s="149"/>
      <c r="G14" s="172"/>
    </row>
    <row r="15" spans="1:13" s="294" customFormat="1" ht="15.75" thickBot="1" x14ac:dyDescent="0.25">
      <c r="A15" s="538" t="s">
        <v>57</v>
      </c>
      <c r="B15" s="539"/>
      <c r="C15" s="539"/>
      <c r="D15" s="539"/>
      <c r="E15" s="539"/>
      <c r="F15" s="539"/>
      <c r="G15" s="540"/>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59</v>
      </c>
      <c r="C22" s="170"/>
      <c r="D22" s="171"/>
      <c r="E22" s="319">
        <f>ROUND(SUM(E16:E21),0)</f>
        <v>0</v>
      </c>
      <c r="F22" s="149"/>
      <c r="G22" s="172"/>
    </row>
    <row r="23" spans="1:11" s="294" customFormat="1" ht="15.75" thickBot="1" x14ac:dyDescent="0.25">
      <c r="A23" s="538" t="s">
        <v>55</v>
      </c>
      <c r="B23" s="539"/>
      <c r="C23" s="539"/>
      <c r="D23" s="539"/>
      <c r="E23" s="539"/>
      <c r="F23" s="539"/>
      <c r="G23" s="540"/>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60</v>
      </c>
      <c r="C30" s="170"/>
      <c r="D30" s="171"/>
      <c r="E30" s="319">
        <f>ROUND(SUM(E24:E29),0)</f>
        <v>0</v>
      </c>
      <c r="F30" s="149"/>
      <c r="G30" s="172"/>
    </row>
    <row r="31" spans="1:11" ht="13.5" thickBot="1" x14ac:dyDescent="0.25">
      <c r="A31" s="284"/>
      <c r="B31" s="193" t="s">
        <v>95</v>
      </c>
      <c r="C31" s="170"/>
      <c r="D31" s="171"/>
      <c r="E31" s="287">
        <f>ROUND(E14+E22+E30,0)</f>
        <v>0</v>
      </c>
      <c r="F31" s="149"/>
      <c r="G31" s="172"/>
    </row>
    <row r="32" spans="1:11" ht="13.5" thickBot="1" x14ac:dyDescent="0.25"/>
    <row r="33" spans="1:7" ht="11.25" customHeight="1" x14ac:dyDescent="0.2">
      <c r="A33" s="524" t="s">
        <v>142</v>
      </c>
      <c r="B33" s="525"/>
      <c r="C33" s="525"/>
      <c r="D33" s="525"/>
      <c r="E33" s="525"/>
      <c r="F33" s="525"/>
      <c r="G33" s="526"/>
    </row>
    <row r="34" spans="1:7" ht="11.25" customHeight="1" thickBot="1" x14ac:dyDescent="0.25">
      <c r="A34" s="527"/>
      <c r="B34" s="528"/>
      <c r="C34" s="528"/>
      <c r="D34" s="528"/>
      <c r="E34" s="528"/>
      <c r="F34" s="528"/>
      <c r="G34" s="529"/>
    </row>
  </sheetData>
  <sheetProtection sheet="1" objects="1" scenarios="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C11" sqref="C11"/>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1" t="s">
        <v>121</v>
      </c>
      <c r="B1" s="531"/>
      <c r="C1" s="288"/>
      <c r="D1" s="288"/>
      <c r="E1" s="288"/>
      <c r="F1" s="320"/>
      <c r="G1" s="292"/>
      <c r="H1" s="320"/>
      <c r="I1" s="320"/>
      <c r="J1" s="320"/>
    </row>
    <row r="2" spans="1:13" s="323" customFormat="1" ht="18.75" thickBot="1" x14ac:dyDescent="0.25">
      <c r="A2" s="534" t="s">
        <v>50</v>
      </c>
      <c r="B2" s="534"/>
      <c r="C2" s="534"/>
      <c r="D2" s="534"/>
      <c r="E2" s="534"/>
      <c r="F2" s="534"/>
      <c r="G2" s="534"/>
      <c r="H2" s="322"/>
      <c r="I2" s="322"/>
      <c r="J2" s="322"/>
      <c r="K2" s="322"/>
      <c r="L2" s="322"/>
      <c r="M2" s="322"/>
    </row>
    <row r="3" spans="1:13" ht="139.5" customHeight="1" thickBot="1" x14ac:dyDescent="0.25">
      <c r="A3" s="535" t="s">
        <v>192</v>
      </c>
      <c r="B3" s="536"/>
      <c r="C3" s="536"/>
      <c r="D3" s="536"/>
      <c r="E3" s="536"/>
      <c r="F3" s="536"/>
      <c r="G3" s="537"/>
    </row>
    <row r="4" spans="1:13" ht="13.5" thickBot="1" x14ac:dyDescent="0.25">
      <c r="B4" s="297"/>
      <c r="C4" s="324"/>
    </row>
    <row r="5" spans="1:13" s="294" customFormat="1" ht="26.25" thickBot="1" x14ac:dyDescent="0.25">
      <c r="A5" s="336" t="s">
        <v>154</v>
      </c>
      <c r="B5" s="337" t="s">
        <v>164</v>
      </c>
      <c r="C5" s="338" t="s">
        <v>61</v>
      </c>
      <c r="D5" s="339" t="s">
        <v>62</v>
      </c>
      <c r="E5" s="340" t="s">
        <v>63</v>
      </c>
      <c r="F5" s="341" t="s">
        <v>64</v>
      </c>
      <c r="G5" s="342" t="s">
        <v>65</v>
      </c>
    </row>
    <row r="6" spans="1:13" s="294" customFormat="1" ht="15.75" thickBot="1" x14ac:dyDescent="0.25">
      <c r="A6" s="538" t="s">
        <v>54</v>
      </c>
      <c r="B6" s="539"/>
      <c r="C6" s="539"/>
      <c r="D6" s="539"/>
      <c r="E6" s="539"/>
      <c r="F6" s="539"/>
      <c r="G6" s="540"/>
    </row>
    <row r="7" spans="1:13" ht="14.25" customHeight="1" thickBot="1" x14ac:dyDescent="0.25">
      <c r="A7" s="311" t="s">
        <v>165</v>
      </c>
      <c r="B7" s="312" t="s">
        <v>158</v>
      </c>
      <c r="C7" s="333">
        <v>10</v>
      </c>
      <c r="D7" s="343">
        <v>360</v>
      </c>
      <c r="E7" s="316">
        <v>3600</v>
      </c>
      <c r="F7" s="334" t="s">
        <v>101</v>
      </c>
      <c r="G7" s="317" t="s">
        <v>102</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58</v>
      </c>
      <c r="C15" s="170"/>
      <c r="D15" s="178"/>
      <c r="E15" s="287">
        <f>ROUND(SUM(E8:E14),0)</f>
        <v>0</v>
      </c>
      <c r="F15" s="149"/>
      <c r="G15" s="172"/>
    </row>
    <row r="16" spans="1:13" s="294" customFormat="1" ht="15.75" thickBot="1" x14ac:dyDescent="0.25">
      <c r="A16" s="538" t="s">
        <v>57</v>
      </c>
      <c r="B16" s="539"/>
      <c r="C16" s="539"/>
      <c r="D16" s="539"/>
      <c r="E16" s="539"/>
      <c r="F16" s="539"/>
      <c r="G16" s="540"/>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59</v>
      </c>
      <c r="C25" s="170"/>
      <c r="D25" s="178"/>
      <c r="E25" s="319">
        <f>ROUND(SUM(E17:E24),0)</f>
        <v>0</v>
      </c>
      <c r="F25" s="149"/>
      <c r="G25" s="172"/>
    </row>
    <row r="26" spans="1:13" s="294" customFormat="1" ht="15.75" thickBot="1" x14ac:dyDescent="0.25">
      <c r="A26" s="538" t="s">
        <v>55</v>
      </c>
      <c r="B26" s="539"/>
      <c r="C26" s="539"/>
      <c r="D26" s="539"/>
      <c r="E26" s="539"/>
      <c r="F26" s="539"/>
      <c r="G26" s="540"/>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60</v>
      </c>
      <c r="C35" s="170"/>
      <c r="D35" s="178"/>
      <c r="E35" s="319">
        <f>ROUND(SUM(E27:E34),0)</f>
        <v>0</v>
      </c>
      <c r="F35" s="149"/>
      <c r="G35" s="172"/>
    </row>
    <row r="36" spans="1:7" s="294" customFormat="1" ht="13.5" thickBot="1" x14ac:dyDescent="0.25">
      <c r="A36" s="284"/>
      <c r="B36" s="193" t="s">
        <v>95</v>
      </c>
      <c r="C36" s="179"/>
      <c r="D36" s="180"/>
      <c r="E36" s="287">
        <f>ROUND(SUM(E35+E25+E15),0)</f>
        <v>0</v>
      </c>
      <c r="F36" s="161"/>
      <c r="G36" s="181"/>
    </row>
    <row r="37" spans="1:7" ht="13.5" thickBot="1" x14ac:dyDescent="0.25"/>
    <row r="38" spans="1:7" ht="11.25" customHeight="1" x14ac:dyDescent="0.2">
      <c r="A38" s="524" t="s">
        <v>142</v>
      </c>
      <c r="B38" s="525"/>
      <c r="C38" s="525"/>
      <c r="D38" s="525"/>
      <c r="E38" s="525"/>
      <c r="F38" s="525"/>
      <c r="G38" s="526"/>
    </row>
    <row r="39" spans="1:7" ht="11.25" customHeight="1" thickBot="1" x14ac:dyDescent="0.25">
      <c r="A39" s="527"/>
      <c r="B39" s="528"/>
      <c r="C39" s="528"/>
      <c r="D39" s="528"/>
      <c r="E39" s="528"/>
      <c r="F39" s="528"/>
      <c r="G39" s="529"/>
    </row>
  </sheetData>
  <sheetProtection sheet="1" objects="1" scenarios="1"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K32"/>
  <sheetViews>
    <sheetView showGridLines="0" zoomScale="90" workbookViewId="0">
      <selection activeCell="J6" sqref="J6"/>
    </sheetView>
  </sheetViews>
  <sheetFormatPr defaultColWidth="9.140625" defaultRowHeight="12.75" x14ac:dyDescent="0.2"/>
  <cols>
    <col min="1" max="1" width="8" style="7" customWidth="1"/>
    <col min="2" max="2" width="42.28515625" style="7" customWidth="1"/>
    <col min="3" max="3" width="58.5703125" style="7" customWidth="1"/>
    <col min="4" max="4" width="10.7109375" style="301" customWidth="1"/>
    <col min="5" max="6" width="10.7109375" style="362" customWidth="1"/>
    <col min="7" max="7" width="10.7109375" style="363" customWidth="1"/>
    <col min="8" max="16384" width="9.140625" style="7"/>
  </cols>
  <sheetData>
    <row r="1" spans="1:11" s="321" customFormat="1" ht="12.75" customHeight="1" x14ac:dyDescent="0.2">
      <c r="A1" s="531" t="s">
        <v>121</v>
      </c>
      <c r="B1" s="531"/>
      <c r="C1" s="288"/>
      <c r="D1" s="344"/>
      <c r="E1" s="541"/>
      <c r="F1" s="541"/>
      <c r="G1" s="541"/>
      <c r="H1" s="320"/>
    </row>
    <row r="2" spans="1:11" s="296" customFormat="1" ht="18.75" thickBot="1" x14ac:dyDescent="0.25">
      <c r="A2" s="530" t="s">
        <v>85</v>
      </c>
      <c r="B2" s="530"/>
      <c r="C2" s="530"/>
      <c r="D2" s="530"/>
      <c r="E2" s="530"/>
      <c r="F2" s="530"/>
      <c r="G2" s="530"/>
      <c r="H2" s="295"/>
      <c r="I2" s="295"/>
      <c r="J2" s="295"/>
      <c r="K2" s="295"/>
    </row>
    <row r="3" spans="1:11" ht="204.95" customHeight="1" thickBot="1" x14ac:dyDescent="0.25">
      <c r="A3" s="535" t="s">
        <v>202</v>
      </c>
      <c r="B3" s="536"/>
      <c r="C3" s="536"/>
      <c r="D3" s="536"/>
      <c r="E3" s="536"/>
      <c r="F3" s="536"/>
      <c r="G3" s="537"/>
    </row>
    <row r="4" spans="1:11" ht="7.5" customHeight="1" thickBot="1" x14ac:dyDescent="0.25">
      <c r="B4" s="345"/>
      <c r="C4" s="345"/>
      <c r="D4" s="346"/>
      <c r="E4" s="346"/>
      <c r="F4" s="346"/>
      <c r="G4" s="347"/>
    </row>
    <row r="5" spans="1:11" ht="30.75" thickBot="1" x14ac:dyDescent="0.25">
      <c r="A5" s="336" t="s">
        <v>154</v>
      </c>
      <c r="B5" s="337" t="s">
        <v>66</v>
      </c>
      <c r="C5" s="337" t="s">
        <v>167</v>
      </c>
      <c r="D5" s="338" t="s">
        <v>54</v>
      </c>
      <c r="E5" s="338" t="s">
        <v>57</v>
      </c>
      <c r="F5" s="348" t="s">
        <v>55</v>
      </c>
      <c r="G5" s="349" t="s">
        <v>78</v>
      </c>
    </row>
    <row r="6" spans="1:11" ht="26.25" thickBot="1" x14ac:dyDescent="0.25">
      <c r="A6" s="311" t="s">
        <v>168</v>
      </c>
      <c r="B6" s="350" t="s">
        <v>173</v>
      </c>
      <c r="C6" s="351" t="s">
        <v>169</v>
      </c>
      <c r="D6" s="316">
        <v>48000</v>
      </c>
      <c r="E6" s="352">
        <v>32000</v>
      </c>
      <c r="F6" s="353">
        <v>16000</v>
      </c>
      <c r="G6" s="354">
        <f>SUM(D6:F6)</f>
        <v>96000</v>
      </c>
    </row>
    <row r="7" spans="1:11" x14ac:dyDescent="0.2">
      <c r="A7" s="258"/>
      <c r="B7" s="182"/>
      <c r="C7" s="182"/>
      <c r="D7" s="183"/>
      <c r="E7" s="184"/>
      <c r="F7" s="184"/>
      <c r="G7" s="192">
        <f t="shared" ref="G7:G12" si="0">SUM(D7:F7)</f>
        <v>0</v>
      </c>
    </row>
    <row r="8" spans="1:11" x14ac:dyDescent="0.2">
      <c r="A8" s="258"/>
      <c r="B8" s="185"/>
      <c r="C8" s="185"/>
      <c r="D8" s="183"/>
      <c r="E8" s="186"/>
      <c r="F8" s="186"/>
      <c r="G8" s="192">
        <f t="shared" si="0"/>
        <v>0</v>
      </c>
    </row>
    <row r="9" spans="1:11" x14ac:dyDescent="0.2">
      <c r="A9" s="258"/>
      <c r="B9" s="185"/>
      <c r="C9" s="185"/>
      <c r="D9" s="183"/>
      <c r="E9" s="186"/>
      <c r="F9" s="186"/>
      <c r="G9" s="192">
        <f t="shared" si="0"/>
        <v>0</v>
      </c>
    </row>
    <row r="10" spans="1:11" x14ac:dyDescent="0.2">
      <c r="A10" s="258"/>
      <c r="B10" s="185"/>
      <c r="C10" s="185"/>
      <c r="D10" s="183"/>
      <c r="E10" s="186"/>
      <c r="F10" s="186"/>
      <c r="G10" s="192">
        <f t="shared" si="0"/>
        <v>0</v>
      </c>
    </row>
    <row r="11" spans="1:11" x14ac:dyDescent="0.2">
      <c r="A11" s="258"/>
      <c r="B11" s="185"/>
      <c r="C11" s="185"/>
      <c r="D11" s="183"/>
      <c r="E11" s="186"/>
      <c r="F11" s="186"/>
      <c r="G11" s="192">
        <f t="shared" si="0"/>
        <v>0</v>
      </c>
    </row>
    <row r="12" spans="1:11" x14ac:dyDescent="0.2">
      <c r="A12" s="258"/>
      <c r="B12" s="185"/>
      <c r="C12" s="185"/>
      <c r="D12" s="183"/>
      <c r="E12" s="186"/>
      <c r="F12" s="186"/>
      <c r="G12" s="192">
        <f t="shared" si="0"/>
        <v>0</v>
      </c>
    </row>
    <row r="13" spans="1:11" s="294" customFormat="1" ht="13.5" thickBot="1" x14ac:dyDescent="0.25">
      <c r="A13" s="355"/>
      <c r="B13" s="191"/>
      <c r="C13" s="191" t="s">
        <v>104</v>
      </c>
      <c r="D13" s="364">
        <f>ROUND(SUM(D7:D12),0)</f>
        <v>0</v>
      </c>
      <c r="E13" s="364">
        <f>ROUND(SUM(E7:E12),0)</f>
        <v>0</v>
      </c>
      <c r="F13" s="364">
        <f>ROUND(SUM(F7:F12),0)</f>
        <v>0</v>
      </c>
      <c r="G13" s="365">
        <f>ROUND(SUM(G7:G12),0)</f>
        <v>0</v>
      </c>
    </row>
    <row r="14" spans="1:11" ht="5.25" customHeight="1" thickBot="1" x14ac:dyDescent="0.25">
      <c r="A14" s="325"/>
      <c r="B14" s="187"/>
      <c r="C14" s="187"/>
      <c r="D14" s="188"/>
      <c r="E14" s="189"/>
      <c r="F14" s="189"/>
      <c r="G14" s="190"/>
    </row>
    <row r="15" spans="1:11" ht="31.5" customHeight="1" thickBot="1" x14ac:dyDescent="0.25">
      <c r="A15" s="336" t="s">
        <v>154</v>
      </c>
      <c r="B15" s="337" t="s">
        <v>44</v>
      </c>
      <c r="C15" s="337" t="s">
        <v>167</v>
      </c>
      <c r="D15" s="338" t="s">
        <v>54</v>
      </c>
      <c r="E15" s="338" t="s">
        <v>57</v>
      </c>
      <c r="F15" s="348" t="s">
        <v>55</v>
      </c>
      <c r="G15" s="349" t="s">
        <v>78</v>
      </c>
    </row>
    <row r="16" spans="1:11" ht="26.25" thickBot="1" x14ac:dyDescent="0.25">
      <c r="A16" s="356">
        <v>6</v>
      </c>
      <c r="B16" s="350" t="s">
        <v>174</v>
      </c>
      <c r="C16" s="351" t="s">
        <v>170</v>
      </c>
      <c r="D16" s="316">
        <v>32900</v>
      </c>
      <c r="E16" s="352">
        <v>86500</v>
      </c>
      <c r="F16" s="353"/>
      <c r="G16" s="354">
        <f t="shared" ref="G16:G21" si="1">SUM(D16:F16)</f>
        <v>119400</v>
      </c>
    </row>
    <row r="17" spans="1:7" x14ac:dyDescent="0.2">
      <c r="A17" s="258"/>
      <c r="B17" s="185"/>
      <c r="C17" s="185"/>
      <c r="D17" s="183"/>
      <c r="E17" s="186"/>
      <c r="F17" s="186"/>
      <c r="G17" s="192">
        <f t="shared" si="1"/>
        <v>0</v>
      </c>
    </row>
    <row r="18" spans="1:7" x14ac:dyDescent="0.2">
      <c r="A18" s="258"/>
      <c r="B18" s="185"/>
      <c r="C18" s="185"/>
      <c r="D18" s="183"/>
      <c r="E18" s="186"/>
      <c r="F18" s="186"/>
      <c r="G18" s="192">
        <f t="shared" si="1"/>
        <v>0</v>
      </c>
    </row>
    <row r="19" spans="1:7" x14ac:dyDescent="0.2">
      <c r="A19" s="258"/>
      <c r="B19" s="185"/>
      <c r="C19" s="185"/>
      <c r="D19" s="183"/>
      <c r="E19" s="186"/>
      <c r="F19" s="186"/>
      <c r="G19" s="192">
        <f t="shared" si="1"/>
        <v>0</v>
      </c>
    </row>
    <row r="20" spans="1:7" x14ac:dyDescent="0.2">
      <c r="A20" s="258"/>
      <c r="B20" s="185"/>
      <c r="C20" s="185"/>
      <c r="D20" s="183"/>
      <c r="E20" s="186"/>
      <c r="F20" s="186"/>
      <c r="G20" s="192">
        <f t="shared" si="1"/>
        <v>0</v>
      </c>
    </row>
    <row r="21" spans="1:7" x14ac:dyDescent="0.2">
      <c r="A21" s="258"/>
      <c r="B21" s="185"/>
      <c r="C21" s="185"/>
      <c r="D21" s="183"/>
      <c r="E21" s="186"/>
      <c r="F21" s="186"/>
      <c r="G21" s="192">
        <f t="shared" si="1"/>
        <v>0</v>
      </c>
    </row>
    <row r="22" spans="1:7" s="294" customFormat="1" ht="13.5" thickBot="1" x14ac:dyDescent="0.25">
      <c r="A22" s="355"/>
      <c r="B22" s="191"/>
      <c r="C22" s="191" t="s">
        <v>104</v>
      </c>
      <c r="D22" s="364">
        <f>ROUND(SUM(D17:D21),0)</f>
        <v>0</v>
      </c>
      <c r="E22" s="364">
        <f>ROUND(SUM(E17:E21),0)</f>
        <v>0</v>
      </c>
      <c r="F22" s="364">
        <f>ROUND(SUM(F17:F21),0)</f>
        <v>0</v>
      </c>
      <c r="G22" s="365">
        <f>ROUND(SUM(G17:G21),0)</f>
        <v>0</v>
      </c>
    </row>
    <row r="23" spans="1:7" s="360" customFormat="1" ht="7.5" customHeight="1" thickBot="1" x14ac:dyDescent="0.25">
      <c r="A23" s="357"/>
      <c r="B23" s="358"/>
      <c r="C23" s="358"/>
      <c r="D23" s="359"/>
      <c r="E23" s="359"/>
      <c r="F23" s="359"/>
      <c r="G23" s="359"/>
    </row>
    <row r="24" spans="1:7" ht="30.75" thickBot="1" x14ac:dyDescent="0.25">
      <c r="A24" s="336" t="s">
        <v>154</v>
      </c>
      <c r="B24" s="337" t="s">
        <v>83</v>
      </c>
      <c r="C24" s="326" t="s">
        <v>167</v>
      </c>
      <c r="D24" s="338" t="s">
        <v>54</v>
      </c>
      <c r="E24" s="338" t="s">
        <v>57</v>
      </c>
      <c r="F24" s="348" t="s">
        <v>55</v>
      </c>
      <c r="G24" s="349" t="s">
        <v>78</v>
      </c>
    </row>
    <row r="25" spans="1:7" x14ac:dyDescent="0.2">
      <c r="A25" s="258"/>
      <c r="B25" s="185"/>
      <c r="C25" s="185"/>
      <c r="D25" s="183"/>
      <c r="E25" s="186"/>
      <c r="F25" s="186"/>
      <c r="G25" s="192">
        <f>SUM(D25:F25)</f>
        <v>0</v>
      </c>
    </row>
    <row r="26" spans="1:7" x14ac:dyDescent="0.2">
      <c r="A26" s="258"/>
      <c r="B26" s="185"/>
      <c r="C26" s="185"/>
      <c r="D26" s="183"/>
      <c r="E26" s="186"/>
      <c r="F26" s="186"/>
      <c r="G26" s="192">
        <f>SUM(D26:F26)</f>
        <v>0</v>
      </c>
    </row>
    <row r="27" spans="1:7" s="294" customFormat="1" ht="13.5" thickBot="1" x14ac:dyDescent="0.25">
      <c r="A27" s="355"/>
      <c r="B27" s="191"/>
      <c r="C27" s="191" t="s">
        <v>104</v>
      </c>
      <c r="D27" s="364">
        <f>ROUND(SUM(D25:D26),0)</f>
        <v>0</v>
      </c>
      <c r="E27" s="364">
        <f>ROUND(SUM(E25:E26),0)</f>
        <v>0</v>
      </c>
      <c r="F27" s="364">
        <f>ROUND(SUM(F25:F26),0)</f>
        <v>0</v>
      </c>
      <c r="G27" s="365">
        <f>ROUND(SUM(D27:F27),0)</f>
        <v>0</v>
      </c>
    </row>
    <row r="28" spans="1:7" ht="9.75" customHeight="1" thickBot="1" x14ac:dyDescent="0.25">
      <c r="A28" s="325"/>
      <c r="B28" s="187"/>
      <c r="C28" s="187"/>
      <c r="D28" s="188"/>
      <c r="E28" s="189"/>
      <c r="F28" s="189"/>
      <c r="G28" s="190"/>
    </row>
    <row r="29" spans="1:7" s="294" customFormat="1" ht="15.75" customHeight="1" thickBot="1" x14ac:dyDescent="0.25">
      <c r="A29" s="361"/>
      <c r="B29" s="193" t="s">
        <v>84</v>
      </c>
      <c r="C29" s="193"/>
      <c r="D29" s="287">
        <f>ROUND(SUM(D22+D27+D13),0)</f>
        <v>0</v>
      </c>
      <c r="E29" s="287">
        <f>ROUND(SUM(E22+E27+E13),0)</f>
        <v>0</v>
      </c>
      <c r="F29" s="287">
        <f>ROUND(SUM(F22+F27+F13),0)</f>
        <v>0</v>
      </c>
      <c r="G29" s="366">
        <f>ROUND(SUM(G22+G27+G13),0)</f>
        <v>0</v>
      </c>
    </row>
    <row r="30" spans="1:7" ht="13.5" thickBot="1" x14ac:dyDescent="0.25">
      <c r="D30" s="188"/>
      <c r="E30" s="189"/>
      <c r="F30" s="189"/>
      <c r="G30" s="190"/>
    </row>
    <row r="31" spans="1:7" ht="11.25" customHeight="1" x14ac:dyDescent="0.2">
      <c r="A31" s="524" t="s">
        <v>142</v>
      </c>
      <c r="B31" s="525"/>
      <c r="C31" s="525"/>
      <c r="D31" s="525"/>
      <c r="E31" s="525"/>
      <c r="F31" s="525"/>
      <c r="G31" s="526"/>
    </row>
    <row r="32" spans="1:7" ht="11.25" customHeight="1" thickBot="1" x14ac:dyDescent="0.25">
      <c r="A32" s="527"/>
      <c r="B32" s="528"/>
      <c r="C32" s="528"/>
      <c r="D32" s="528"/>
      <c r="E32" s="528"/>
      <c r="F32" s="528"/>
      <c r="G32" s="529"/>
    </row>
  </sheetData>
  <sheetProtection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E1:G1"/>
    <mergeCell ref="A1:B1"/>
    <mergeCell ref="A2:G2"/>
    <mergeCell ref="A3:G3"/>
    <mergeCell ref="A31:G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C13" sqref="C13"/>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1" t="s">
        <v>122</v>
      </c>
      <c r="B1" s="531"/>
      <c r="C1" s="367"/>
      <c r="D1" s="288"/>
      <c r="E1" s="292"/>
      <c r="F1" s="320"/>
      <c r="G1" s="320"/>
      <c r="H1" s="320"/>
    </row>
    <row r="2" spans="1:11" s="323" customFormat="1" ht="18.75" thickBot="1" x14ac:dyDescent="0.25">
      <c r="A2" s="542" t="s">
        <v>51</v>
      </c>
      <c r="B2" s="542"/>
      <c r="C2" s="542"/>
      <c r="D2" s="542"/>
      <c r="E2" s="542"/>
      <c r="F2" s="368"/>
      <c r="G2" s="368"/>
      <c r="H2" s="368"/>
      <c r="I2" s="322"/>
      <c r="J2" s="322"/>
      <c r="K2" s="322"/>
    </row>
    <row r="3" spans="1:11" ht="76.5" customHeight="1" thickBot="1" x14ac:dyDescent="0.25">
      <c r="A3" s="535" t="s">
        <v>195</v>
      </c>
      <c r="B3" s="536"/>
      <c r="C3" s="536"/>
      <c r="D3" s="536"/>
      <c r="E3" s="537"/>
    </row>
    <row r="4" spans="1:11" ht="11.25" customHeight="1" thickBot="1" x14ac:dyDescent="0.25">
      <c r="B4" s="297"/>
    </row>
    <row r="5" spans="1:11" ht="15.75" customHeight="1" thickBot="1" x14ac:dyDescent="0.3">
      <c r="A5" s="543" t="s">
        <v>180</v>
      </c>
      <c r="B5" s="544"/>
      <c r="C5" s="544"/>
      <c r="D5" s="544"/>
      <c r="E5" s="545"/>
    </row>
    <row r="6" spans="1:11" ht="13.5" thickBot="1" x14ac:dyDescent="0.25">
      <c r="B6" s="297"/>
    </row>
    <row r="7" spans="1:11" s="294" customFormat="1" ht="26.25" thickBot="1" x14ac:dyDescent="0.25">
      <c r="A7" s="370" t="s">
        <v>154</v>
      </c>
      <c r="B7" s="337" t="s">
        <v>98</v>
      </c>
      <c r="C7" s="340" t="s">
        <v>99</v>
      </c>
      <c r="D7" s="341" t="s">
        <v>64</v>
      </c>
      <c r="E7" s="342" t="s">
        <v>65</v>
      </c>
    </row>
    <row r="8" spans="1:11" s="294" customFormat="1" ht="15.75" thickBot="1" x14ac:dyDescent="0.25">
      <c r="A8" s="538" t="s">
        <v>54</v>
      </c>
      <c r="B8" s="539"/>
      <c r="C8" s="539"/>
      <c r="D8" s="539"/>
      <c r="E8" s="540"/>
    </row>
    <row r="9" spans="1:11" s="11" customFormat="1" ht="13.5" thickBot="1" x14ac:dyDescent="0.25">
      <c r="A9" s="311">
        <v>3</v>
      </c>
      <c r="B9" s="351" t="s">
        <v>144</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58</v>
      </c>
      <c r="C15" s="287">
        <f>SUM(C10:C14)</f>
        <v>0</v>
      </c>
      <c r="D15" s="195"/>
      <c r="E15" s="150"/>
    </row>
    <row r="16" spans="1:11" s="294" customFormat="1" ht="15.75" thickBot="1" x14ac:dyDescent="0.25">
      <c r="A16" s="538" t="s">
        <v>57</v>
      </c>
      <c r="B16" s="539"/>
      <c r="C16" s="539"/>
      <c r="D16" s="539"/>
      <c r="E16" s="540"/>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59</v>
      </c>
      <c r="C22" s="319">
        <f>SUM(C17:C21)</f>
        <v>0</v>
      </c>
      <c r="D22" s="195"/>
      <c r="E22" s="150"/>
    </row>
    <row r="23" spans="1:5" s="294" customFormat="1" ht="15.75" thickBot="1" x14ac:dyDescent="0.25">
      <c r="A23" s="538" t="s">
        <v>55</v>
      </c>
      <c r="B23" s="539"/>
      <c r="C23" s="539"/>
      <c r="D23" s="539"/>
      <c r="E23" s="540"/>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60</v>
      </c>
      <c r="C29" s="319">
        <f>SUM(C24:C28)</f>
        <v>0</v>
      </c>
      <c r="D29" s="195"/>
      <c r="E29" s="150"/>
    </row>
    <row r="30" spans="1:5" s="294" customFormat="1" ht="13.5" thickBot="1" x14ac:dyDescent="0.25">
      <c r="A30" s="361"/>
      <c r="B30" s="193" t="s">
        <v>95</v>
      </c>
      <c r="C30" s="287">
        <f>C15+C22+C29</f>
        <v>0</v>
      </c>
      <c r="D30" s="196"/>
      <c r="E30" s="162"/>
    </row>
    <row r="31" spans="1:5" ht="13.5" thickBot="1" x14ac:dyDescent="0.25"/>
    <row r="32" spans="1:5" ht="11.25" customHeight="1" x14ac:dyDescent="0.2">
      <c r="A32" s="524" t="s">
        <v>142</v>
      </c>
      <c r="B32" s="525"/>
      <c r="C32" s="525"/>
      <c r="D32" s="525"/>
      <c r="E32" s="526"/>
    </row>
    <row r="33" spans="1:5" ht="11.25" customHeight="1" thickBot="1" x14ac:dyDescent="0.25">
      <c r="A33" s="527"/>
      <c r="B33" s="528"/>
      <c r="C33" s="528"/>
      <c r="D33" s="528"/>
      <c r="E33" s="529"/>
    </row>
  </sheetData>
  <sheetProtection sheet="1" objects="1" scenarios="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C12" sqref="C12"/>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1" t="s">
        <v>122</v>
      </c>
      <c r="B1" s="531"/>
      <c r="C1" s="288"/>
      <c r="D1" s="320"/>
      <c r="E1" s="292"/>
    </row>
    <row r="2" spans="1:8" s="323" customFormat="1" ht="18.75" thickBot="1" x14ac:dyDescent="0.25">
      <c r="A2" s="546" t="s">
        <v>52</v>
      </c>
      <c r="B2" s="546"/>
      <c r="C2" s="546"/>
      <c r="D2" s="546"/>
      <c r="E2" s="546"/>
      <c r="F2" s="322"/>
      <c r="G2" s="322"/>
      <c r="H2" s="322"/>
    </row>
    <row r="3" spans="1:8" ht="81" customHeight="1" thickBot="1" x14ac:dyDescent="0.25">
      <c r="A3" s="547" t="s">
        <v>193</v>
      </c>
      <c r="B3" s="548"/>
      <c r="C3" s="548"/>
      <c r="D3" s="548"/>
      <c r="E3" s="549"/>
    </row>
    <row r="4" spans="1:8" ht="6.75" customHeight="1" thickBot="1" x14ac:dyDescent="0.25">
      <c r="B4" s="297"/>
    </row>
    <row r="5" spans="1:8" s="331" customFormat="1" ht="26.25" thickBot="1" x14ac:dyDescent="0.25">
      <c r="A5" s="336" t="s">
        <v>154</v>
      </c>
      <c r="B5" s="337" t="s">
        <v>155</v>
      </c>
      <c r="C5" s="340" t="s">
        <v>80</v>
      </c>
      <c r="D5" s="341" t="s">
        <v>64</v>
      </c>
      <c r="E5" s="342" t="s">
        <v>65</v>
      </c>
    </row>
    <row r="6" spans="1:8" s="294" customFormat="1" ht="15.75" thickBot="1" x14ac:dyDescent="0.25">
      <c r="A6" s="538" t="s">
        <v>54</v>
      </c>
      <c r="B6" s="539"/>
      <c r="C6" s="539"/>
      <c r="D6" s="539"/>
      <c r="E6" s="540"/>
    </row>
    <row r="7" spans="1:8" ht="13.5" customHeight="1" thickBot="1" x14ac:dyDescent="0.25">
      <c r="A7" s="332">
        <v>5</v>
      </c>
      <c r="B7" s="312" t="s">
        <v>156</v>
      </c>
      <c r="C7" s="316">
        <v>16000</v>
      </c>
      <c r="D7" s="373" t="s">
        <v>105</v>
      </c>
      <c r="E7" s="317" t="s">
        <v>106</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58</v>
      </c>
      <c r="C14" s="319">
        <f>ROUND(SUM(C8:C13),0)</f>
        <v>0</v>
      </c>
      <c r="D14" s="199"/>
      <c r="E14" s="150"/>
    </row>
    <row r="15" spans="1:8" s="294" customFormat="1" ht="15.75" thickBot="1" x14ac:dyDescent="0.25">
      <c r="A15" s="370"/>
      <c r="B15" s="539" t="s">
        <v>57</v>
      </c>
      <c r="C15" s="539"/>
      <c r="D15" s="539"/>
      <c r="E15" s="540"/>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59</v>
      </c>
      <c r="C22" s="319">
        <f>ROUND(SUM(C16:C21),0)</f>
        <v>0</v>
      </c>
      <c r="D22" s="199"/>
      <c r="E22" s="150"/>
    </row>
    <row r="23" spans="1:5" s="294" customFormat="1" ht="15.75" thickBot="1" x14ac:dyDescent="0.25">
      <c r="A23" s="370"/>
      <c r="B23" s="539" t="s">
        <v>55</v>
      </c>
      <c r="C23" s="539"/>
      <c r="D23" s="539"/>
      <c r="E23" s="540"/>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60</v>
      </c>
      <c r="C30" s="319">
        <f>ROUND(SUM(C24:C29),0)</f>
        <v>0</v>
      </c>
      <c r="D30" s="199"/>
      <c r="E30" s="150"/>
    </row>
    <row r="31" spans="1:5" s="294" customFormat="1" ht="13.5" thickBot="1" x14ac:dyDescent="0.25">
      <c r="A31" s="361"/>
      <c r="B31" s="193" t="s">
        <v>95</v>
      </c>
      <c r="C31" s="374">
        <f>ROUND(SUM(C30+C22+C14),0)</f>
        <v>0</v>
      </c>
      <c r="D31" s="227"/>
      <c r="E31" s="162"/>
    </row>
    <row r="32" spans="1:5" ht="13.5" thickBot="1" x14ac:dyDescent="0.25"/>
    <row r="33" spans="1:5" ht="11.25" customHeight="1" x14ac:dyDescent="0.2">
      <c r="A33" s="524" t="s">
        <v>142</v>
      </c>
      <c r="B33" s="525"/>
      <c r="C33" s="525"/>
      <c r="D33" s="525"/>
      <c r="E33" s="526"/>
    </row>
    <row r="34" spans="1:5" ht="11.25" customHeight="1" thickBot="1" x14ac:dyDescent="0.25">
      <c r="A34" s="527"/>
      <c r="B34" s="528"/>
      <c r="C34" s="528"/>
      <c r="D34" s="528"/>
      <c r="E34" s="529"/>
    </row>
  </sheetData>
  <sheetProtection sheet="1" objects="1" scenarios="1"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zoomScale="90" zoomScaleNormal="90" workbookViewId="0">
      <selection activeCell="A3" sqref="A3:G3"/>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1" t="s">
        <v>121</v>
      </c>
      <c r="B1" s="531"/>
      <c r="C1" s="531"/>
      <c r="D1" s="531"/>
      <c r="F1" s="555"/>
      <c r="G1" s="556"/>
      <c r="H1" s="292"/>
    </row>
    <row r="2" spans="1:11" s="376" customFormat="1" ht="18.75" thickBot="1" x14ac:dyDescent="0.25">
      <c r="A2" s="579" t="s">
        <v>125</v>
      </c>
      <c r="B2" s="579"/>
      <c r="C2" s="579"/>
      <c r="D2" s="579"/>
      <c r="E2" s="579"/>
      <c r="F2" s="579"/>
      <c r="G2" s="579"/>
      <c r="H2" s="293"/>
    </row>
    <row r="3" spans="1:11" s="296" customFormat="1" ht="116.25" customHeight="1" thickBot="1" x14ac:dyDescent="0.25">
      <c r="A3" s="550" t="s">
        <v>194</v>
      </c>
      <c r="B3" s="548"/>
      <c r="C3" s="548"/>
      <c r="D3" s="548"/>
      <c r="E3" s="548"/>
      <c r="F3" s="548"/>
      <c r="G3" s="549"/>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54</v>
      </c>
      <c r="C5" s="383" t="s">
        <v>57</v>
      </c>
      <c r="D5" s="383" t="s">
        <v>55</v>
      </c>
      <c r="E5" s="383" t="s">
        <v>94</v>
      </c>
      <c r="F5" s="551" t="s">
        <v>135</v>
      </c>
      <c r="G5" s="552"/>
      <c r="H5" s="380"/>
      <c r="I5" s="380"/>
      <c r="J5" s="381"/>
    </row>
    <row r="6" spans="1:11" s="376" customFormat="1" ht="14.25" customHeight="1" x14ac:dyDescent="0.25">
      <c r="A6" s="384" t="s">
        <v>126</v>
      </c>
      <c r="B6" s="385"/>
      <c r="C6" s="385"/>
      <c r="D6" s="385"/>
      <c r="E6" s="386"/>
      <c r="F6" s="553"/>
      <c r="G6" s="554"/>
      <c r="H6" s="387"/>
      <c r="I6" s="388"/>
      <c r="J6" s="381"/>
    </row>
    <row r="7" spans="1:11" s="376" customFormat="1" ht="15" x14ac:dyDescent="0.25">
      <c r="A7" s="389" t="s">
        <v>127</v>
      </c>
      <c r="B7" s="271">
        <v>0</v>
      </c>
      <c r="C7" s="271">
        <v>0</v>
      </c>
      <c r="D7" s="271">
        <v>0</v>
      </c>
      <c r="E7" s="390"/>
      <c r="F7" s="560"/>
      <c r="G7" s="561"/>
      <c r="H7" s="391"/>
      <c r="I7" s="392"/>
      <c r="J7" s="381"/>
    </row>
    <row r="8" spans="1:11" s="376" customFormat="1" ht="15" x14ac:dyDescent="0.25">
      <c r="A8" s="389" t="s">
        <v>128</v>
      </c>
      <c r="B8" s="271">
        <v>0</v>
      </c>
      <c r="C8" s="271">
        <v>0</v>
      </c>
      <c r="D8" s="271">
        <v>0</v>
      </c>
      <c r="E8" s="390"/>
      <c r="F8" s="560"/>
      <c r="G8" s="561"/>
      <c r="H8" s="391"/>
      <c r="I8" s="392"/>
      <c r="J8" s="381"/>
    </row>
    <row r="9" spans="1:11" s="376" customFormat="1" ht="15" x14ac:dyDescent="0.25">
      <c r="A9" s="389" t="s">
        <v>136</v>
      </c>
      <c r="B9" s="271">
        <v>0</v>
      </c>
      <c r="C9" s="271">
        <v>0</v>
      </c>
      <c r="D9" s="271">
        <v>0</v>
      </c>
      <c r="E9" s="393"/>
      <c r="F9" s="562"/>
      <c r="G9" s="561"/>
      <c r="H9" s="394"/>
      <c r="I9" s="381"/>
      <c r="J9" s="381"/>
    </row>
    <row r="10" spans="1:11" s="376" customFormat="1" ht="15" x14ac:dyDescent="0.25">
      <c r="A10" s="389" t="s">
        <v>129</v>
      </c>
      <c r="B10" s="271">
        <v>0</v>
      </c>
      <c r="C10" s="271">
        <v>0</v>
      </c>
      <c r="D10" s="271">
        <v>0</v>
      </c>
      <c r="E10" s="393"/>
      <c r="F10" s="562"/>
      <c r="G10" s="561"/>
      <c r="H10" s="394"/>
      <c r="I10" s="381"/>
      <c r="J10" s="381"/>
    </row>
    <row r="11" spans="1:11" s="376" customFormat="1" ht="15" customHeight="1" x14ac:dyDescent="0.25">
      <c r="A11" s="384" t="s">
        <v>130</v>
      </c>
      <c r="B11" s="228"/>
      <c r="C11" s="228"/>
      <c r="D11" s="228"/>
      <c r="E11" s="395"/>
      <c r="F11" s="565"/>
      <c r="G11" s="566"/>
      <c r="H11" s="394"/>
      <c r="I11" s="381"/>
      <c r="J11" s="381"/>
    </row>
    <row r="12" spans="1:11" s="376" customFormat="1" ht="15" customHeight="1" x14ac:dyDescent="0.25">
      <c r="A12" s="389" t="s">
        <v>131</v>
      </c>
      <c r="B12" s="229"/>
      <c r="C12" s="229"/>
      <c r="D12" s="229"/>
      <c r="E12" s="393">
        <f>ROUND(SUM(B12:D12),0)</f>
        <v>0</v>
      </c>
      <c r="F12" s="563"/>
      <c r="G12" s="564"/>
      <c r="H12" s="394"/>
      <c r="I12" s="381"/>
      <c r="J12" s="381"/>
    </row>
    <row r="13" spans="1:11" s="376" customFormat="1" ht="15" customHeight="1" x14ac:dyDescent="0.25">
      <c r="A13" s="389" t="s">
        <v>132</v>
      </c>
      <c r="B13" s="229"/>
      <c r="C13" s="229"/>
      <c r="D13" s="229"/>
      <c r="E13" s="393">
        <f>ROUND(SUM(B13:D13),0)</f>
        <v>0</v>
      </c>
      <c r="F13" s="563"/>
      <c r="G13" s="564"/>
      <c r="H13" s="394"/>
      <c r="I13" s="381"/>
      <c r="J13" s="381"/>
    </row>
    <row r="14" spans="1:11" s="376" customFormat="1" ht="15" customHeight="1" x14ac:dyDescent="0.25">
      <c r="A14" s="389" t="s">
        <v>137</v>
      </c>
      <c r="B14" s="229"/>
      <c r="C14" s="229"/>
      <c r="D14" s="229"/>
      <c r="E14" s="393">
        <f>ROUND(SUM(B14:D14),0)</f>
        <v>0</v>
      </c>
      <c r="F14" s="578"/>
      <c r="G14" s="564"/>
      <c r="H14" s="394"/>
      <c r="I14" s="381"/>
      <c r="J14" s="381"/>
    </row>
    <row r="15" spans="1:11" s="376" customFormat="1" ht="15" customHeight="1" x14ac:dyDescent="0.25">
      <c r="A15" s="389" t="s">
        <v>133</v>
      </c>
      <c r="B15" s="229"/>
      <c r="C15" s="229"/>
      <c r="D15" s="229"/>
      <c r="E15" s="393">
        <f>ROUND(SUM(B15:D15),0)</f>
        <v>0</v>
      </c>
      <c r="F15" s="578"/>
      <c r="G15" s="564"/>
      <c r="H15" s="394"/>
      <c r="I15" s="381"/>
      <c r="J15" s="381"/>
    </row>
    <row r="16" spans="1:11" s="376" customFormat="1" ht="15" customHeight="1" thickBot="1" x14ac:dyDescent="0.3">
      <c r="A16" s="396" t="s">
        <v>134</v>
      </c>
      <c r="B16" s="272">
        <f>ROUND(SUM(B12:B15),0)</f>
        <v>0</v>
      </c>
      <c r="C16" s="272">
        <f>ROUND(SUM(C12:C15),0)</f>
        <v>0</v>
      </c>
      <c r="D16" s="272">
        <f>ROUND(SUM(D12:D15),0)</f>
        <v>0</v>
      </c>
      <c r="E16" s="272">
        <f>ROUND(SUM(E12:E15),0)</f>
        <v>0</v>
      </c>
      <c r="F16" s="576"/>
      <c r="G16" s="577"/>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70" t="s">
        <v>145</v>
      </c>
      <c r="B18" s="571"/>
      <c r="C18" s="571"/>
      <c r="D18" s="571"/>
      <c r="E18" s="571"/>
      <c r="F18" s="571"/>
      <c r="G18" s="572"/>
      <c r="H18" s="398"/>
      <c r="I18" s="398"/>
      <c r="J18" s="398"/>
    </row>
    <row r="19" spans="1:11" s="376" customFormat="1" ht="146.25" customHeight="1" thickBot="1" x14ac:dyDescent="0.25">
      <c r="A19" s="573" t="s">
        <v>196</v>
      </c>
      <c r="B19" s="574"/>
      <c r="C19" s="574"/>
      <c r="D19" s="574"/>
      <c r="E19" s="574"/>
      <c r="F19" s="574"/>
      <c r="G19" s="575"/>
      <c r="H19" s="13"/>
      <c r="I19" s="13"/>
      <c r="J19" s="13"/>
    </row>
    <row r="20" spans="1:11" s="376" customFormat="1" ht="7.5" customHeight="1" thickBot="1" x14ac:dyDescent="0.25">
      <c r="A20" s="13"/>
      <c r="B20" s="13"/>
      <c r="C20" s="13"/>
      <c r="D20" s="13"/>
      <c r="E20" s="13"/>
      <c r="F20" s="13"/>
      <c r="G20" s="13"/>
      <c r="H20" s="13"/>
      <c r="I20" s="13"/>
      <c r="J20" s="13"/>
    </row>
    <row r="21" spans="1:11" s="376" customFormat="1" ht="16.5" thickBot="1" x14ac:dyDescent="0.3">
      <c r="A21" s="567" t="s">
        <v>149</v>
      </c>
      <c r="B21" s="568"/>
      <c r="C21" s="568"/>
      <c r="D21" s="568"/>
      <c r="E21" s="568"/>
      <c r="F21" s="568"/>
      <c r="G21" s="569"/>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6" t="s">
        <v>146</v>
      </c>
      <c r="B23" s="467"/>
      <c r="C23" s="467"/>
      <c r="D23" s="467"/>
      <c r="E23" s="467"/>
      <c r="F23" s="467"/>
      <c r="G23" s="468"/>
      <c r="H23" s="399"/>
      <c r="I23" s="399"/>
      <c r="J23" s="399"/>
      <c r="K23" s="381"/>
    </row>
    <row r="24" spans="1:11" s="376" customFormat="1" ht="24.75" customHeight="1" x14ac:dyDescent="0.2">
      <c r="A24" s="557"/>
      <c r="B24" s="558"/>
      <c r="C24" s="558"/>
      <c r="D24" s="558"/>
      <c r="E24" s="558"/>
      <c r="F24" s="558"/>
      <c r="G24" s="559"/>
      <c r="H24" s="399"/>
      <c r="I24" s="399"/>
      <c r="J24" s="399"/>
      <c r="K24" s="381"/>
    </row>
    <row r="25" spans="1:11" s="376" customFormat="1" ht="4.5" customHeight="1" thickBot="1" x14ac:dyDescent="0.25">
      <c r="A25" s="469"/>
      <c r="B25" s="470"/>
      <c r="C25" s="470"/>
      <c r="D25" s="470"/>
      <c r="E25" s="470"/>
      <c r="F25" s="470"/>
      <c r="G25" s="471"/>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F16:G16"/>
    <mergeCell ref="F14:G14"/>
    <mergeCell ref="F15:G15"/>
    <mergeCell ref="A2:G2"/>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1" t="s">
        <v>122</v>
      </c>
      <c r="B1" s="531"/>
      <c r="C1" s="531"/>
      <c r="D1" s="320"/>
      <c r="E1" s="541"/>
      <c r="F1" s="541"/>
      <c r="G1" s="541"/>
      <c r="H1" s="320"/>
    </row>
    <row r="2" spans="1:12" s="323" customFormat="1" ht="18.75" thickBot="1" x14ac:dyDescent="0.25">
      <c r="A2" s="534" t="s">
        <v>86</v>
      </c>
      <c r="B2" s="534"/>
      <c r="C2" s="534"/>
      <c r="D2" s="534"/>
      <c r="E2" s="534"/>
      <c r="F2" s="534"/>
      <c r="G2" s="534"/>
      <c r="H2" s="322"/>
      <c r="I2" s="322"/>
      <c r="J2" s="322"/>
      <c r="K2" s="322"/>
      <c r="L2" s="322"/>
    </row>
    <row r="3" spans="1:12" s="29" customFormat="1" ht="282" customHeight="1" thickBot="1" x14ac:dyDescent="0.25">
      <c r="A3" s="535" t="s">
        <v>203</v>
      </c>
      <c r="B3" s="548"/>
      <c r="C3" s="548"/>
      <c r="D3" s="548"/>
      <c r="E3" s="548"/>
      <c r="F3" s="548"/>
      <c r="G3" s="549"/>
    </row>
    <row r="4" spans="1:12" ht="21" customHeight="1" thickBot="1" x14ac:dyDescent="0.25">
      <c r="A4" s="297"/>
    </row>
    <row r="5" spans="1:12" s="294" customFormat="1" ht="42.75" customHeight="1" thickBot="1" x14ac:dyDescent="0.25">
      <c r="A5" s="402" t="s">
        <v>81</v>
      </c>
      <c r="B5" s="403" t="s">
        <v>182</v>
      </c>
      <c r="C5" s="403" t="s">
        <v>45</v>
      </c>
      <c r="D5" s="404" t="s">
        <v>54</v>
      </c>
      <c r="E5" s="404" t="s">
        <v>57</v>
      </c>
      <c r="F5" s="404" t="s">
        <v>55</v>
      </c>
      <c r="G5" s="405" t="s">
        <v>82</v>
      </c>
    </row>
    <row r="6" spans="1:12" ht="26.25" thickBot="1" x14ac:dyDescent="0.25">
      <c r="A6" s="406" t="s">
        <v>175</v>
      </c>
      <c r="B6" s="407" t="s">
        <v>108</v>
      </c>
      <c r="C6" s="408" t="s">
        <v>153</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107</v>
      </c>
      <c r="D17" s="418">
        <f>ROUND(SUM(D7:D16),0)</f>
        <v>0</v>
      </c>
      <c r="E17" s="418">
        <f>ROUND(SUM(E7:E16),0)</f>
        <v>0</v>
      </c>
      <c r="F17" s="418">
        <f>ROUND(SUM(F7:F16),0)</f>
        <v>0</v>
      </c>
      <c r="G17" s="419">
        <f>ROUND(SUM(G7:G16),0)</f>
        <v>0</v>
      </c>
    </row>
    <row r="18" spans="1:7" s="411" customFormat="1" ht="9" customHeight="1" x14ac:dyDescent="0.2">
      <c r="C18" s="412"/>
      <c r="D18" s="413"/>
      <c r="E18" s="580"/>
      <c r="F18" s="580"/>
      <c r="G18" s="413"/>
    </row>
    <row r="19" spans="1:7" s="411" customFormat="1" ht="15.75" x14ac:dyDescent="0.2">
      <c r="A19" s="582" t="s">
        <v>111</v>
      </c>
      <c r="B19" s="582"/>
      <c r="C19" s="414">
        <f>'Instructions and Summary'!E32</f>
        <v>0</v>
      </c>
      <c r="D19" s="581" t="s">
        <v>110</v>
      </c>
      <c r="E19" s="581"/>
      <c r="F19" s="581"/>
      <c r="G19" s="415">
        <f>IF(C19&gt;0,G17/C19,0)</f>
        <v>0</v>
      </c>
    </row>
    <row r="20" spans="1:7" s="411" customFormat="1" ht="4.5" customHeight="1" thickBot="1" x14ac:dyDescent="0.25">
      <c r="A20" s="412"/>
      <c r="B20" s="413"/>
      <c r="E20" s="416"/>
      <c r="F20" s="417"/>
      <c r="G20" s="413"/>
    </row>
    <row r="21" spans="1:7" x14ac:dyDescent="0.2">
      <c r="A21" s="524" t="s">
        <v>142</v>
      </c>
      <c r="B21" s="525"/>
      <c r="C21" s="525"/>
      <c r="D21" s="525"/>
      <c r="E21" s="525"/>
      <c r="F21" s="525"/>
      <c r="G21" s="526"/>
    </row>
    <row r="22" spans="1:7" ht="13.5" thickBot="1" x14ac:dyDescent="0.25">
      <c r="A22" s="527"/>
      <c r="B22" s="528"/>
      <c r="C22" s="528"/>
      <c r="D22" s="528"/>
      <c r="E22" s="528"/>
      <c r="F22" s="528"/>
      <c r="G22" s="529"/>
    </row>
  </sheetData>
  <sheetProtection sheet="1" objects="1" scenarios="1"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7" t="s">
        <v>2</v>
      </c>
      <c r="B1" s="608"/>
      <c r="C1" s="609">
        <f>'Instructions and Summary'!B4</f>
        <v>0</v>
      </c>
      <c r="D1" s="609"/>
      <c r="E1" s="443" t="s">
        <v>100</v>
      </c>
      <c r="F1" s="610">
        <f>'Instructions and Summary'!B3</f>
        <v>0</v>
      </c>
      <c r="G1" s="610"/>
      <c r="H1" s="444"/>
    </row>
    <row r="2" spans="1:8" ht="18" x14ac:dyDescent="0.2">
      <c r="A2" s="611" t="s">
        <v>3</v>
      </c>
      <c r="B2" s="612"/>
      <c r="C2" s="612"/>
      <c r="D2" s="612"/>
      <c r="E2" s="612"/>
      <c r="F2" s="612"/>
      <c r="G2" s="612"/>
      <c r="H2" s="612"/>
    </row>
    <row r="3" spans="1:8" x14ac:dyDescent="0.2">
      <c r="A3" s="613" t="s">
        <v>4</v>
      </c>
      <c r="B3" s="594"/>
      <c r="C3" s="594"/>
      <c r="D3" s="594"/>
      <c r="E3" s="594"/>
      <c r="F3" s="594"/>
      <c r="G3" s="594"/>
      <c r="H3" s="594"/>
    </row>
    <row r="4" spans="1:8" ht="15" x14ac:dyDescent="0.2">
      <c r="A4" s="614" t="s">
        <v>5</v>
      </c>
      <c r="B4" s="614"/>
      <c r="C4" s="589"/>
      <c r="D4" s="589"/>
      <c r="E4" s="589"/>
      <c r="F4" s="606"/>
      <c r="G4" s="606"/>
      <c r="H4" s="606"/>
    </row>
    <row r="5" spans="1:8" ht="14.25" x14ac:dyDescent="0.2">
      <c r="A5" s="608"/>
      <c r="B5" s="615" t="s">
        <v>6</v>
      </c>
      <c r="C5" s="617" t="s">
        <v>7</v>
      </c>
      <c r="D5" s="619" t="s">
        <v>8</v>
      </c>
      <c r="E5" s="620"/>
      <c r="F5" s="621" t="s">
        <v>9</v>
      </c>
      <c r="G5" s="622"/>
      <c r="H5" s="623"/>
    </row>
    <row r="6" spans="1:8" ht="42.75" customHeight="1" x14ac:dyDescent="0.2">
      <c r="A6" s="608"/>
      <c r="B6" s="616"/>
      <c r="C6" s="61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f>
        <v>0</v>
      </c>
      <c r="G8" s="451">
        <f>'Instructions and Summary'!D12</f>
        <v>0</v>
      </c>
      <c r="H8" s="423">
        <f>ROUND(SUM(D8:G8),0)</f>
        <v>0</v>
      </c>
    </row>
    <row r="9" spans="1:8" ht="14.25" x14ac:dyDescent="0.2">
      <c r="A9" s="450" t="s">
        <v>20</v>
      </c>
      <c r="B9" s="420" t="s">
        <v>57</v>
      </c>
      <c r="C9" s="421"/>
      <c r="D9" s="422"/>
      <c r="E9" s="422"/>
      <c r="F9" s="451">
        <f>'Instructions and Summary'!C13</f>
        <v>0</v>
      </c>
      <c r="G9" s="451">
        <f>'Instructions and Summary'!D13</f>
        <v>0</v>
      </c>
      <c r="H9" s="423">
        <f>ROUND(SUM(D9:G9),0)</f>
        <v>0</v>
      </c>
    </row>
    <row r="10" spans="1:8" ht="14.25" x14ac:dyDescent="0.2">
      <c r="A10" s="450" t="s">
        <v>21</v>
      </c>
      <c r="B10" s="420" t="s">
        <v>55</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605" t="s">
        <v>24</v>
      </c>
      <c r="B13" s="605"/>
      <c r="C13" s="606"/>
      <c r="D13" s="606"/>
      <c r="E13" s="606"/>
      <c r="F13" s="606"/>
      <c r="G13" s="606"/>
      <c r="H13" s="606"/>
    </row>
    <row r="14" spans="1:8" ht="15" x14ac:dyDescent="0.2">
      <c r="A14" s="595" t="s">
        <v>25</v>
      </c>
      <c r="B14" s="597" t="s">
        <v>26</v>
      </c>
      <c r="C14" s="598"/>
      <c r="D14" s="601" t="s">
        <v>27</v>
      </c>
      <c r="E14" s="602"/>
      <c r="F14" s="602"/>
      <c r="G14" s="602"/>
      <c r="H14" s="603" t="s">
        <v>28</v>
      </c>
    </row>
    <row r="15" spans="1:8" ht="14.25" x14ac:dyDescent="0.2">
      <c r="A15" s="596"/>
      <c r="B15" s="599"/>
      <c r="C15" s="600"/>
      <c r="D15" s="420" t="s">
        <v>54</v>
      </c>
      <c r="E15" s="420" t="s">
        <v>57</v>
      </c>
      <c r="F15" s="420" t="s">
        <v>55</v>
      </c>
      <c r="G15" s="454"/>
      <c r="H15" s="604"/>
    </row>
    <row r="16" spans="1:8" ht="14.25" x14ac:dyDescent="0.2">
      <c r="A16" s="455"/>
      <c r="B16" s="597" t="s">
        <v>29</v>
      </c>
      <c r="C16" s="597"/>
      <c r="D16" s="451">
        <f>+'Instructions and Summary'!B18</f>
        <v>0</v>
      </c>
      <c r="E16" s="451">
        <f>+'Instructions and Summary'!C18</f>
        <v>0</v>
      </c>
      <c r="F16" s="451">
        <f>+'Instructions and Summary'!D18</f>
        <v>0</v>
      </c>
      <c r="G16" s="429"/>
      <c r="H16" s="430">
        <f t="shared" ref="H16:H23" si="0">ROUND(SUM(D16:G16),0)</f>
        <v>0</v>
      </c>
    </row>
    <row r="17" spans="1:8" ht="14.25" x14ac:dyDescent="0.2">
      <c r="A17" s="456"/>
      <c r="B17" s="586" t="s">
        <v>30</v>
      </c>
      <c r="C17" s="586"/>
      <c r="D17" s="457">
        <f>'Instructions and Summary'!B19</f>
        <v>0</v>
      </c>
      <c r="E17" s="457">
        <f>'Instructions and Summary'!C19</f>
        <v>0</v>
      </c>
      <c r="F17" s="457">
        <f>'Instructions and Summary'!D19</f>
        <v>0</v>
      </c>
      <c r="G17" s="431"/>
      <c r="H17" s="423">
        <f t="shared" si="0"/>
        <v>0</v>
      </c>
    </row>
    <row r="18" spans="1:8" ht="14.25" x14ac:dyDescent="0.2">
      <c r="A18" s="458"/>
      <c r="B18" s="588" t="s">
        <v>31</v>
      </c>
      <c r="C18" s="588"/>
      <c r="D18" s="457">
        <f>'Instructions and Summary'!B20</f>
        <v>0</v>
      </c>
      <c r="E18" s="457">
        <f>'Instructions and Summary'!C20</f>
        <v>0</v>
      </c>
      <c r="F18" s="457">
        <f>'Instructions and Summary'!D20</f>
        <v>0</v>
      </c>
      <c r="G18" s="433"/>
      <c r="H18" s="423">
        <f t="shared" si="0"/>
        <v>0</v>
      </c>
    </row>
    <row r="19" spans="1:8" ht="14.25" x14ac:dyDescent="0.2">
      <c r="A19" s="456"/>
      <c r="B19" s="586" t="s">
        <v>32</v>
      </c>
      <c r="C19" s="586"/>
      <c r="D19" s="457">
        <f>'Instructions and Summary'!B21</f>
        <v>0</v>
      </c>
      <c r="E19" s="457">
        <f>'Instructions and Summary'!C21</f>
        <v>0</v>
      </c>
      <c r="F19" s="457">
        <f>'Instructions and Summary'!D21</f>
        <v>0</v>
      </c>
      <c r="G19" s="431"/>
      <c r="H19" s="423">
        <f t="shared" si="0"/>
        <v>0</v>
      </c>
    </row>
    <row r="20" spans="1:8" ht="14.25" x14ac:dyDescent="0.2">
      <c r="A20" s="458"/>
      <c r="B20" s="588" t="s">
        <v>33</v>
      </c>
      <c r="C20" s="588"/>
      <c r="D20" s="457">
        <f>'Instructions and Summary'!B22</f>
        <v>0</v>
      </c>
      <c r="E20" s="457">
        <f>'Instructions and Summary'!C22</f>
        <v>0</v>
      </c>
      <c r="F20" s="457">
        <f>'Instructions and Summary'!D22</f>
        <v>0</v>
      </c>
      <c r="G20" s="433"/>
      <c r="H20" s="423">
        <f t="shared" si="0"/>
        <v>0</v>
      </c>
    </row>
    <row r="21" spans="1:8" ht="14.25" x14ac:dyDescent="0.2">
      <c r="A21" s="456"/>
      <c r="B21" s="586" t="s">
        <v>34</v>
      </c>
      <c r="C21" s="586"/>
      <c r="D21" s="457">
        <f>'Instructions and Summary'!B27</f>
        <v>0</v>
      </c>
      <c r="E21" s="457">
        <f>'Instructions and Summary'!C27</f>
        <v>0</v>
      </c>
      <c r="F21" s="457">
        <f>'Instructions and Summary'!D27</f>
        <v>0</v>
      </c>
      <c r="G21" s="431"/>
      <c r="H21" s="423">
        <f t="shared" si="0"/>
        <v>0</v>
      </c>
    </row>
    <row r="22" spans="1:8" ht="14.25" x14ac:dyDescent="0.2">
      <c r="A22" s="458"/>
      <c r="B22" s="588" t="s">
        <v>35</v>
      </c>
      <c r="C22" s="588"/>
      <c r="D22" s="457">
        <f>'Instructions and Summary'!B28</f>
        <v>0</v>
      </c>
      <c r="E22" s="457">
        <f>'Instructions and Summary'!C28</f>
        <v>0</v>
      </c>
      <c r="F22" s="457">
        <f>'Instructions and Summary'!D28</f>
        <v>0</v>
      </c>
      <c r="G22" s="433"/>
      <c r="H22" s="423">
        <f t="shared" si="0"/>
        <v>0</v>
      </c>
    </row>
    <row r="23" spans="1:8" ht="14.25" x14ac:dyDescent="0.2">
      <c r="A23" s="456"/>
      <c r="B23" s="586" t="s">
        <v>36</v>
      </c>
      <c r="C23" s="586"/>
      <c r="D23" s="457">
        <f>'Instructions and Summary'!B29</f>
        <v>0</v>
      </c>
      <c r="E23" s="457">
        <f>'Instructions and Summary'!C29</f>
        <v>0</v>
      </c>
      <c r="F23" s="457">
        <f>'Instructions and Summary'!D29</f>
        <v>0</v>
      </c>
      <c r="G23" s="431"/>
      <c r="H23" s="423">
        <f t="shared" si="0"/>
        <v>0</v>
      </c>
    </row>
    <row r="24" spans="1:8" ht="14.25" x14ac:dyDescent="0.2">
      <c r="A24" s="458"/>
      <c r="B24" s="586" t="s">
        <v>37</v>
      </c>
      <c r="C24" s="587"/>
      <c r="D24" s="457">
        <f>SUM(D16:D23)</f>
        <v>0</v>
      </c>
      <c r="E24" s="457">
        <f t="shared" ref="E24:F24" si="1">SUM(E16:E23)</f>
        <v>0</v>
      </c>
      <c r="F24" s="457">
        <f t="shared" si="1"/>
        <v>0</v>
      </c>
      <c r="G24" s="434"/>
      <c r="H24" s="457">
        <f>ROUND(SUM(H16:H23),0)</f>
        <v>0</v>
      </c>
    </row>
    <row r="25" spans="1:8" ht="14.25" x14ac:dyDescent="0.2">
      <c r="A25" s="456"/>
      <c r="B25" s="586" t="s">
        <v>38</v>
      </c>
      <c r="C25" s="586"/>
      <c r="D25" s="457">
        <f>'Instructions and Summary'!B31</f>
        <v>0</v>
      </c>
      <c r="E25" s="457">
        <f>'Instructions and Summary'!C31</f>
        <v>0</v>
      </c>
      <c r="F25" s="457">
        <f>'Instructions and Summary'!D31</f>
        <v>0</v>
      </c>
      <c r="G25" s="431"/>
      <c r="H25" s="423">
        <f>ROUND(SUM(D25:G25),0)</f>
        <v>0</v>
      </c>
    </row>
    <row r="26" spans="1:8" ht="15" x14ac:dyDescent="0.2">
      <c r="A26" s="458"/>
      <c r="B26" s="588" t="s">
        <v>198</v>
      </c>
      <c r="C26" s="588"/>
      <c r="D26" s="435">
        <f>ROUND(SUM(D24:D25),0)</f>
        <v>0</v>
      </c>
      <c r="E26" s="435">
        <f>ROUND(SUM(E24:E25),0)</f>
        <v>0</v>
      </c>
      <c r="F26" s="435">
        <f>ROUND(SUM(F24:F25),0)</f>
        <v>0</v>
      </c>
      <c r="G26" s="434"/>
      <c r="H26" s="436">
        <f>ROUND(SUM(H24:H25),0)</f>
        <v>0</v>
      </c>
    </row>
    <row r="27" spans="1:8" ht="14.25" x14ac:dyDescent="0.2">
      <c r="A27" s="589"/>
      <c r="B27" s="589"/>
      <c r="C27" s="589"/>
      <c r="D27" s="589"/>
      <c r="E27" s="589"/>
      <c r="F27" s="589"/>
      <c r="G27" s="589"/>
      <c r="H27" s="590"/>
    </row>
    <row r="28" spans="1:8" ht="14.25" x14ac:dyDescent="0.2">
      <c r="A28" s="459" t="s">
        <v>39</v>
      </c>
      <c r="B28" s="586" t="s">
        <v>40</v>
      </c>
      <c r="C28" s="586"/>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197</v>
      </c>
    </row>
    <row r="31" spans="1:8" x14ac:dyDescent="0.2">
      <c r="A31" s="591" t="s">
        <v>41</v>
      </c>
      <c r="B31" s="591"/>
      <c r="C31" s="583"/>
      <c r="D31" s="592"/>
      <c r="E31" s="592"/>
      <c r="F31" s="592"/>
      <c r="G31" s="593" t="s">
        <v>42</v>
      </c>
      <c r="H31" s="594"/>
    </row>
    <row r="32" spans="1:8" x14ac:dyDescent="0.2">
      <c r="A32" s="583" t="s">
        <v>43</v>
      </c>
      <c r="B32" s="584"/>
      <c r="C32" s="584"/>
      <c r="D32" s="584"/>
      <c r="E32" s="584"/>
      <c r="F32" s="584"/>
      <c r="G32" s="584"/>
      <c r="H32" s="585"/>
    </row>
  </sheetData>
  <sheetProtection sheet="1" objects="1" scenarios="1"/>
  <mergeCells count="35">
    <mergeCell ref="A13:B13"/>
    <mergeCell ref="C13:H13"/>
    <mergeCell ref="A1:B1"/>
    <mergeCell ref="C1:D1"/>
    <mergeCell ref="F1:G1"/>
    <mergeCell ref="A2:H2"/>
    <mergeCell ref="A3:H3"/>
    <mergeCell ref="A4:B4"/>
    <mergeCell ref="C4:H4"/>
    <mergeCell ref="A5:A6"/>
    <mergeCell ref="B5:B6"/>
    <mergeCell ref="C5:C6"/>
    <mergeCell ref="D5:E5"/>
    <mergeCell ref="F5:H5"/>
    <mergeCell ref="B23:C23"/>
    <mergeCell ref="A14:A15"/>
    <mergeCell ref="B14:C15"/>
    <mergeCell ref="D14:G14"/>
    <mergeCell ref="H14:H15"/>
    <mergeCell ref="B16:C16"/>
    <mergeCell ref="B17:C17"/>
    <mergeCell ref="B18:C18"/>
    <mergeCell ref="B19:C19"/>
    <mergeCell ref="B20:C20"/>
    <mergeCell ref="B21:C21"/>
    <mergeCell ref="B22:C22"/>
    <mergeCell ref="A32:H32"/>
    <mergeCell ref="B24:C24"/>
    <mergeCell ref="B25:C25"/>
    <mergeCell ref="B26:C26"/>
    <mergeCell ref="A27:H27"/>
    <mergeCell ref="B28:C28"/>
    <mergeCell ref="A31:B31"/>
    <mergeCell ref="C31:F31"/>
    <mergeCell ref="G31:H31"/>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7" t="s">
        <v>2</v>
      </c>
      <c r="B1" s="608"/>
      <c r="C1" s="609">
        <f>'Instructions and Summary'!B4</f>
        <v>0</v>
      </c>
      <c r="D1" s="609"/>
      <c r="E1" s="443" t="s">
        <v>100</v>
      </c>
      <c r="F1" s="610">
        <f>'Instructions and Summary'!B3</f>
        <v>0</v>
      </c>
      <c r="G1" s="610"/>
      <c r="H1" s="444"/>
    </row>
    <row r="2" spans="1:8" ht="18" x14ac:dyDescent="0.2">
      <c r="A2" s="611" t="s">
        <v>3</v>
      </c>
      <c r="B2" s="612"/>
      <c r="C2" s="612"/>
      <c r="D2" s="612"/>
      <c r="E2" s="612"/>
      <c r="F2" s="612"/>
      <c r="G2" s="612"/>
      <c r="H2" s="612"/>
    </row>
    <row r="3" spans="1:8" x14ac:dyDescent="0.2">
      <c r="A3" s="613" t="s">
        <v>4</v>
      </c>
      <c r="B3" s="594"/>
      <c r="C3" s="594"/>
      <c r="D3" s="594"/>
      <c r="E3" s="594"/>
      <c r="F3" s="594"/>
      <c r="G3" s="594"/>
      <c r="H3" s="594"/>
    </row>
    <row r="4" spans="1:8" ht="15" x14ac:dyDescent="0.2">
      <c r="A4" s="614" t="s">
        <v>5</v>
      </c>
      <c r="B4" s="614"/>
      <c r="C4" s="589"/>
      <c r="D4" s="589"/>
      <c r="E4" s="589"/>
      <c r="F4" s="606"/>
      <c r="G4" s="606"/>
      <c r="H4" s="606"/>
    </row>
    <row r="5" spans="1:8" ht="14.25" x14ac:dyDescent="0.2">
      <c r="A5" s="608"/>
      <c r="B5" s="615" t="s">
        <v>6</v>
      </c>
      <c r="C5" s="617" t="s">
        <v>7</v>
      </c>
      <c r="D5" s="619" t="s">
        <v>8</v>
      </c>
      <c r="E5" s="620"/>
      <c r="F5" s="621" t="s">
        <v>9</v>
      </c>
      <c r="G5" s="622"/>
      <c r="H5" s="623"/>
    </row>
    <row r="6" spans="1:8" ht="42" customHeight="1" x14ac:dyDescent="0.2">
      <c r="A6" s="608"/>
      <c r="B6" s="616"/>
      <c r="C6" s="618"/>
      <c r="D6" s="445" t="s">
        <v>11</v>
      </c>
      <c r="E6" s="445" t="s">
        <v>10</v>
      </c>
      <c r="F6" s="445" t="s">
        <v>11</v>
      </c>
      <c r="G6" s="445" t="s">
        <v>12</v>
      </c>
      <c r="H6" s="446" t="s">
        <v>94</v>
      </c>
    </row>
    <row r="7" spans="1:8" ht="14.25" x14ac:dyDescent="0.2">
      <c r="A7" s="447"/>
      <c r="B7" s="448" t="s">
        <v>13</v>
      </c>
      <c r="C7" s="449" t="s">
        <v>14</v>
      </c>
      <c r="D7" s="449" t="s">
        <v>187</v>
      </c>
      <c r="E7" s="449" t="s">
        <v>15</v>
      </c>
      <c r="F7" s="449" t="s">
        <v>16</v>
      </c>
      <c r="G7" s="449" t="s">
        <v>17</v>
      </c>
      <c r="H7" s="449" t="s">
        <v>18</v>
      </c>
    </row>
    <row r="8" spans="1:8" ht="14.25" x14ac:dyDescent="0.2">
      <c r="A8" s="450" t="s">
        <v>19</v>
      </c>
      <c r="B8" s="420" t="s">
        <v>54</v>
      </c>
      <c r="C8" s="421"/>
      <c r="D8" s="422"/>
      <c r="E8" s="422"/>
      <c r="F8" s="451">
        <f>'Instructions and Summary'!C12-'Instructions and Summary'!B26</f>
        <v>0</v>
      </c>
      <c r="G8" s="451">
        <f>'Instructions and Summary'!D12</f>
        <v>0</v>
      </c>
      <c r="H8" s="423">
        <f>ROUND(SUM(D8:G8),0)</f>
        <v>0</v>
      </c>
    </row>
    <row r="9" spans="1:8" ht="14.25" x14ac:dyDescent="0.2">
      <c r="A9" s="450" t="s">
        <v>20</v>
      </c>
      <c r="B9" s="420" t="s">
        <v>57</v>
      </c>
      <c r="C9" s="421"/>
      <c r="D9" s="422"/>
      <c r="E9" s="422"/>
      <c r="F9" s="451">
        <f>'Instructions and Summary'!C13-'Instructions and Summary'!C26</f>
        <v>0</v>
      </c>
      <c r="G9" s="451">
        <f>'Instructions and Summary'!D13</f>
        <v>0</v>
      </c>
      <c r="H9" s="423">
        <f>ROUND(SUM(D9:G9),0)</f>
        <v>0</v>
      </c>
    </row>
    <row r="10" spans="1:8" ht="14.25" x14ac:dyDescent="0.2">
      <c r="A10" s="450" t="s">
        <v>21</v>
      </c>
      <c r="B10" s="420" t="s">
        <v>55</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107</v>
      </c>
      <c r="C12" s="428"/>
      <c r="D12" s="427"/>
      <c r="E12" s="427"/>
      <c r="F12" s="427">
        <f>ROUND(SUM(F8:F11),0)</f>
        <v>0</v>
      </c>
      <c r="G12" s="427">
        <f>ROUND(SUM(G8:G11),0)</f>
        <v>0</v>
      </c>
      <c r="H12" s="427">
        <f>ROUND(SUM(H8:H11),0)</f>
        <v>0</v>
      </c>
    </row>
    <row r="13" spans="1:8" ht="15" x14ac:dyDescent="0.2">
      <c r="A13" s="605" t="s">
        <v>24</v>
      </c>
      <c r="B13" s="605"/>
      <c r="C13" s="606"/>
      <c r="D13" s="606"/>
      <c r="E13" s="606"/>
      <c r="F13" s="606"/>
      <c r="G13" s="606"/>
      <c r="H13" s="606"/>
    </row>
    <row r="14" spans="1:8" ht="15" x14ac:dyDescent="0.2">
      <c r="A14" s="595" t="s">
        <v>25</v>
      </c>
      <c r="B14" s="597" t="s">
        <v>26</v>
      </c>
      <c r="C14" s="598"/>
      <c r="D14" s="601" t="s">
        <v>27</v>
      </c>
      <c r="E14" s="602"/>
      <c r="F14" s="602"/>
      <c r="G14" s="602"/>
      <c r="H14" s="603" t="s">
        <v>28</v>
      </c>
    </row>
    <row r="15" spans="1:8" ht="14.25" x14ac:dyDescent="0.2">
      <c r="A15" s="596"/>
      <c r="B15" s="599"/>
      <c r="C15" s="600"/>
      <c r="D15" s="420" t="s">
        <v>54</v>
      </c>
      <c r="E15" s="420" t="s">
        <v>57</v>
      </c>
      <c r="F15" s="420" t="s">
        <v>55</v>
      </c>
      <c r="G15" s="454"/>
      <c r="H15" s="604"/>
    </row>
    <row r="16" spans="1:8" ht="14.25" x14ac:dyDescent="0.2">
      <c r="A16" s="455"/>
      <c r="B16" s="597" t="s">
        <v>29</v>
      </c>
      <c r="C16" s="597"/>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586" t="s">
        <v>30</v>
      </c>
      <c r="C17" s="586"/>
      <c r="D17" s="457">
        <f>'Instructions and Summary'!B19</f>
        <v>0</v>
      </c>
      <c r="E17" s="457">
        <f>'Instructions and Summary'!C19</f>
        <v>0</v>
      </c>
      <c r="F17" s="457">
        <f>'Instructions and Summary'!D19</f>
        <v>0</v>
      </c>
      <c r="G17" s="431"/>
      <c r="H17" s="423">
        <f t="shared" si="0"/>
        <v>0</v>
      </c>
    </row>
    <row r="18" spans="1:10" ht="14.25" x14ac:dyDescent="0.2">
      <c r="A18" s="458"/>
      <c r="B18" s="588" t="s">
        <v>31</v>
      </c>
      <c r="C18" s="588"/>
      <c r="D18" s="457">
        <f>'Instructions and Summary'!B20</f>
        <v>0</v>
      </c>
      <c r="E18" s="457">
        <f>'Instructions and Summary'!C20</f>
        <v>0</v>
      </c>
      <c r="F18" s="457">
        <f>'Instructions and Summary'!D20</f>
        <v>0</v>
      </c>
      <c r="G18" s="433"/>
      <c r="H18" s="423">
        <f t="shared" si="0"/>
        <v>0</v>
      </c>
    </row>
    <row r="19" spans="1:10" ht="14.25" x14ac:dyDescent="0.2">
      <c r="A19" s="456"/>
      <c r="B19" s="586" t="s">
        <v>32</v>
      </c>
      <c r="C19" s="586"/>
      <c r="D19" s="457">
        <f>'Instructions and Summary'!B21</f>
        <v>0</v>
      </c>
      <c r="E19" s="457">
        <f>'Instructions and Summary'!C21</f>
        <v>0</v>
      </c>
      <c r="F19" s="457">
        <f>'Instructions and Summary'!D21</f>
        <v>0</v>
      </c>
      <c r="G19" s="431"/>
      <c r="H19" s="423">
        <f t="shared" si="0"/>
        <v>0</v>
      </c>
    </row>
    <row r="20" spans="1:10" ht="14.25" x14ac:dyDescent="0.2">
      <c r="A20" s="458"/>
      <c r="B20" s="588" t="s">
        <v>33</v>
      </c>
      <c r="C20" s="588"/>
      <c r="D20" s="457">
        <f>'Instructions and Summary'!B22</f>
        <v>0</v>
      </c>
      <c r="E20" s="457">
        <f>'Instructions and Summary'!C22</f>
        <v>0</v>
      </c>
      <c r="F20" s="457">
        <f>'Instructions and Summary'!D22</f>
        <v>0</v>
      </c>
      <c r="G20" s="433"/>
      <c r="H20" s="423">
        <f t="shared" si="0"/>
        <v>0</v>
      </c>
    </row>
    <row r="21" spans="1:10" ht="14.25" x14ac:dyDescent="0.2">
      <c r="A21" s="456"/>
      <c r="B21" s="586" t="s">
        <v>34</v>
      </c>
      <c r="C21" s="586"/>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588" t="s">
        <v>35</v>
      </c>
      <c r="C22" s="588"/>
      <c r="D22" s="457">
        <f>'Instructions and Summary'!B28</f>
        <v>0</v>
      </c>
      <c r="E22" s="457">
        <f>'Instructions and Summary'!C28</f>
        <v>0</v>
      </c>
      <c r="F22" s="457">
        <f>'Instructions and Summary'!D28</f>
        <v>0</v>
      </c>
      <c r="G22" s="433"/>
      <c r="H22" s="423">
        <f t="shared" si="0"/>
        <v>0</v>
      </c>
      <c r="J22" s="273"/>
    </row>
    <row r="23" spans="1:10" ht="14.25" x14ac:dyDescent="0.2">
      <c r="A23" s="456"/>
      <c r="B23" s="586" t="s">
        <v>36</v>
      </c>
      <c r="C23" s="586"/>
      <c r="D23" s="457">
        <f>'Instructions and Summary'!B29</f>
        <v>0</v>
      </c>
      <c r="E23" s="457">
        <f>'Instructions and Summary'!C29</f>
        <v>0</v>
      </c>
      <c r="F23" s="457">
        <f>'Instructions and Summary'!D29</f>
        <v>0</v>
      </c>
      <c r="G23" s="431"/>
      <c r="H23" s="423">
        <f t="shared" si="0"/>
        <v>0</v>
      </c>
    </row>
    <row r="24" spans="1:10" ht="14.25" x14ac:dyDescent="0.2">
      <c r="A24" s="458"/>
      <c r="B24" s="586" t="s">
        <v>37</v>
      </c>
      <c r="C24" s="587"/>
      <c r="D24" s="457">
        <f>SUM(D16:D23)</f>
        <v>0</v>
      </c>
      <c r="E24" s="457">
        <f t="shared" ref="E24:F24" si="1">SUM(E16:E23)</f>
        <v>0</v>
      </c>
      <c r="F24" s="457">
        <f t="shared" si="1"/>
        <v>0</v>
      </c>
      <c r="G24" s="434"/>
      <c r="H24" s="457">
        <f>ROUND(SUM(H16:H23),0)</f>
        <v>0</v>
      </c>
      <c r="J24" s="273"/>
    </row>
    <row r="25" spans="1:10" ht="14.25" x14ac:dyDescent="0.2">
      <c r="A25" s="456"/>
      <c r="B25" s="586" t="s">
        <v>38</v>
      </c>
      <c r="C25" s="586"/>
      <c r="D25" s="457">
        <f>'Instructions and Summary'!B31</f>
        <v>0</v>
      </c>
      <c r="E25" s="457">
        <f>'Instructions and Summary'!C31</f>
        <v>0</v>
      </c>
      <c r="F25" s="457">
        <f>'Instructions and Summary'!D31</f>
        <v>0</v>
      </c>
      <c r="G25" s="431"/>
      <c r="H25" s="423">
        <f>ROUND(SUM(D25:G25),0)</f>
        <v>0</v>
      </c>
    </row>
    <row r="26" spans="1:10" ht="15" x14ac:dyDescent="0.2">
      <c r="A26" s="458"/>
      <c r="B26" s="588" t="s">
        <v>198</v>
      </c>
      <c r="C26" s="588"/>
      <c r="D26" s="435">
        <f>ROUND(SUM(D24:D25),0)</f>
        <v>0</v>
      </c>
      <c r="E26" s="435">
        <f>ROUND(SUM(E24:E25),0)</f>
        <v>0</v>
      </c>
      <c r="F26" s="435">
        <f>ROUND(SUM(F24:F25),0)</f>
        <v>0</v>
      </c>
      <c r="G26" s="434"/>
      <c r="H26" s="436">
        <f>ROUND(SUM(H24:H25),0)</f>
        <v>0</v>
      </c>
    </row>
    <row r="27" spans="1:10" ht="14.25" x14ac:dyDescent="0.2">
      <c r="A27" s="589"/>
      <c r="B27" s="589"/>
      <c r="C27" s="589"/>
      <c r="D27" s="589"/>
      <c r="E27" s="589"/>
      <c r="F27" s="589"/>
      <c r="G27" s="589"/>
      <c r="H27" s="590"/>
    </row>
    <row r="28" spans="1:10" ht="14.25" x14ac:dyDescent="0.2">
      <c r="A28" s="459" t="s">
        <v>39</v>
      </c>
      <c r="B28" s="586" t="s">
        <v>40</v>
      </c>
      <c r="C28" s="586"/>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197</v>
      </c>
      <c r="J30" s="273"/>
    </row>
    <row r="31" spans="1:10" x14ac:dyDescent="0.2">
      <c r="A31" s="591" t="s">
        <v>41</v>
      </c>
      <c r="B31" s="591"/>
      <c r="C31" s="583"/>
      <c r="D31" s="592"/>
      <c r="E31" s="592"/>
      <c r="F31" s="592"/>
      <c r="G31" s="593" t="s">
        <v>42</v>
      </c>
      <c r="H31" s="594"/>
    </row>
    <row r="32" spans="1:10" x14ac:dyDescent="0.2">
      <c r="A32" s="583" t="s">
        <v>43</v>
      </c>
      <c r="B32" s="584"/>
      <c r="C32" s="584"/>
      <c r="D32" s="584"/>
      <c r="E32" s="584"/>
      <c r="F32" s="584"/>
      <c r="G32" s="584"/>
      <c r="H32" s="585"/>
    </row>
  </sheetData>
  <sheetProtection sheet="1" objects="1" scenarios="1"/>
  <mergeCells count="35">
    <mergeCell ref="A13:B13"/>
    <mergeCell ref="C13:H13"/>
    <mergeCell ref="A1:B1"/>
    <mergeCell ref="C1:D1"/>
    <mergeCell ref="F1:G1"/>
    <mergeCell ref="A2:H2"/>
    <mergeCell ref="A3:H3"/>
    <mergeCell ref="A4:B4"/>
    <mergeCell ref="C4:H4"/>
    <mergeCell ref="A5:A6"/>
    <mergeCell ref="B5:B6"/>
    <mergeCell ref="C5:C6"/>
    <mergeCell ref="D5:E5"/>
    <mergeCell ref="F5:H5"/>
    <mergeCell ref="B23:C23"/>
    <mergeCell ref="A14:A15"/>
    <mergeCell ref="B14:C15"/>
    <mergeCell ref="D14:G14"/>
    <mergeCell ref="H14:H15"/>
    <mergeCell ref="B16:C16"/>
    <mergeCell ref="B17:C17"/>
    <mergeCell ref="B18:C18"/>
    <mergeCell ref="B19:C19"/>
    <mergeCell ref="B20:C20"/>
    <mergeCell ref="B21:C21"/>
    <mergeCell ref="B22:C22"/>
    <mergeCell ref="A32:H32"/>
    <mergeCell ref="B24:C24"/>
    <mergeCell ref="B25:C25"/>
    <mergeCell ref="B26:C26"/>
    <mergeCell ref="A27:H27"/>
    <mergeCell ref="B28:C28"/>
    <mergeCell ref="A31:B31"/>
    <mergeCell ref="C31:F31"/>
    <mergeCell ref="G31:H31"/>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ZXNJAF6NFY6R-160-89</_dlc_DocId>
    <_dlc_DocIdUrl xmlns="c6d9b406-8ab6-4e35-b189-c607f551e6ff">
      <Url>https://eeredocman.ee.doe.gov/offices/EE-62P/Projects/APMCentral/_layouts/DocIdRedir.aspx?ID=ZXNJAF6NFY6R-160-89</Url>
      <Description>ZXNJAF6NFY6R-160-89</Description>
    </_dlc_DocIdUrl>
    <Date_x0020_Posted_x0020_To_x0020_PM_x0020_Central xmlns="ac7aa9d3-b81b-43e6-aeb9-458684f7b693">2017-02-27T05:00:00+00:00</Date_x0020_Posted_x0020_To_x0020_PM_x0020_Central>
  </documentManagement>
</p:properties>
</file>

<file path=customXml/itemProps1.xml><?xml version="1.0" encoding="utf-8"?>
<ds:datastoreItem xmlns:ds="http://schemas.openxmlformats.org/officeDocument/2006/customXml" ds:itemID="{CC26FAFB-BE45-4C49-A29F-247E9DFEB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C43232-27A9-4A94-BEF3-A9809032F540}">
  <ds:schemaRefs>
    <ds:schemaRef ds:uri="http://schemas.microsoft.com/sharepoint/events"/>
  </ds:schemaRefs>
</ds:datastoreItem>
</file>

<file path=customXml/itemProps4.xml><?xml version="1.0" encoding="utf-8"?>
<ds:datastoreItem xmlns:ds="http://schemas.openxmlformats.org/officeDocument/2006/customXml" ds:itemID="{335C459A-88E6-4C69-A7A2-C889E476A05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c7aa9d3-b81b-43e6-aeb9-458684f7b693"/>
    <ds:schemaRef ds:uri="http://purl.org/dc/terms/"/>
    <ds:schemaRef ds:uri="http://schemas.openxmlformats.org/package/2006/metadata/core-properties"/>
    <ds:schemaRef ds:uri="c6d9b406-8ab6-4e35-b189-c607f551e6f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Robbins, Brittley K. </cp:lastModifiedBy>
  <cp:lastPrinted>2017-02-23T22:28:26Z</cp:lastPrinted>
  <dcterms:created xsi:type="dcterms:W3CDTF">2006-10-30T17:25:35Z</dcterms:created>
  <dcterms:modified xsi:type="dcterms:W3CDTF">2018-08-14T19:39:22Z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