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uscg.sharepoint-mil.us/sites/BSX-22/Shared Documents/Nonprofit Program/FY24/NOFO/"/>
    </mc:Choice>
  </mc:AlternateContent>
  <xr:revisionPtr revIDLastSave="1" documentId="8_{749039E6-2499-41A3-AF25-A1F9ED2F08FE}" xr6:coauthVersionLast="47" xr6:coauthVersionMax="47" xr10:uidLastSave="{E6549536-8233-410A-9BE1-D103DF5F13DA}"/>
  <bookViews>
    <workbookView xWindow="3240" yWindow="540" windowWidth="24705" windowHeight="14160" xr2:uid="{00000000-000D-0000-FFFF-FFFF00000000}"/>
  </bookViews>
  <sheets>
    <sheet name="One-Year Award" sheetId="1" r:id="rId1"/>
  </sheets>
  <definedNames>
    <definedName name="_xlnm.Print_Titles" localSheetId="0">'One-Year Award'!$1:$1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9" i="1" l="1"/>
  <c r="F78" i="1"/>
  <c r="F77" i="1"/>
  <c r="F50" i="1"/>
  <c r="F52" i="1"/>
  <c r="D51" i="1"/>
  <c r="F51" i="1" s="1"/>
  <c r="F73" i="1"/>
  <c r="F72" i="1"/>
  <c r="F71" i="1"/>
  <c r="F70" i="1"/>
  <c r="F80" i="1" l="1"/>
  <c r="G80" i="1" s="1"/>
  <c r="F74" i="1"/>
  <c r="G74" i="1" s="1"/>
  <c r="G57" i="1"/>
  <c r="F40" i="1"/>
  <c r="F41" i="1"/>
  <c r="F44" i="1" l="1"/>
  <c r="F45" i="1"/>
  <c r="F39" i="1"/>
  <c r="F38" i="1"/>
  <c r="F37" i="1"/>
  <c r="F36" i="1"/>
  <c r="F31" i="1"/>
  <c r="F20" i="1"/>
  <c r="F21" i="1"/>
  <c r="F22" i="1"/>
  <c r="F19" i="1"/>
  <c r="F34" i="1"/>
  <c r="F33" i="1"/>
  <c r="F32" i="1"/>
  <c r="F30" i="1"/>
  <c r="F26" i="1"/>
  <c r="F49" i="1"/>
  <c r="F48" i="1"/>
  <c r="F65" i="1"/>
  <c r="F64" i="1"/>
  <c r="F63" i="1"/>
  <c r="F62" i="1"/>
  <c r="F67" i="1"/>
  <c r="F66" i="1"/>
  <c r="F5" i="1"/>
  <c r="G41" i="1" l="1"/>
  <c r="G34" i="1"/>
  <c r="G28" i="1" s="1"/>
  <c r="G67" i="1"/>
  <c r="G61" i="1" s="1"/>
  <c r="G45" i="1"/>
  <c r="F53" i="1"/>
  <c r="G53" i="1" s="1"/>
  <c r="F23" i="1"/>
  <c r="G23" i="1" s="1"/>
  <c r="F15" i="1"/>
  <c r="F11" i="1"/>
  <c r="F12" i="1"/>
  <c r="F13" i="1"/>
  <c r="G25" i="1"/>
  <c r="F14" i="1"/>
  <c r="F4" i="1"/>
  <c r="G43" i="1" l="1"/>
  <c r="F16" i="1"/>
  <c r="G16" i="1" s="1"/>
  <c r="G9" i="1" s="1"/>
  <c r="F3" i="1"/>
  <c r="G2" i="1" s="1"/>
  <c r="E7" i="1" l="1"/>
  <c r="F7" i="1" s="1"/>
  <c r="G7" i="1" s="1"/>
  <c r="G82" i="1" l="1"/>
  <c r="E84" i="1" s="1"/>
  <c r="G84" i="1" s="1"/>
  <c r="G86" i="1" s="1"/>
</calcChain>
</file>

<file path=xl/sharedStrings.xml><?xml version="1.0" encoding="utf-8"?>
<sst xmlns="http://schemas.openxmlformats.org/spreadsheetml/2006/main" count="92" uniqueCount="71">
  <si>
    <t>Category</t>
  </si>
  <si>
    <t>Description</t>
  </si>
  <si>
    <t>Rate or Cost Per Unit</t>
  </si>
  <si>
    <t># of Hours or Quantity</t>
  </si>
  <si>
    <t>Subtotal</t>
  </si>
  <si>
    <t>Total</t>
  </si>
  <si>
    <t>A</t>
  </si>
  <si>
    <t>PERSONNEL</t>
  </si>
  <si>
    <t>Project Director</t>
  </si>
  <si>
    <t>Grant Manager</t>
  </si>
  <si>
    <t>Equipment Manager</t>
  </si>
  <si>
    <t>B</t>
  </si>
  <si>
    <t>FRINGE BENEFITS</t>
  </si>
  <si>
    <t>20% of total personnel costs</t>
  </si>
  <si>
    <t>C</t>
  </si>
  <si>
    <t>TRAVEL</t>
  </si>
  <si>
    <t>Annual Conference Travel</t>
  </si>
  <si>
    <t>Airfare</t>
  </si>
  <si>
    <t>Hotel</t>
  </si>
  <si>
    <t>Per Diem</t>
  </si>
  <si>
    <t>Transportation</t>
  </si>
  <si>
    <t>Registration</t>
  </si>
  <si>
    <t>Travelers</t>
  </si>
  <si>
    <t>Staff Grant Training</t>
  </si>
  <si>
    <t xml:space="preserve"> </t>
  </si>
  <si>
    <t>D</t>
  </si>
  <si>
    <t>EQUIPMENT</t>
  </si>
  <si>
    <t>Power or sail boat</t>
  </si>
  <si>
    <t>E</t>
  </si>
  <si>
    <t>SUPPLIES</t>
  </si>
  <si>
    <t>Life jackets</t>
  </si>
  <si>
    <t>Infant</t>
  </si>
  <si>
    <t>Child</t>
  </si>
  <si>
    <t>Youth</t>
  </si>
  <si>
    <t>Adult</t>
  </si>
  <si>
    <t>Adult XL</t>
  </si>
  <si>
    <t>Safety whistles</t>
  </si>
  <si>
    <t>Canoes</t>
  </si>
  <si>
    <t>Kayaks</t>
  </si>
  <si>
    <t>Single boat trailers</t>
  </si>
  <si>
    <t>Canoe/kayak trailers</t>
  </si>
  <si>
    <t>Outboard engines</t>
  </si>
  <si>
    <t>F</t>
  </si>
  <si>
    <t>CONTRACTUAL</t>
  </si>
  <si>
    <t>Contractor Travel</t>
  </si>
  <si>
    <t>Per Diem: Full Rate</t>
  </si>
  <si>
    <t>Per Diem: First &amp; Last Day</t>
  </si>
  <si>
    <t>Campaign Advertising</t>
  </si>
  <si>
    <t>Promotional Materials</t>
  </si>
  <si>
    <t>TBD</t>
  </si>
  <si>
    <t>Digital Marketing</t>
  </si>
  <si>
    <t>G</t>
  </si>
  <si>
    <t>CONSTRUCTION</t>
  </si>
  <si>
    <t>Unallowable for this program</t>
  </si>
  <si>
    <t>H</t>
  </si>
  <si>
    <t>OTHER</t>
  </si>
  <si>
    <t>Life jacket shipping</t>
  </si>
  <si>
    <t>Teleconferencing services</t>
  </si>
  <si>
    <t>Insurance</t>
  </si>
  <si>
    <t>Photography</t>
  </si>
  <si>
    <t>Licensing fees</t>
  </si>
  <si>
    <t>Printing workbooks</t>
  </si>
  <si>
    <t>Committee Travel: Airfare Required</t>
  </si>
  <si>
    <t>Committee Travel: No Airfare</t>
  </si>
  <si>
    <t>I</t>
  </si>
  <si>
    <t>TOTAL DIRECT CHARGES</t>
  </si>
  <si>
    <t>J</t>
  </si>
  <si>
    <t>INDIRECT CHARGES</t>
  </si>
  <si>
    <t>10% de minimis rate of modified total direct costs</t>
  </si>
  <si>
    <t>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</si>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</sst>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vertical="center"/>
    </xf>
    <xf numFmtId="9" fontId="1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8" fontId="1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zoomScaleNormal="100" zoomScaleSheetLayoutView="100" workbookViewId="0">
      <selection activeCell="B1" sqref="B1"/>
    </sheetView>
  </sheetViews>
  <sheetFormatPr defaultRowHeight="15.75" x14ac:dyDescent="0.25"/>
  <cols>
    <col min="1" max="1" width="3" style="4" customWidth="1"/>
    <col min="2" max="2" width="21.28515625" style="34" customWidth="1"/>
    <col min="3" max="3" width="36.7109375" style="5" bestFit="1" customWidth="1"/>
    <col min="4" max="4" width="12.42578125" style="1" customWidth="1"/>
    <col min="5" max="5" width="13" style="1" bestFit="1" customWidth="1"/>
    <col min="6" max="6" width="12.5703125" style="2" customWidth="1"/>
    <col min="7" max="7" width="12.42578125" style="5" bestFit="1" customWidth="1"/>
    <col min="8" max="16384" width="9.140625" style="2"/>
  </cols>
  <sheetData>
    <row r="1" spans="1:7" s="3" customFormat="1" ht="48" thickBot="1" x14ac:dyDescent="0.3">
      <c r="A1" s="32"/>
      <c r="B1" s="21" t="s">
        <v>0</v>
      </c>
      <c r="C1" s="22" t="s">
        <v>1</v>
      </c>
      <c r="D1" s="33" t="s">
        <v>2</v>
      </c>
      <c r="E1" s="33" t="s">
        <v>3</v>
      </c>
      <c r="F1" s="22" t="s">
        <v>4</v>
      </c>
      <c r="G1" s="32" t="s">
        <v>5</v>
      </c>
    </row>
    <row r="2" spans="1:7" s="3" customFormat="1" ht="16.5" thickBot="1" x14ac:dyDescent="0.3">
      <c r="A2" s="29" t="s">
        <v>6</v>
      </c>
      <c r="B2" s="21" t="s">
        <v>7</v>
      </c>
      <c r="C2" s="19"/>
      <c r="D2" s="20"/>
      <c r="E2" s="33"/>
      <c r="F2" s="22"/>
      <c r="G2" s="54">
        <f>SUM(F3:F5)</f>
        <v>23000</v>
      </c>
    </row>
    <row r="3" spans="1:7" x14ac:dyDescent="0.25">
      <c r="A3" s="30"/>
      <c r="B3" s="48"/>
      <c r="C3" s="6" t="s">
        <v>8</v>
      </c>
      <c r="D3" s="65">
        <v>50</v>
      </c>
      <c r="E3" s="14">
        <v>300</v>
      </c>
      <c r="F3" s="9">
        <f>D3*E3</f>
        <v>15000</v>
      </c>
      <c r="G3" s="55"/>
    </row>
    <row r="4" spans="1:7" x14ac:dyDescent="0.25">
      <c r="A4" s="31"/>
      <c r="B4" s="49"/>
      <c r="C4" s="6" t="s">
        <v>9</v>
      </c>
      <c r="D4" s="65">
        <v>50</v>
      </c>
      <c r="E4" s="14">
        <v>100</v>
      </c>
      <c r="F4" s="9">
        <f t="shared" ref="F4:F63" si="0">D4*E4</f>
        <v>5000</v>
      </c>
      <c r="G4" s="55"/>
    </row>
    <row r="5" spans="1:7" x14ac:dyDescent="0.25">
      <c r="A5" s="31"/>
      <c r="B5" s="49"/>
      <c r="C5" s="6" t="s">
        <v>10</v>
      </c>
      <c r="D5" s="65">
        <v>15</v>
      </c>
      <c r="E5" s="14">
        <v>200</v>
      </c>
      <c r="F5" s="9">
        <f t="shared" si="0"/>
        <v>3000</v>
      </c>
      <c r="G5" s="55"/>
    </row>
    <row r="6" spans="1:7" ht="16.5" thickBot="1" x14ac:dyDescent="0.3">
      <c r="A6" s="31"/>
      <c r="B6" s="49"/>
      <c r="C6" s="6"/>
      <c r="D6" s="11"/>
      <c r="E6" s="14"/>
      <c r="F6" s="9"/>
      <c r="G6" s="55"/>
    </row>
    <row r="7" spans="1:7" ht="32.25" thickBot="1" x14ac:dyDescent="0.3">
      <c r="A7" s="29" t="s">
        <v>11</v>
      </c>
      <c r="B7" s="21" t="s">
        <v>12</v>
      </c>
      <c r="C7" s="15" t="s">
        <v>13</v>
      </c>
      <c r="D7" s="18">
        <v>0.2</v>
      </c>
      <c r="E7" s="42">
        <f>G2</f>
        <v>23000</v>
      </c>
      <c r="F7" s="17">
        <f t="shared" si="0"/>
        <v>4600</v>
      </c>
      <c r="G7" s="56">
        <f>F7</f>
        <v>4600</v>
      </c>
    </row>
    <row r="8" spans="1:7" ht="16.5" thickBot="1" x14ac:dyDescent="0.3">
      <c r="A8" s="31"/>
      <c r="B8" s="49"/>
      <c r="C8" s="6"/>
      <c r="D8" s="11"/>
      <c r="E8" s="14"/>
      <c r="F8" s="9"/>
      <c r="G8" s="55"/>
    </row>
    <row r="9" spans="1:7" ht="16.5" thickBot="1" x14ac:dyDescent="0.3">
      <c r="A9" s="29" t="s">
        <v>14</v>
      </c>
      <c r="B9" s="21" t="s">
        <v>15</v>
      </c>
      <c r="C9" s="15"/>
      <c r="D9" s="16"/>
      <c r="E9" s="43"/>
      <c r="F9" s="17"/>
      <c r="G9" s="56">
        <f>SUM(G11:G24)</f>
        <v>10300</v>
      </c>
    </row>
    <row r="10" spans="1:7" x14ac:dyDescent="0.25">
      <c r="A10" s="31"/>
      <c r="B10" s="49"/>
      <c r="C10" s="50" t="s">
        <v>16</v>
      </c>
      <c r="D10" s="11"/>
      <c r="E10" s="14"/>
      <c r="F10" s="9"/>
      <c r="G10" s="55"/>
    </row>
    <row r="11" spans="1:7" x14ac:dyDescent="0.25">
      <c r="A11" s="31"/>
      <c r="B11" s="49"/>
      <c r="C11" s="6" t="s">
        <v>17</v>
      </c>
      <c r="D11" s="12">
        <v>500</v>
      </c>
      <c r="E11" s="14">
        <v>1</v>
      </c>
      <c r="F11" s="9">
        <f t="shared" si="0"/>
        <v>500</v>
      </c>
      <c r="G11" s="55"/>
    </row>
    <row r="12" spans="1:7" x14ac:dyDescent="0.25">
      <c r="A12" s="31"/>
      <c r="B12" s="49"/>
      <c r="C12" s="6" t="s">
        <v>18</v>
      </c>
      <c r="D12" s="12">
        <v>150</v>
      </c>
      <c r="E12" s="14">
        <v>5</v>
      </c>
      <c r="F12" s="9">
        <f t="shared" si="0"/>
        <v>750</v>
      </c>
      <c r="G12" s="55"/>
    </row>
    <row r="13" spans="1:7" x14ac:dyDescent="0.25">
      <c r="A13" s="31"/>
      <c r="B13" s="49"/>
      <c r="C13" s="6" t="s">
        <v>19</v>
      </c>
      <c r="D13" s="12">
        <v>65</v>
      </c>
      <c r="E13" s="14">
        <v>6</v>
      </c>
      <c r="F13" s="9">
        <f t="shared" si="0"/>
        <v>390</v>
      </c>
      <c r="G13" s="55"/>
    </row>
    <row r="14" spans="1:7" x14ac:dyDescent="0.25">
      <c r="A14" s="31"/>
      <c r="B14" s="49"/>
      <c r="C14" s="6" t="s">
        <v>20</v>
      </c>
      <c r="D14" s="12">
        <v>60</v>
      </c>
      <c r="E14" s="14">
        <v>1</v>
      </c>
      <c r="F14" s="9">
        <f t="shared" si="0"/>
        <v>60</v>
      </c>
      <c r="G14" s="55"/>
    </row>
    <row r="15" spans="1:7" x14ac:dyDescent="0.25">
      <c r="A15" s="31"/>
      <c r="B15" s="49"/>
      <c r="C15" s="6" t="s">
        <v>21</v>
      </c>
      <c r="D15" s="12">
        <v>395</v>
      </c>
      <c r="E15" s="14">
        <v>1</v>
      </c>
      <c r="F15" s="9">
        <f t="shared" si="0"/>
        <v>395</v>
      </c>
      <c r="G15" s="55"/>
    </row>
    <row r="16" spans="1:7" x14ac:dyDescent="0.25">
      <c r="A16" s="31"/>
      <c r="B16" s="49"/>
      <c r="C16" s="6" t="s">
        <v>22</v>
      </c>
      <c r="D16" s="12"/>
      <c r="E16" s="44">
        <v>4</v>
      </c>
      <c r="F16" s="52">
        <f>SUM(F11:F15)</f>
        <v>2095</v>
      </c>
      <c r="G16" s="57">
        <f>E16*F16</f>
        <v>8380</v>
      </c>
    </row>
    <row r="17" spans="1:7" x14ac:dyDescent="0.25">
      <c r="A17" s="31"/>
      <c r="B17" s="49"/>
      <c r="C17" s="6"/>
      <c r="D17" s="12"/>
      <c r="E17" s="14"/>
      <c r="F17" s="10"/>
      <c r="G17" s="58"/>
    </row>
    <row r="18" spans="1:7" x14ac:dyDescent="0.25">
      <c r="A18" s="31"/>
      <c r="B18" s="49"/>
      <c r="C18" s="50" t="s">
        <v>23</v>
      </c>
      <c r="D18" s="12"/>
      <c r="E18" s="14"/>
      <c r="F18" s="8"/>
      <c r="G18" s="55"/>
    </row>
    <row r="19" spans="1:7" x14ac:dyDescent="0.25">
      <c r="A19" s="31"/>
      <c r="B19" s="49"/>
      <c r="C19" s="6" t="s">
        <v>17</v>
      </c>
      <c r="D19" s="12">
        <v>400</v>
      </c>
      <c r="E19" s="14">
        <v>1</v>
      </c>
      <c r="F19" s="8">
        <f>D19*E19</f>
        <v>400</v>
      </c>
      <c r="G19" s="55"/>
    </row>
    <row r="20" spans="1:7" x14ac:dyDescent="0.25">
      <c r="A20" s="31"/>
      <c r="B20" s="49"/>
      <c r="C20" s="6" t="s">
        <v>18</v>
      </c>
      <c r="D20" s="12">
        <v>160</v>
      </c>
      <c r="E20" s="14">
        <v>2</v>
      </c>
      <c r="F20" s="8">
        <f t="shared" ref="F20:F22" si="1">D20*E20</f>
        <v>320</v>
      </c>
      <c r="G20" s="55"/>
    </row>
    <row r="21" spans="1:7" x14ac:dyDescent="0.25">
      <c r="A21" s="31"/>
      <c r="B21" s="49"/>
      <c r="C21" s="6" t="s">
        <v>19</v>
      </c>
      <c r="D21" s="12">
        <v>60</v>
      </c>
      <c r="E21" s="14">
        <v>3</v>
      </c>
      <c r="F21" s="8">
        <f t="shared" si="1"/>
        <v>180</v>
      </c>
      <c r="G21" s="55"/>
    </row>
    <row r="22" spans="1:7" x14ac:dyDescent="0.25">
      <c r="A22" s="31" t="s">
        <v>24</v>
      </c>
      <c r="B22" s="49"/>
      <c r="C22" s="6" t="s">
        <v>20</v>
      </c>
      <c r="D22" s="12">
        <v>60</v>
      </c>
      <c r="E22" s="14">
        <v>1</v>
      </c>
      <c r="F22" s="8">
        <f t="shared" si="1"/>
        <v>60</v>
      </c>
      <c r="G22" s="55"/>
    </row>
    <row r="23" spans="1:7" x14ac:dyDescent="0.25">
      <c r="A23" s="31"/>
      <c r="B23" s="49"/>
      <c r="C23" s="6" t="s">
        <v>22</v>
      </c>
      <c r="D23" s="12"/>
      <c r="E23" s="44">
        <v>2</v>
      </c>
      <c r="F23" s="52">
        <f>SUM(F19:F22)</f>
        <v>960</v>
      </c>
      <c r="G23" s="57">
        <f>E23*F23</f>
        <v>1920</v>
      </c>
    </row>
    <row r="24" spans="1:7" ht="16.5" thickBot="1" x14ac:dyDescent="0.3">
      <c r="A24" s="31"/>
      <c r="B24" s="49"/>
      <c r="C24" s="6"/>
      <c r="D24" s="11"/>
      <c r="E24" s="14"/>
      <c r="F24" s="8"/>
      <c r="G24" s="55"/>
    </row>
    <row r="25" spans="1:7" ht="16.5" thickBot="1" x14ac:dyDescent="0.3">
      <c r="A25" s="29" t="s">
        <v>25</v>
      </c>
      <c r="B25" s="21" t="s">
        <v>26</v>
      </c>
      <c r="C25" s="23"/>
      <c r="D25" s="24"/>
      <c r="E25" s="45"/>
      <c r="F25" s="25"/>
      <c r="G25" s="56">
        <f>SUM(F26:F26)</f>
        <v>20000</v>
      </c>
    </row>
    <row r="26" spans="1:7" x14ac:dyDescent="0.25">
      <c r="A26" s="31"/>
      <c r="B26" s="49"/>
      <c r="C26" s="6" t="s">
        <v>27</v>
      </c>
      <c r="D26" s="12">
        <v>10000</v>
      </c>
      <c r="E26" s="14">
        <v>2</v>
      </c>
      <c r="F26" s="9">
        <f t="shared" ref="F26" si="2">D26*E26</f>
        <v>20000</v>
      </c>
      <c r="G26" s="55"/>
    </row>
    <row r="27" spans="1:7" ht="16.5" thickBot="1" x14ac:dyDescent="0.3">
      <c r="A27" s="31"/>
      <c r="B27" s="49"/>
      <c r="C27" s="6"/>
      <c r="D27" s="11"/>
      <c r="E27" s="14"/>
      <c r="F27" s="9"/>
      <c r="G27" s="55"/>
    </row>
    <row r="28" spans="1:7" ht="16.5" thickBot="1" x14ac:dyDescent="0.3">
      <c r="A28" s="29" t="s">
        <v>28</v>
      </c>
      <c r="B28" s="21" t="s">
        <v>29</v>
      </c>
      <c r="C28" s="23"/>
      <c r="D28" s="24"/>
      <c r="E28" s="45"/>
      <c r="F28" s="25"/>
      <c r="G28" s="56">
        <f>SUM(G29:G42)</f>
        <v>74400</v>
      </c>
    </row>
    <row r="29" spans="1:7" x14ac:dyDescent="0.25">
      <c r="A29" s="31"/>
      <c r="B29" s="49"/>
      <c r="C29" s="50" t="s">
        <v>30</v>
      </c>
      <c r="D29" s="11"/>
      <c r="E29" s="14"/>
      <c r="F29" s="9"/>
      <c r="G29" s="55"/>
    </row>
    <row r="30" spans="1:7" x14ac:dyDescent="0.25">
      <c r="A30" s="31"/>
      <c r="B30" s="49"/>
      <c r="C30" s="6" t="s">
        <v>31</v>
      </c>
      <c r="D30" s="13">
        <v>12</v>
      </c>
      <c r="E30" s="14">
        <v>500</v>
      </c>
      <c r="F30" s="9">
        <f t="shared" si="0"/>
        <v>6000</v>
      </c>
      <c r="G30" s="55"/>
    </row>
    <row r="31" spans="1:7" x14ac:dyDescent="0.25">
      <c r="A31" s="31"/>
      <c r="B31" s="49"/>
      <c r="C31" s="6" t="s">
        <v>32</v>
      </c>
      <c r="D31" s="13">
        <v>10</v>
      </c>
      <c r="E31" s="14">
        <v>1500</v>
      </c>
      <c r="F31" s="9">
        <f t="shared" si="0"/>
        <v>15000</v>
      </c>
      <c r="G31" s="55"/>
    </row>
    <row r="32" spans="1:7" x14ac:dyDescent="0.25">
      <c r="A32" s="31"/>
      <c r="B32" s="49"/>
      <c r="C32" s="6" t="s">
        <v>33</v>
      </c>
      <c r="D32" s="13">
        <v>10</v>
      </c>
      <c r="E32" s="14">
        <v>1500</v>
      </c>
      <c r="F32" s="9">
        <f t="shared" si="0"/>
        <v>15000</v>
      </c>
      <c r="G32" s="55"/>
    </row>
    <row r="33" spans="1:7" x14ac:dyDescent="0.25">
      <c r="A33" s="31"/>
      <c r="B33" s="49"/>
      <c r="C33" s="6" t="s">
        <v>34</v>
      </c>
      <c r="D33" s="13">
        <v>10</v>
      </c>
      <c r="E33" s="14">
        <v>1500</v>
      </c>
      <c r="F33" s="9">
        <f t="shared" si="0"/>
        <v>15000</v>
      </c>
      <c r="G33" s="55"/>
    </row>
    <row r="34" spans="1:7" x14ac:dyDescent="0.25">
      <c r="A34" s="31"/>
      <c r="B34" s="49"/>
      <c r="C34" s="6" t="s">
        <v>35</v>
      </c>
      <c r="D34" s="13">
        <v>10</v>
      </c>
      <c r="E34" s="14">
        <v>1000</v>
      </c>
      <c r="F34" s="9">
        <f t="shared" si="0"/>
        <v>10000</v>
      </c>
      <c r="G34" s="59">
        <f>SUM(F30:F34)</f>
        <v>61000</v>
      </c>
    </row>
    <row r="35" spans="1:7" x14ac:dyDescent="0.25">
      <c r="A35" s="31"/>
      <c r="B35" s="49"/>
      <c r="C35" s="6"/>
      <c r="D35" s="11"/>
      <c r="E35" s="14"/>
      <c r="F35" s="9"/>
      <c r="G35" s="55"/>
    </row>
    <row r="36" spans="1:7" x14ac:dyDescent="0.25">
      <c r="A36" s="31"/>
      <c r="B36" s="49"/>
      <c r="C36" s="6" t="s">
        <v>36</v>
      </c>
      <c r="D36" s="12">
        <v>2</v>
      </c>
      <c r="E36" s="14">
        <v>200</v>
      </c>
      <c r="F36" s="9">
        <f t="shared" ref="F36:F41" si="3">D36*E36</f>
        <v>400</v>
      </c>
      <c r="G36" s="55"/>
    </row>
    <row r="37" spans="1:7" x14ac:dyDescent="0.25">
      <c r="A37" s="31"/>
      <c r="B37" s="49"/>
      <c r="C37" s="6" t="s">
        <v>37</v>
      </c>
      <c r="D37" s="12">
        <v>500</v>
      </c>
      <c r="E37" s="14">
        <v>3</v>
      </c>
      <c r="F37" s="9">
        <f t="shared" si="3"/>
        <v>1500</v>
      </c>
      <c r="G37" s="55"/>
    </row>
    <row r="38" spans="1:7" x14ac:dyDescent="0.25">
      <c r="A38" s="31"/>
      <c r="B38" s="49"/>
      <c r="C38" s="6" t="s">
        <v>38</v>
      </c>
      <c r="D38" s="12">
        <v>500</v>
      </c>
      <c r="E38" s="14">
        <v>4</v>
      </c>
      <c r="F38" s="9">
        <f t="shared" si="3"/>
        <v>2000</v>
      </c>
      <c r="G38" s="55"/>
    </row>
    <row r="39" spans="1:7" x14ac:dyDescent="0.25">
      <c r="A39" s="31"/>
      <c r="B39" s="49"/>
      <c r="C39" s="6" t="s">
        <v>39</v>
      </c>
      <c r="D39" s="12">
        <v>1000</v>
      </c>
      <c r="E39" s="14">
        <v>1</v>
      </c>
      <c r="F39" s="9">
        <f t="shared" si="3"/>
        <v>1000</v>
      </c>
      <c r="G39" s="55"/>
    </row>
    <row r="40" spans="1:7" x14ac:dyDescent="0.25">
      <c r="A40" s="31"/>
      <c r="B40" s="49"/>
      <c r="C40" s="6" t="s">
        <v>40</v>
      </c>
      <c r="D40" s="12">
        <v>1000</v>
      </c>
      <c r="E40" s="14">
        <v>1</v>
      </c>
      <c r="F40" s="9">
        <f t="shared" si="3"/>
        <v>1000</v>
      </c>
      <c r="G40" s="55"/>
    </row>
    <row r="41" spans="1:7" x14ac:dyDescent="0.25">
      <c r="A41" s="31"/>
      <c r="B41" s="49"/>
      <c r="C41" s="6" t="s">
        <v>41</v>
      </c>
      <c r="D41" s="12">
        <v>2500</v>
      </c>
      <c r="E41" s="14">
        <v>3</v>
      </c>
      <c r="F41" s="9">
        <f t="shared" si="3"/>
        <v>7500</v>
      </c>
      <c r="G41" s="59">
        <f>SUM(F36:F41)</f>
        <v>13400</v>
      </c>
    </row>
    <row r="42" spans="1:7" ht="16.5" thickBot="1" x14ac:dyDescent="0.3">
      <c r="A42" s="31"/>
      <c r="B42" s="49"/>
      <c r="C42" s="6"/>
      <c r="D42" s="11"/>
      <c r="E42" s="14"/>
      <c r="F42" s="9"/>
      <c r="G42" s="55"/>
    </row>
    <row r="43" spans="1:7" ht="16.5" thickBot="1" x14ac:dyDescent="0.3">
      <c r="A43" s="29" t="s">
        <v>42</v>
      </c>
      <c r="B43" s="21" t="s">
        <v>43</v>
      </c>
      <c r="C43" s="23"/>
      <c r="D43" s="24"/>
      <c r="E43" s="45"/>
      <c r="F43" s="25"/>
      <c r="G43" s="56">
        <f>SUM(G44:G58)</f>
        <v>105550</v>
      </c>
    </row>
    <row r="44" spans="1:7" x14ac:dyDescent="0.25">
      <c r="A44" s="31"/>
      <c r="B44" s="49"/>
      <c r="C44" s="6" t="s">
        <v>8</v>
      </c>
      <c r="D44" s="65">
        <v>50</v>
      </c>
      <c r="E44" s="14">
        <v>300</v>
      </c>
      <c r="F44" s="9">
        <f t="shared" ref="F44:F52" si="4">D44*E44</f>
        <v>15000</v>
      </c>
      <c r="G44" s="55"/>
    </row>
    <row r="45" spans="1:7" x14ac:dyDescent="0.25">
      <c r="A45" s="31"/>
      <c r="B45" s="49"/>
      <c r="C45" s="6" t="s">
        <v>9</v>
      </c>
      <c r="D45" s="65">
        <v>50</v>
      </c>
      <c r="E45" s="14">
        <v>100</v>
      </c>
      <c r="F45" s="9">
        <f t="shared" si="4"/>
        <v>5000</v>
      </c>
      <c r="G45" s="57">
        <f>SUM(F44:F45)</f>
        <v>20000</v>
      </c>
    </row>
    <row r="46" spans="1:7" x14ac:dyDescent="0.25">
      <c r="A46" s="31"/>
      <c r="B46" s="49"/>
      <c r="C46" s="6"/>
      <c r="D46" s="11"/>
      <c r="E46" s="14"/>
      <c r="F46" s="9"/>
      <c r="G46" s="55"/>
    </row>
    <row r="47" spans="1:7" x14ac:dyDescent="0.25">
      <c r="A47" s="31"/>
      <c r="B47" s="49"/>
      <c r="C47" s="50" t="s">
        <v>44</v>
      </c>
      <c r="D47" s="11"/>
      <c r="E47" s="14"/>
      <c r="F47" s="9"/>
      <c r="G47" s="55"/>
    </row>
    <row r="48" spans="1:7" x14ac:dyDescent="0.25">
      <c r="A48" s="31"/>
      <c r="B48" s="49"/>
      <c r="C48" s="6" t="s">
        <v>17</v>
      </c>
      <c r="D48" s="12">
        <v>400</v>
      </c>
      <c r="E48" s="14">
        <v>1</v>
      </c>
      <c r="F48" s="9">
        <f t="shared" si="4"/>
        <v>400</v>
      </c>
      <c r="G48" s="55"/>
    </row>
    <row r="49" spans="1:7" x14ac:dyDescent="0.25">
      <c r="A49" s="31"/>
      <c r="B49" s="49"/>
      <c r="C49" s="6" t="s">
        <v>18</v>
      </c>
      <c r="D49" s="12">
        <v>125</v>
      </c>
      <c r="E49" s="14">
        <v>5</v>
      </c>
      <c r="F49" s="9">
        <f t="shared" si="4"/>
        <v>625</v>
      </c>
      <c r="G49" s="55"/>
    </row>
    <row r="50" spans="1:7" x14ac:dyDescent="0.25">
      <c r="A50" s="31"/>
      <c r="B50" s="49"/>
      <c r="C50" s="6" t="s">
        <v>45</v>
      </c>
      <c r="D50" s="12">
        <v>55</v>
      </c>
      <c r="E50" s="14">
        <v>4</v>
      </c>
      <c r="F50" s="9">
        <f t="shared" si="4"/>
        <v>220</v>
      </c>
      <c r="G50" s="55"/>
    </row>
    <row r="51" spans="1:7" x14ac:dyDescent="0.25">
      <c r="A51" s="31"/>
      <c r="B51" s="49"/>
      <c r="C51" s="6" t="s">
        <v>46</v>
      </c>
      <c r="D51" s="12">
        <f>D50*0.75</f>
        <v>41.25</v>
      </c>
      <c r="E51" s="14">
        <v>2</v>
      </c>
      <c r="F51" s="9">
        <f t="shared" si="4"/>
        <v>82.5</v>
      </c>
      <c r="G51" s="55"/>
    </row>
    <row r="52" spans="1:7" x14ac:dyDescent="0.25">
      <c r="A52" s="31"/>
      <c r="B52" s="49"/>
      <c r="C52" s="6" t="s">
        <v>20</v>
      </c>
      <c r="D52" s="12">
        <v>60</v>
      </c>
      <c r="E52" s="14">
        <v>1</v>
      </c>
      <c r="F52" s="9">
        <f t="shared" si="4"/>
        <v>60</v>
      </c>
      <c r="G52" s="55"/>
    </row>
    <row r="53" spans="1:7" x14ac:dyDescent="0.25">
      <c r="A53" s="31"/>
      <c r="B53" s="49"/>
      <c r="C53" s="6" t="s">
        <v>22</v>
      </c>
      <c r="D53" s="12"/>
      <c r="E53" s="44">
        <v>4</v>
      </c>
      <c r="F53" s="53">
        <f>SUM(F48:F52)</f>
        <v>1387.5</v>
      </c>
      <c r="G53" s="59">
        <f>E53*F53</f>
        <v>5550</v>
      </c>
    </row>
    <row r="54" spans="1:7" x14ac:dyDescent="0.25">
      <c r="A54" s="31"/>
      <c r="B54" s="49"/>
      <c r="C54" s="6"/>
      <c r="D54" s="11"/>
      <c r="E54" s="14"/>
      <c r="F54" s="9"/>
      <c r="G54" s="55"/>
    </row>
    <row r="55" spans="1:7" x14ac:dyDescent="0.25">
      <c r="A55" s="31"/>
      <c r="B55" s="49"/>
      <c r="C55" s="6" t="s">
        <v>47</v>
      </c>
      <c r="D55" s="11"/>
      <c r="E55" s="14"/>
      <c r="F55" s="9">
        <v>35000</v>
      </c>
      <c r="G55" s="55"/>
    </row>
    <row r="56" spans="1:7" x14ac:dyDescent="0.25">
      <c r="A56" s="31"/>
      <c r="B56" s="49"/>
      <c r="C56" s="6" t="s">
        <v>48</v>
      </c>
      <c r="D56" s="11" t="s">
        <v>49</v>
      </c>
      <c r="E56" s="14" t="s">
        <v>49</v>
      </c>
      <c r="F56" s="9">
        <v>25000</v>
      </c>
      <c r="G56" s="55"/>
    </row>
    <row r="57" spans="1:7" x14ac:dyDescent="0.25">
      <c r="A57" s="31"/>
      <c r="B57" s="49"/>
      <c r="C57" s="6" t="s">
        <v>50</v>
      </c>
      <c r="D57" s="11"/>
      <c r="E57" s="14"/>
      <c r="F57" s="9">
        <v>20000</v>
      </c>
      <c r="G57" s="59">
        <f>SUM(F55:F57)</f>
        <v>80000</v>
      </c>
    </row>
    <row r="58" spans="1:7" ht="16.5" thickBot="1" x14ac:dyDescent="0.3">
      <c r="A58" s="31"/>
      <c r="B58" s="49"/>
      <c r="C58" s="6"/>
      <c r="D58" s="12"/>
      <c r="E58" s="46"/>
      <c r="F58" s="9"/>
      <c r="G58" s="55"/>
    </row>
    <row r="59" spans="1:7" ht="16.5" thickBot="1" x14ac:dyDescent="0.3">
      <c r="A59" s="26" t="s">
        <v>51</v>
      </c>
      <c r="B59" s="41" t="s">
        <v>52</v>
      </c>
      <c r="C59" s="27" t="s">
        <v>53</v>
      </c>
      <c r="D59" s="35"/>
      <c r="E59" s="35"/>
      <c r="F59" s="28"/>
      <c r="G59" s="60"/>
    </row>
    <row r="60" spans="1:7" ht="16.5" thickBot="1" x14ac:dyDescent="0.3">
      <c r="A60" s="31"/>
      <c r="B60" s="49"/>
      <c r="C60" s="6"/>
      <c r="D60" s="11"/>
      <c r="E60" s="47"/>
      <c r="F60" s="9"/>
      <c r="G60" s="55"/>
    </row>
    <row r="61" spans="1:7" ht="16.5" thickBot="1" x14ac:dyDescent="0.3">
      <c r="A61" s="29" t="s">
        <v>54</v>
      </c>
      <c r="B61" s="21" t="s">
        <v>55</v>
      </c>
      <c r="C61" s="15"/>
      <c r="D61" s="16"/>
      <c r="E61" s="43"/>
      <c r="F61" s="17"/>
      <c r="G61" s="56">
        <f>SUM(G62:G81)</f>
        <v>48690</v>
      </c>
    </row>
    <row r="62" spans="1:7" x14ac:dyDescent="0.25">
      <c r="A62" s="31"/>
      <c r="B62" s="49"/>
      <c r="C62" s="6" t="s">
        <v>56</v>
      </c>
      <c r="D62" s="12">
        <v>5.55</v>
      </c>
      <c r="E62" s="14">
        <v>6000</v>
      </c>
      <c r="F62" s="9">
        <f t="shared" si="0"/>
        <v>33300</v>
      </c>
      <c r="G62" s="61"/>
    </row>
    <row r="63" spans="1:7" x14ac:dyDescent="0.25">
      <c r="A63" s="31"/>
      <c r="B63" s="49"/>
      <c r="C63" s="6" t="s">
        <v>57</v>
      </c>
      <c r="D63" s="12">
        <v>800</v>
      </c>
      <c r="E63" s="14">
        <v>1</v>
      </c>
      <c r="F63" s="9">
        <f t="shared" si="0"/>
        <v>800</v>
      </c>
      <c r="G63" s="55"/>
    </row>
    <row r="64" spans="1:7" x14ac:dyDescent="0.25">
      <c r="A64" s="31"/>
      <c r="B64" s="49"/>
      <c r="C64" s="6" t="s">
        <v>58</v>
      </c>
      <c r="D64" s="12">
        <v>500</v>
      </c>
      <c r="E64" s="14">
        <v>1</v>
      </c>
      <c r="F64" s="9">
        <f t="shared" ref="F64:F65" si="5">D64*E64</f>
        <v>500</v>
      </c>
      <c r="G64" s="55"/>
    </row>
    <row r="65" spans="1:7" x14ac:dyDescent="0.25">
      <c r="A65" s="31"/>
      <c r="B65" s="49"/>
      <c r="C65" s="6" t="s">
        <v>59</v>
      </c>
      <c r="D65" s="12">
        <v>2820</v>
      </c>
      <c r="E65" s="14">
        <v>1</v>
      </c>
      <c r="F65" s="9">
        <f t="shared" si="5"/>
        <v>2820</v>
      </c>
      <c r="G65" s="55"/>
    </row>
    <row r="66" spans="1:7" x14ac:dyDescent="0.25">
      <c r="A66" s="31"/>
      <c r="B66" s="49"/>
      <c r="C66" s="6" t="s">
        <v>60</v>
      </c>
      <c r="D66" s="12">
        <v>1325</v>
      </c>
      <c r="E66" s="14">
        <v>1</v>
      </c>
      <c r="F66" s="9">
        <f t="shared" ref="F66:F67" si="6">D66*E66</f>
        <v>1325</v>
      </c>
      <c r="G66" s="55"/>
    </row>
    <row r="67" spans="1:7" x14ac:dyDescent="0.25">
      <c r="A67" s="31"/>
      <c r="B67" s="49"/>
      <c r="C67" s="6" t="s">
        <v>61</v>
      </c>
      <c r="D67" s="12">
        <v>3.5</v>
      </c>
      <c r="E67" s="14">
        <v>550</v>
      </c>
      <c r="F67" s="9">
        <f t="shared" si="6"/>
        <v>1925</v>
      </c>
      <c r="G67" s="59">
        <f>SUM(F62:F67)</f>
        <v>40670</v>
      </c>
    </row>
    <row r="68" spans="1:7" x14ac:dyDescent="0.25">
      <c r="A68" s="31"/>
      <c r="B68" s="49"/>
      <c r="C68" s="6"/>
      <c r="D68" s="12"/>
      <c r="E68" s="14"/>
      <c r="F68" s="9"/>
      <c r="G68" s="55"/>
    </row>
    <row r="69" spans="1:7" x14ac:dyDescent="0.25">
      <c r="A69" s="31"/>
      <c r="B69" s="49"/>
      <c r="C69" s="51" t="s">
        <v>62</v>
      </c>
      <c r="D69" s="11"/>
      <c r="E69" s="14"/>
      <c r="F69" s="9"/>
      <c r="G69" s="55"/>
    </row>
    <row r="70" spans="1:7" x14ac:dyDescent="0.25">
      <c r="A70" s="31"/>
      <c r="B70" s="49"/>
      <c r="C70" s="6" t="s">
        <v>17</v>
      </c>
      <c r="D70" s="12">
        <v>400</v>
      </c>
      <c r="E70" s="14">
        <v>1</v>
      </c>
      <c r="F70" s="9">
        <f t="shared" ref="F70:F73" si="7">D70*E70</f>
        <v>400</v>
      </c>
      <c r="G70" s="55"/>
    </row>
    <row r="71" spans="1:7" x14ac:dyDescent="0.25">
      <c r="A71" s="31"/>
      <c r="B71" s="49"/>
      <c r="C71" s="6" t="s">
        <v>18</v>
      </c>
      <c r="D71" s="12">
        <v>125</v>
      </c>
      <c r="E71" s="14">
        <v>5</v>
      </c>
      <c r="F71" s="9">
        <f t="shared" si="7"/>
        <v>625</v>
      </c>
      <c r="G71" s="55"/>
    </row>
    <row r="72" spans="1:7" x14ac:dyDescent="0.25">
      <c r="A72" s="31"/>
      <c r="B72" s="49"/>
      <c r="C72" s="6" t="s">
        <v>19</v>
      </c>
      <c r="D72" s="12">
        <v>55</v>
      </c>
      <c r="E72" s="14">
        <v>6</v>
      </c>
      <c r="F72" s="9">
        <f t="shared" si="7"/>
        <v>330</v>
      </c>
      <c r="G72" s="55"/>
    </row>
    <row r="73" spans="1:7" x14ac:dyDescent="0.25">
      <c r="A73" s="31"/>
      <c r="B73" s="49"/>
      <c r="C73" s="6" t="s">
        <v>20</v>
      </c>
      <c r="D73" s="12">
        <v>60</v>
      </c>
      <c r="E73" s="14">
        <v>1</v>
      </c>
      <c r="F73" s="9">
        <f t="shared" si="7"/>
        <v>60</v>
      </c>
      <c r="G73" s="55"/>
    </row>
    <row r="74" spans="1:7" x14ac:dyDescent="0.25">
      <c r="A74" s="31"/>
      <c r="B74" s="49"/>
      <c r="C74" s="6" t="s">
        <v>22</v>
      </c>
      <c r="D74" s="12"/>
      <c r="E74" s="44">
        <v>4</v>
      </c>
      <c r="F74" s="53">
        <f>SUM(F70:F73)</f>
        <v>1415</v>
      </c>
      <c r="G74" s="59">
        <f>E74*F74</f>
        <v>5660</v>
      </c>
    </row>
    <row r="75" spans="1:7" x14ac:dyDescent="0.25">
      <c r="A75" s="31"/>
      <c r="B75" s="49"/>
      <c r="C75" s="6"/>
      <c r="D75" s="12"/>
      <c r="E75" s="14"/>
      <c r="F75" s="9"/>
      <c r="G75" s="59"/>
    </row>
    <row r="76" spans="1:7" x14ac:dyDescent="0.25">
      <c r="A76" s="31"/>
      <c r="B76" s="49"/>
      <c r="C76" s="51" t="s">
        <v>63</v>
      </c>
      <c r="D76" s="11"/>
      <c r="E76" s="14"/>
      <c r="F76" s="9"/>
      <c r="G76" s="55"/>
    </row>
    <row r="77" spans="1:7" x14ac:dyDescent="0.25">
      <c r="A77" s="31"/>
      <c r="B77" s="49"/>
      <c r="C77" s="6" t="s">
        <v>18</v>
      </c>
      <c r="D77" s="12">
        <v>125</v>
      </c>
      <c r="E77" s="14">
        <v>5</v>
      </c>
      <c r="F77" s="9">
        <f t="shared" ref="F77:F79" si="8">D77*E77</f>
        <v>625</v>
      </c>
      <c r="G77" s="55"/>
    </row>
    <row r="78" spans="1:7" x14ac:dyDescent="0.25">
      <c r="A78" s="31"/>
      <c r="B78" s="49"/>
      <c r="C78" s="6" t="s">
        <v>19</v>
      </c>
      <c r="D78" s="12">
        <v>55</v>
      </c>
      <c r="E78" s="14">
        <v>6</v>
      </c>
      <c r="F78" s="9">
        <f t="shared" si="8"/>
        <v>330</v>
      </c>
      <c r="G78" s="55"/>
    </row>
    <row r="79" spans="1:7" x14ac:dyDescent="0.25">
      <c r="A79" s="31"/>
      <c r="B79" s="49"/>
      <c r="C79" s="6" t="s">
        <v>20</v>
      </c>
      <c r="D79" s="12">
        <v>225</v>
      </c>
      <c r="E79" s="14">
        <v>1</v>
      </c>
      <c r="F79" s="9">
        <f t="shared" si="8"/>
        <v>225</v>
      </c>
      <c r="G79" s="55"/>
    </row>
    <row r="80" spans="1:7" x14ac:dyDescent="0.25">
      <c r="A80" s="31"/>
      <c r="B80" s="49"/>
      <c r="C80" s="6" t="s">
        <v>22</v>
      </c>
      <c r="D80" s="12"/>
      <c r="E80" s="44">
        <v>2</v>
      </c>
      <c r="F80" s="53">
        <f>SUM(F77:F79)</f>
        <v>1180</v>
      </c>
      <c r="G80" s="59">
        <f>E80*F80</f>
        <v>2360</v>
      </c>
    </row>
    <row r="81" spans="1:7" ht="16.5" thickBot="1" x14ac:dyDescent="0.3">
      <c r="A81" s="31"/>
      <c r="B81" s="49"/>
      <c r="C81" s="6"/>
      <c r="D81" s="11"/>
      <c r="E81" s="46"/>
      <c r="F81" s="9"/>
      <c r="G81" s="62"/>
    </row>
    <row r="82" spans="1:7" ht="32.25" thickBot="1" x14ac:dyDescent="0.3">
      <c r="A82" s="29" t="s">
        <v>64</v>
      </c>
      <c r="B82" s="22" t="s">
        <v>65</v>
      </c>
      <c r="C82" s="15"/>
      <c r="D82" s="36"/>
      <c r="E82" s="36"/>
      <c r="F82" s="17"/>
      <c r="G82" s="56">
        <f>SUM(G2,G7,G9,G25,G28,G43,G61)</f>
        <v>286540</v>
      </c>
    </row>
    <row r="83" spans="1:7" ht="16.5" thickBot="1" x14ac:dyDescent="0.3">
      <c r="A83" s="31"/>
      <c r="B83" s="40"/>
      <c r="C83" s="6"/>
      <c r="D83" s="7"/>
      <c r="E83" s="7"/>
      <c r="F83" s="9"/>
      <c r="G83" s="55"/>
    </row>
    <row r="84" spans="1:7" ht="32.25" thickBot="1" x14ac:dyDescent="0.3">
      <c r="A84" s="29" t="s">
        <v>66</v>
      </c>
      <c r="B84" s="22" t="s">
        <v>67</v>
      </c>
      <c r="C84" s="39" t="s">
        <v>68</v>
      </c>
      <c r="D84" s="37">
        <v>0.1</v>
      </c>
      <c r="E84" s="38">
        <f>G82</f>
        <v>286540</v>
      </c>
      <c r="F84" s="17"/>
      <c r="G84" s="63">
        <f>D84*E84</f>
        <v>28654</v>
      </c>
    </row>
    <row r="85" spans="1:7" ht="16.5" thickBot="1" x14ac:dyDescent="0.3">
      <c r="A85" s="31"/>
      <c r="B85" s="40"/>
      <c r="C85" s="6"/>
      <c r="D85" s="7"/>
      <c r="E85" s="7"/>
      <c r="F85" s="9"/>
      <c r="G85" s="55"/>
    </row>
    <row r="86" spans="1:7" ht="16.5" thickBot="1" x14ac:dyDescent="0.3">
      <c r="A86" s="29" t="s">
        <v>69</v>
      </c>
      <c r="B86" s="22" t="s">
        <v>70</v>
      </c>
      <c r="C86" s="15"/>
      <c r="D86" s="36"/>
      <c r="E86" s="36"/>
      <c r="F86" s="17"/>
      <c r="G86" s="64">
        <f>SUM(G82,G84)</f>
        <v>315194</v>
      </c>
    </row>
  </sheetData>
  <printOptions horizontalCentered="1" gridLines="1"/>
  <pageMargins left="0.7" right="0.7" top="0.75" bottom="0.75" header="0.3" footer="0.3"/>
  <pageSetup scale="82" orientation="portrait" horizontalDpi="1200" verticalDpi="1200" r:id="rId1"/>
  <headerFooter>
    <oddHeader>&amp;C&amp;"Times New Roman,Bold"&amp;14Nonprofit RBS Program Budget</oddHeader>
    <oddFooter>&amp;C&amp;"Times New Roman,Regular"&amp;P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662ed-82a8-4daa-a67f-731182ab73b4" xsi:nil="true"/>
    <lcf76f155ced4ddcb4097134ff3c332f xmlns="36153714-fd51-4900-bc78-3a1e37bada3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BA8C066DC7444B05DE902C549F916" ma:contentTypeVersion="12" ma:contentTypeDescription="Create a new document." ma:contentTypeScope="" ma:versionID="ecd0965f7fcc570d451ff91b4e007577">
  <xsd:schema xmlns:xsd="http://www.w3.org/2001/XMLSchema" xmlns:xs="http://www.w3.org/2001/XMLSchema" xmlns:p="http://schemas.microsoft.com/office/2006/metadata/properties" xmlns:ns2="36153714-fd51-4900-bc78-3a1e37bada3d" xmlns:ns3="b49662ed-82a8-4daa-a67f-731182ab73b4" targetNamespace="http://schemas.microsoft.com/office/2006/metadata/properties" ma:root="true" ma:fieldsID="5e0c9be78223bfd6da53517c2d5d4cf1" ns2:_="" ns3:_="">
    <xsd:import namespace="36153714-fd51-4900-bc78-3a1e37bada3d"/>
    <xsd:import namespace="b49662ed-82a8-4daa-a67f-731182ab7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53714-fd51-4900-bc78-3a1e37bad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0711c0e-4245-4ab7-b236-62d0b6835c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662ed-82a8-4daa-a67f-731182ab73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c26c021-6378-478d-b934-ced14cc97f9f}" ma:internalName="TaxCatchAll" ma:showField="CatchAllData" ma:web="b49662ed-82a8-4daa-a67f-731182ab7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2F1DA8-1F46-4922-BB1D-216C8E2829C2}">
  <ds:schemaRefs>
    <ds:schemaRef ds:uri="http://schemas.microsoft.com/office/2006/metadata/properties"/>
    <ds:schemaRef ds:uri="http://schemas.microsoft.com/office/infopath/2007/PartnerControls"/>
    <ds:schemaRef ds:uri="b49662ed-82a8-4daa-a67f-731182ab73b4"/>
    <ds:schemaRef ds:uri="36153714-fd51-4900-bc78-3a1e37bada3d"/>
  </ds:schemaRefs>
</ds:datastoreItem>
</file>

<file path=customXml/itemProps2.xml><?xml version="1.0" encoding="utf-8"?>
<ds:datastoreItem xmlns:ds="http://schemas.openxmlformats.org/officeDocument/2006/customXml" ds:itemID="{0AF52474-02C5-40C0-BCB3-D185CE5394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4293A3-DB00-488C-B81D-9651514A01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One-Year Award</vt:lpstr>
      <vt:lpstr>'One-Year Award'!Print_Titles</vt:lpstr>
    </vt:vector>
  </TitlesOfParts>
  <Manager/>
  <Company>U.S. Coast Guard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Dudzinski</dc:creator>
  <cp:keywords/>
  <dc:description/>
  <cp:lastModifiedBy>Cynthia Dudzinski</cp:lastModifiedBy>
  <cp:revision/>
  <cp:lastPrinted>2023-12-05T16:23:14Z</cp:lastPrinted>
  <dcterms:created xsi:type="dcterms:W3CDTF">2021-09-15T13:34:31Z</dcterms:created>
  <dcterms:modified xsi:type="dcterms:W3CDTF">2023-12-05T16:25:43Z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0x0101002ECBA8C066DC7444B05DE902C549F916</vt:lpwstr>
  </property>
  <property fmtid="{D5CDD505-2E9C-101B-9397-08002B2CF9AE}" pid="3" name="MediaServiceImageTags">
    <vt:lpwstr/>
  </property>
</Properties>
</file>