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9870" windowHeight="11760" tabRatio="685"/>
  </bookViews>
  <sheets>
    <sheet name="Budget Summary" sheetId="5" r:id="rId1"/>
    <sheet name="Budget Detail" sheetId="7" r:id="rId2"/>
    <sheet name="Narrative" sheetId="29" r:id="rId3"/>
    <sheet name="Travel Table" sheetId="30" r:id="rId4"/>
    <sheet name="Formula Sheet" sheetId="32" state="hidden" r:id="rId5"/>
  </sheets>
  <externalReferences>
    <externalReference r:id="rId6"/>
    <externalReference r:id="rId7"/>
  </externalReferences>
  <definedNames>
    <definedName name="_YR1">#REF!</definedName>
    <definedName name="_YR2">#REF!</definedName>
    <definedName name="Country">#REF!</definedName>
    <definedName name="Location">#REF!</definedName>
    <definedName name="PHCC">[1]Facilities!$H$10</definedName>
    <definedName name="PHCU">[1]Facilities!$G$10</definedName>
    <definedName name="_xlnm.Print_Area" localSheetId="1">'Budget Detail'!$A$1:$W$264</definedName>
    <definedName name="_xlnm.Print_Area" localSheetId="0">'Budget Summary'!$A$1:$J$30</definedName>
    <definedName name="_xlnm.Print_Titles" localSheetId="1">'Budget Detail'!$8:$11</definedName>
    <definedName name="_xlnm.Print_Titles" localSheetId="2">Narrative!$12:$12</definedName>
    <definedName name="Technical_Sector">#REF!</definedName>
    <definedName name="Unit">'Formula Sheet'!$A$4:$A$10</definedName>
    <definedName name="Year1">#REF!</definedName>
  </definedNames>
  <calcPr calcId="145621"/>
</workbook>
</file>

<file path=xl/calcChain.xml><?xml version="1.0" encoding="utf-8"?>
<calcChain xmlns="http://schemas.openxmlformats.org/spreadsheetml/2006/main">
  <c r="H27" i="5" l="1"/>
  <c r="G17" i="5"/>
  <c r="F17" i="5"/>
  <c r="H26" i="5"/>
  <c r="H25" i="5"/>
  <c r="H24" i="5"/>
  <c r="H23" i="5"/>
  <c r="H22" i="5"/>
  <c r="H21" i="5"/>
  <c r="H20" i="5"/>
  <c r="H19" i="5"/>
  <c r="H18" i="5"/>
  <c r="G26" i="5"/>
  <c r="F26" i="5"/>
  <c r="T257" i="7"/>
  <c r="P257" i="7"/>
  <c r="T256" i="7"/>
  <c r="P256" i="7"/>
  <c r="Q248" i="7"/>
  <c r="U248" i="7" s="1"/>
  <c r="V248" i="7" s="1"/>
  <c r="Q247" i="7"/>
  <c r="U247" i="7" s="1"/>
  <c r="V247" i="7" s="1"/>
  <c r="Q246" i="7"/>
  <c r="U246" i="7" s="1"/>
  <c r="V246" i="7" s="1"/>
  <c r="Q245" i="7"/>
  <c r="U245" i="7" s="1"/>
  <c r="V245" i="7" s="1"/>
  <c r="Q244" i="7"/>
  <c r="U244" i="7" s="1"/>
  <c r="V244" i="7" s="1"/>
  <c r="Q243" i="7"/>
  <c r="U243" i="7" s="1"/>
  <c r="V243" i="7" s="1"/>
  <c r="Q242" i="7"/>
  <c r="U242" i="7" s="1"/>
  <c r="V242" i="7" s="1"/>
  <c r="Q241" i="7"/>
  <c r="U241" i="7" s="1"/>
  <c r="V241" i="7" s="1"/>
  <c r="Q240" i="7"/>
  <c r="U240" i="7" s="1"/>
  <c r="V240" i="7" s="1"/>
  <c r="Q239" i="7"/>
  <c r="U239" i="7" s="1"/>
  <c r="V239" i="7" s="1"/>
  <c r="Q238" i="7"/>
  <c r="U238" i="7" s="1"/>
  <c r="V238" i="7" s="1"/>
  <c r="Q237" i="7"/>
  <c r="U237" i="7" s="1"/>
  <c r="V237" i="7" s="1"/>
  <c r="Q236" i="7"/>
  <c r="U236" i="7" s="1"/>
  <c r="V236" i="7" s="1"/>
  <c r="Q235" i="7"/>
  <c r="U235" i="7" s="1"/>
  <c r="V235" i="7" s="1"/>
  <c r="Q234" i="7"/>
  <c r="U234" i="7" s="1"/>
  <c r="V234" i="7" s="1"/>
  <c r="Q233" i="7"/>
  <c r="U233" i="7" s="1"/>
  <c r="V233" i="7" s="1"/>
  <c r="Q232" i="7"/>
  <c r="U232" i="7" s="1"/>
  <c r="V232" i="7" s="1"/>
  <c r="Q231" i="7"/>
  <c r="U231" i="7" s="1"/>
  <c r="V231" i="7" s="1"/>
  <c r="Q230" i="7"/>
  <c r="U230" i="7" s="1"/>
  <c r="V230" i="7" s="1"/>
  <c r="Q229" i="7"/>
  <c r="U229" i="7" s="1"/>
  <c r="V229" i="7" s="1"/>
  <c r="Q228" i="7"/>
  <c r="U228" i="7" s="1"/>
  <c r="V228" i="7" s="1"/>
  <c r="Q227" i="7"/>
  <c r="U227" i="7" s="1"/>
  <c r="V227" i="7" s="1"/>
  <c r="Q226" i="7"/>
  <c r="U226" i="7" s="1"/>
  <c r="V226" i="7" s="1"/>
  <c r="Q225" i="7"/>
  <c r="U225" i="7" s="1"/>
  <c r="V225" i="7" s="1"/>
  <c r="Q224" i="7"/>
  <c r="U224" i="7" s="1"/>
  <c r="V224" i="7" s="1"/>
  <c r="Q223" i="7"/>
  <c r="U223" i="7" s="1"/>
  <c r="V223" i="7" s="1"/>
  <c r="Q222" i="7"/>
  <c r="U222" i="7" s="1"/>
  <c r="V222" i="7" s="1"/>
  <c r="Q221" i="7"/>
  <c r="U221" i="7" s="1"/>
  <c r="V221" i="7" s="1"/>
  <c r="Q220" i="7"/>
  <c r="U220" i="7" s="1"/>
  <c r="V220" i="7" s="1"/>
  <c r="Q219" i="7"/>
  <c r="U219" i="7" s="1"/>
  <c r="V219" i="7" s="1"/>
  <c r="Q218" i="7"/>
  <c r="U218" i="7" s="1"/>
  <c r="V218" i="7" s="1"/>
  <c r="Q215" i="7"/>
  <c r="U215" i="7" s="1"/>
  <c r="V215" i="7" s="1"/>
  <c r="Q214" i="7"/>
  <c r="U214" i="7" s="1"/>
  <c r="V214" i="7" s="1"/>
  <c r="Q213" i="7"/>
  <c r="U213" i="7" s="1"/>
  <c r="V213" i="7" s="1"/>
  <c r="Q212" i="7"/>
  <c r="U212" i="7" s="1"/>
  <c r="V212" i="7" s="1"/>
  <c r="Q211" i="7"/>
  <c r="U211" i="7" s="1"/>
  <c r="V211" i="7" s="1"/>
  <c r="Q210" i="7"/>
  <c r="U210" i="7" s="1"/>
  <c r="V210" i="7" s="1"/>
  <c r="Q209" i="7"/>
  <c r="U209" i="7" s="1"/>
  <c r="V209" i="7" s="1"/>
  <c r="Q208" i="7"/>
  <c r="U208" i="7" s="1"/>
  <c r="V208" i="7" s="1"/>
  <c r="Q207" i="7"/>
  <c r="U207" i="7" s="1"/>
  <c r="V207" i="7" s="1"/>
  <c r="Q206" i="7"/>
  <c r="Q205" i="7"/>
  <c r="Q204" i="7"/>
  <c r="Q203" i="7"/>
  <c r="Q202" i="7"/>
  <c r="Q201" i="7"/>
  <c r="Q200" i="7"/>
  <c r="Q199" i="7"/>
  <c r="Q198" i="7"/>
  <c r="Q197" i="7"/>
  <c r="Q196" i="7"/>
  <c r="Q195" i="7"/>
  <c r="Q194" i="7"/>
  <c r="Q193" i="7"/>
  <c r="Q192" i="7"/>
  <c r="Q191" i="7"/>
  <c r="Q190" i="7"/>
  <c r="Q189" i="7"/>
  <c r="Q188" i="7"/>
  <c r="Q187" i="7"/>
  <c r="Q186" i="7"/>
  <c r="Q185" i="7"/>
  <c r="Q184" i="7"/>
  <c r="Q183" i="7"/>
  <c r="Q182" i="7"/>
  <c r="V175" i="7"/>
  <c r="R175" i="7"/>
  <c r="V174" i="7"/>
  <c r="R174" i="7"/>
  <c r="V173" i="7"/>
  <c r="V177" i="7" s="1"/>
  <c r="R173" i="7"/>
  <c r="R177" i="7" s="1"/>
  <c r="V164" i="7"/>
  <c r="R164" i="7"/>
  <c r="V163" i="7"/>
  <c r="R163" i="7"/>
  <c r="V162" i="7"/>
  <c r="R162" i="7"/>
  <c r="V159" i="7"/>
  <c r="R159" i="7"/>
  <c r="V158" i="7"/>
  <c r="R158" i="7"/>
  <c r="V157" i="7"/>
  <c r="V166" i="7" s="1"/>
  <c r="R157" i="7"/>
  <c r="R166" i="7" s="1"/>
  <c r="V150" i="7"/>
  <c r="R150" i="7"/>
  <c r="V149" i="7"/>
  <c r="R149" i="7"/>
  <c r="V148" i="7"/>
  <c r="R148" i="7"/>
  <c r="V146" i="7"/>
  <c r="R146" i="7"/>
  <c r="V145" i="7"/>
  <c r="R145" i="7"/>
  <c r="V144" i="7"/>
  <c r="R144" i="7"/>
  <c r="V140" i="7"/>
  <c r="V152" i="7" s="1"/>
  <c r="R140" i="7"/>
  <c r="R152" i="7" s="1"/>
  <c r="V133" i="7"/>
  <c r="R133" i="7"/>
  <c r="V132" i="7"/>
  <c r="R132" i="7"/>
  <c r="V131" i="7"/>
  <c r="R131" i="7"/>
  <c r="V128" i="7"/>
  <c r="R128" i="7"/>
  <c r="V127" i="7"/>
  <c r="R127" i="7"/>
  <c r="V126" i="7"/>
  <c r="R126" i="7"/>
  <c r="V125" i="7"/>
  <c r="R125" i="7"/>
  <c r="V124" i="7"/>
  <c r="V135" i="7" s="1"/>
  <c r="R124" i="7"/>
  <c r="R135" i="7" s="1"/>
  <c r="V115" i="7"/>
  <c r="R115" i="7"/>
  <c r="V114" i="7"/>
  <c r="R114" i="7"/>
  <c r="V113" i="7"/>
  <c r="R113" i="7"/>
  <c r="V112" i="7"/>
  <c r="R112" i="7"/>
  <c r="V111" i="7"/>
  <c r="R111" i="7"/>
  <c r="V110" i="7"/>
  <c r="R110" i="7"/>
  <c r="V109" i="7"/>
  <c r="R109" i="7"/>
  <c r="V108" i="7"/>
  <c r="V117" i="7" s="1"/>
  <c r="R108" i="7"/>
  <c r="R117" i="7" s="1"/>
  <c r="V101" i="7"/>
  <c r="R101" i="7"/>
  <c r="V100" i="7"/>
  <c r="R100" i="7"/>
  <c r="V99" i="7"/>
  <c r="R99" i="7"/>
  <c r="V98" i="7"/>
  <c r="R98" i="7"/>
  <c r="V95" i="7"/>
  <c r="R95" i="7"/>
  <c r="V94" i="7"/>
  <c r="R94" i="7"/>
  <c r="V93" i="7"/>
  <c r="R93" i="7"/>
  <c r="V92" i="7"/>
  <c r="V103" i="7" s="1"/>
  <c r="R92" i="7"/>
  <c r="R103" i="7" s="1"/>
  <c r="U85" i="7"/>
  <c r="V85" i="7" s="1"/>
  <c r="R85" i="7"/>
  <c r="Q85" i="7"/>
  <c r="U84" i="7"/>
  <c r="V84" i="7" s="1"/>
  <c r="V87" i="7" s="1"/>
  <c r="Q84" i="7"/>
  <c r="R84" i="7" s="1"/>
  <c r="R87" i="7" s="1"/>
  <c r="Q78" i="7"/>
  <c r="R78" i="7" s="1"/>
  <c r="Q77" i="7"/>
  <c r="R77" i="7" s="1"/>
  <c r="V76" i="7"/>
  <c r="R76" i="7"/>
  <c r="V75" i="7"/>
  <c r="R75" i="7"/>
  <c r="V74" i="7"/>
  <c r="R74" i="7"/>
  <c r="V73" i="7"/>
  <c r="R73" i="7"/>
  <c r="V72" i="7"/>
  <c r="R72" i="7"/>
  <c r="V71" i="7"/>
  <c r="R71" i="7"/>
  <c r="V70" i="7"/>
  <c r="R70" i="7"/>
  <c r="V69" i="7"/>
  <c r="R69" i="7"/>
  <c r="V68" i="7"/>
  <c r="R68" i="7"/>
  <c r="Q57" i="7"/>
  <c r="U57" i="7" s="1"/>
  <c r="V57" i="7" s="1"/>
  <c r="Q56" i="7"/>
  <c r="U56" i="7" s="1"/>
  <c r="V56" i="7" s="1"/>
  <c r="Q55" i="7"/>
  <c r="U55" i="7" s="1"/>
  <c r="V55" i="7" s="1"/>
  <c r="Q54" i="7"/>
  <c r="R54" i="7" s="1"/>
  <c r="Q53" i="7"/>
  <c r="U53" i="7" s="1"/>
  <c r="V53" i="7" s="1"/>
  <c r="Q50" i="7"/>
  <c r="U50" i="7" s="1"/>
  <c r="V50" i="7" s="1"/>
  <c r="Q49" i="7"/>
  <c r="U49" i="7" s="1"/>
  <c r="V49" i="7" s="1"/>
  <c r="Q48" i="7"/>
  <c r="R48" i="7" s="1"/>
  <c r="Q47" i="7"/>
  <c r="U47" i="7" s="1"/>
  <c r="V47" i="7" s="1"/>
  <c r="Q43" i="7"/>
  <c r="R43" i="7" s="1"/>
  <c r="Q42" i="7"/>
  <c r="U42" i="7" s="1"/>
  <c r="V42" i="7" s="1"/>
  <c r="Q41" i="7"/>
  <c r="R41" i="7" s="1"/>
  <c r="Q40" i="7"/>
  <c r="U40" i="7" s="1"/>
  <c r="V40" i="7" s="1"/>
  <c r="Q39" i="7"/>
  <c r="U39" i="7" s="1"/>
  <c r="V39" i="7" s="1"/>
  <c r="Q38" i="7"/>
  <c r="U38" i="7" s="1"/>
  <c r="V38" i="7" s="1"/>
  <c r="Q35" i="7"/>
  <c r="R35" i="7" s="1"/>
  <c r="Q34" i="7"/>
  <c r="R34" i="7" s="1"/>
  <c r="Q33" i="7"/>
  <c r="U33" i="7" s="1"/>
  <c r="V33" i="7" s="1"/>
  <c r="Q32" i="7"/>
  <c r="R32" i="7" s="1"/>
  <c r="U24" i="7"/>
  <c r="V24" i="7" s="1"/>
  <c r="Q24" i="7"/>
  <c r="R24" i="7" s="1"/>
  <c r="U23" i="7"/>
  <c r="V23" i="7" s="1"/>
  <c r="Q23" i="7"/>
  <c r="R23" i="7" s="1"/>
  <c r="U22" i="7"/>
  <c r="V22" i="7" s="1"/>
  <c r="Q22" i="7"/>
  <c r="R22" i="7" s="1"/>
  <c r="U19" i="7"/>
  <c r="V19" i="7" s="1"/>
  <c r="Q19" i="7"/>
  <c r="R19" i="7" s="1"/>
  <c r="U18" i="7"/>
  <c r="V18" i="7" s="1"/>
  <c r="Q18" i="7"/>
  <c r="R18" i="7" s="1"/>
  <c r="U17" i="7"/>
  <c r="V17" i="7" s="1"/>
  <c r="Q17" i="7"/>
  <c r="R17" i="7" s="1"/>
  <c r="H17" i="5" l="1"/>
  <c r="R26" i="7"/>
  <c r="V26" i="7"/>
  <c r="R33" i="7"/>
  <c r="R39" i="7"/>
  <c r="R42" i="7"/>
  <c r="R47" i="7"/>
  <c r="R50" i="7"/>
  <c r="R55" i="7"/>
  <c r="R57" i="7"/>
  <c r="U32" i="7"/>
  <c r="V32" i="7" s="1"/>
  <c r="U34" i="7"/>
  <c r="V34" i="7" s="1"/>
  <c r="U35" i="7"/>
  <c r="V35" i="7" s="1"/>
  <c r="U41" i="7"/>
  <c r="V41" i="7" s="1"/>
  <c r="U43" i="7"/>
  <c r="V43" i="7" s="1"/>
  <c r="U48" i="7"/>
  <c r="V48" i="7" s="1"/>
  <c r="U54" i="7"/>
  <c r="V54" i="7" s="1"/>
  <c r="V168" i="7"/>
  <c r="U182" i="7"/>
  <c r="V182" i="7" s="1"/>
  <c r="R182" i="7"/>
  <c r="U190" i="7"/>
  <c r="V190" i="7" s="1"/>
  <c r="R190" i="7"/>
  <c r="U198" i="7"/>
  <c r="V198" i="7" s="1"/>
  <c r="R198" i="7"/>
  <c r="U206" i="7"/>
  <c r="V206" i="7" s="1"/>
  <c r="R206" i="7"/>
  <c r="U183" i="7"/>
  <c r="V183" i="7" s="1"/>
  <c r="R183" i="7"/>
  <c r="U187" i="7"/>
  <c r="V187" i="7" s="1"/>
  <c r="R187" i="7"/>
  <c r="U191" i="7"/>
  <c r="V191" i="7" s="1"/>
  <c r="R191" i="7"/>
  <c r="U195" i="7"/>
  <c r="V195" i="7" s="1"/>
  <c r="R195" i="7"/>
  <c r="U199" i="7"/>
  <c r="V199" i="7" s="1"/>
  <c r="R199" i="7"/>
  <c r="U203" i="7"/>
  <c r="V203" i="7" s="1"/>
  <c r="R203" i="7"/>
  <c r="U184" i="7"/>
  <c r="V184" i="7" s="1"/>
  <c r="R184" i="7"/>
  <c r="U188" i="7"/>
  <c r="V188" i="7" s="1"/>
  <c r="R188" i="7"/>
  <c r="U192" i="7"/>
  <c r="V192" i="7" s="1"/>
  <c r="R192" i="7"/>
  <c r="U196" i="7"/>
  <c r="V196" i="7" s="1"/>
  <c r="R196" i="7"/>
  <c r="U200" i="7"/>
  <c r="V200" i="7" s="1"/>
  <c r="R200" i="7"/>
  <c r="U204" i="7"/>
  <c r="V204" i="7" s="1"/>
  <c r="R204" i="7"/>
  <c r="R53" i="7"/>
  <c r="U78" i="7"/>
  <c r="V78" i="7" s="1"/>
  <c r="R168" i="7"/>
  <c r="U185" i="7"/>
  <c r="V185" i="7" s="1"/>
  <c r="R185" i="7"/>
  <c r="U189" i="7"/>
  <c r="V189" i="7" s="1"/>
  <c r="R189" i="7"/>
  <c r="U193" i="7"/>
  <c r="V193" i="7" s="1"/>
  <c r="R193" i="7"/>
  <c r="U197" i="7"/>
  <c r="V197" i="7" s="1"/>
  <c r="R197" i="7"/>
  <c r="U201" i="7"/>
  <c r="V201" i="7" s="1"/>
  <c r="R201" i="7"/>
  <c r="U205" i="7"/>
  <c r="V205" i="7" s="1"/>
  <c r="R205" i="7"/>
  <c r="R38" i="7"/>
  <c r="R59" i="7" s="1"/>
  <c r="R40" i="7"/>
  <c r="R49" i="7"/>
  <c r="R56" i="7"/>
  <c r="U77" i="7"/>
  <c r="V77" i="7" s="1"/>
  <c r="U186" i="7"/>
  <c r="V186" i="7" s="1"/>
  <c r="R186" i="7"/>
  <c r="U194" i="7"/>
  <c r="V194" i="7" s="1"/>
  <c r="R194" i="7"/>
  <c r="U202" i="7"/>
  <c r="V202" i="7" s="1"/>
  <c r="R202" i="7"/>
  <c r="R207" i="7"/>
  <c r="R208" i="7"/>
  <c r="R209" i="7"/>
  <c r="R210" i="7"/>
  <c r="R211" i="7"/>
  <c r="R212" i="7"/>
  <c r="R213" i="7"/>
  <c r="R214" i="7"/>
  <c r="R215" i="7"/>
  <c r="R218" i="7"/>
  <c r="R219" i="7"/>
  <c r="R220" i="7"/>
  <c r="R221" i="7"/>
  <c r="R222" i="7"/>
  <c r="R223" i="7"/>
  <c r="R224" i="7"/>
  <c r="R225" i="7"/>
  <c r="R226" i="7"/>
  <c r="R227" i="7"/>
  <c r="R228" i="7"/>
  <c r="R229" i="7"/>
  <c r="R230" i="7"/>
  <c r="R231" i="7"/>
  <c r="R232" i="7"/>
  <c r="R233" i="7"/>
  <c r="R234" i="7"/>
  <c r="R235" i="7"/>
  <c r="R236" i="7"/>
  <c r="R237" i="7"/>
  <c r="R238" i="7"/>
  <c r="R239" i="7"/>
  <c r="R240" i="7"/>
  <c r="R241" i="7"/>
  <c r="R242" i="7"/>
  <c r="R243" i="7"/>
  <c r="R244" i="7"/>
  <c r="R245" i="7"/>
  <c r="R246" i="7"/>
  <c r="R247" i="7"/>
  <c r="R248" i="7"/>
  <c r="E21" i="5"/>
  <c r="D21" i="5"/>
  <c r="C21" i="5"/>
  <c r="E19" i="5"/>
  <c r="D19" i="5"/>
  <c r="C19" i="5"/>
  <c r="C20" i="5"/>
  <c r="D20" i="5"/>
  <c r="E20" i="5"/>
  <c r="E18" i="5"/>
  <c r="D18" i="5"/>
  <c r="C18" i="5"/>
  <c r="C22" i="5"/>
  <c r="D22" i="5"/>
  <c r="E22" i="5"/>
  <c r="C23" i="5"/>
  <c r="D23" i="5"/>
  <c r="E23" i="5"/>
  <c r="C24" i="5"/>
  <c r="D24" i="5"/>
  <c r="E24" i="5"/>
  <c r="J24" i="5" l="1"/>
  <c r="Q66" i="7"/>
  <c r="R66" i="7" s="1"/>
  <c r="Q65" i="7"/>
  <c r="R65" i="7" s="1"/>
  <c r="Q67" i="7"/>
  <c r="R67" i="7" s="1"/>
  <c r="R61" i="7"/>
  <c r="R250" i="7"/>
  <c r="V250" i="7"/>
  <c r="V59" i="7"/>
  <c r="U67" i="7"/>
  <c r="V67" i="7" s="1"/>
  <c r="K21" i="5"/>
  <c r="L21" i="5"/>
  <c r="L19" i="5"/>
  <c r="K19" i="5"/>
  <c r="L18" i="5"/>
  <c r="K18" i="5"/>
  <c r="M45" i="30"/>
  <c r="M29" i="30"/>
  <c r="W62" i="7"/>
  <c r="W63" i="7"/>
  <c r="W64" i="7"/>
  <c r="W79" i="7"/>
  <c r="W81" i="7"/>
  <c r="W82" i="7"/>
  <c r="W83" i="7"/>
  <c r="W86" i="7"/>
  <c r="W88" i="7"/>
  <c r="W89" i="7"/>
  <c r="W90" i="7"/>
  <c r="W91" i="7"/>
  <c r="W96" i="7"/>
  <c r="W97" i="7"/>
  <c r="W102" i="7"/>
  <c r="W104" i="7"/>
  <c r="W105" i="7"/>
  <c r="W106" i="7"/>
  <c r="W107" i="7"/>
  <c r="W116" i="7"/>
  <c r="W118" i="7"/>
  <c r="W119" i="7"/>
  <c r="W120" i="7"/>
  <c r="W121" i="7"/>
  <c r="W122" i="7"/>
  <c r="W123" i="7"/>
  <c r="W129" i="7"/>
  <c r="W130" i="7"/>
  <c r="W134" i="7"/>
  <c r="W136" i="7"/>
  <c r="W137" i="7"/>
  <c r="W138" i="7"/>
  <c r="W139" i="7"/>
  <c r="W141" i="7"/>
  <c r="W142" i="7"/>
  <c r="W143" i="7"/>
  <c r="W147" i="7"/>
  <c r="W151" i="7"/>
  <c r="W153" i="7"/>
  <c r="W154" i="7"/>
  <c r="W155" i="7"/>
  <c r="W156" i="7"/>
  <c r="W160" i="7"/>
  <c r="W161" i="7"/>
  <c r="W165" i="7"/>
  <c r="W167" i="7"/>
  <c r="W169" i="7"/>
  <c r="W170" i="7"/>
  <c r="W171" i="7"/>
  <c r="W172" i="7"/>
  <c r="W176" i="7"/>
  <c r="W178" i="7"/>
  <c r="W179" i="7"/>
  <c r="W180" i="7"/>
  <c r="W181" i="7"/>
  <c r="W216" i="7"/>
  <c r="W217" i="7"/>
  <c r="W249" i="7"/>
  <c r="W251" i="7"/>
  <c r="W254" i="7"/>
  <c r="W255" i="7"/>
  <c r="W258" i="7"/>
  <c r="W259" i="7"/>
  <c r="W261" i="7"/>
  <c r="U65" i="7" l="1"/>
  <c r="V65" i="7" s="1"/>
  <c r="U66" i="7"/>
  <c r="V66" i="7" s="1"/>
  <c r="R80" i="7"/>
  <c r="R252" i="7" s="1"/>
  <c r="V61" i="7"/>
  <c r="B48" i="29"/>
  <c r="B49" i="29"/>
  <c r="B50" i="29"/>
  <c r="Q257" i="7" l="1"/>
  <c r="R257" i="7" s="1"/>
  <c r="Q256" i="7"/>
  <c r="R256" i="7" s="1"/>
  <c r="V80" i="7"/>
  <c r="V252" i="7"/>
  <c r="U256" i="7"/>
  <c r="V256" i="7" s="1"/>
  <c r="F98" i="7"/>
  <c r="U257" i="7" l="1"/>
  <c r="V257" i="7" s="1"/>
  <c r="V260" i="7" s="1"/>
  <c r="R260" i="7"/>
  <c r="N73" i="7"/>
  <c r="J73" i="7"/>
  <c r="L257" i="7"/>
  <c r="L256" i="7"/>
  <c r="H257" i="7"/>
  <c r="H256" i="7"/>
  <c r="I183" i="7"/>
  <c r="U262" i="7" l="1"/>
  <c r="V262" i="7" s="1"/>
  <c r="V264" i="7"/>
  <c r="R264" i="7"/>
  <c r="Q262" i="7"/>
  <c r="R262" i="7" s="1"/>
  <c r="B168" i="29"/>
  <c r="B169" i="29"/>
  <c r="B170" i="29"/>
  <c r="B171" i="29"/>
  <c r="B172" i="29"/>
  <c r="B173" i="29"/>
  <c r="B174" i="29"/>
  <c r="B175" i="29"/>
  <c r="B176" i="29"/>
  <c r="B177" i="29"/>
  <c r="B178" i="29"/>
  <c r="B179" i="29"/>
  <c r="B180" i="29"/>
  <c r="B181" i="29"/>
  <c r="B182" i="29"/>
  <c r="B183" i="29"/>
  <c r="B184" i="29"/>
  <c r="B185" i="29"/>
  <c r="B186" i="29"/>
  <c r="B187" i="29"/>
  <c r="B188" i="29"/>
  <c r="B189" i="29"/>
  <c r="B190" i="29"/>
  <c r="B191" i="29"/>
  <c r="B192" i="29"/>
  <c r="B193" i="29"/>
  <c r="B194" i="29"/>
  <c r="B195" i="29"/>
  <c r="B196" i="29"/>
  <c r="B197" i="29"/>
  <c r="B133" i="29"/>
  <c r="B134" i="29"/>
  <c r="B135" i="29"/>
  <c r="B136" i="29"/>
  <c r="B137" i="29"/>
  <c r="B138" i="29"/>
  <c r="B139" i="29"/>
  <c r="B140" i="29"/>
  <c r="B141" i="29"/>
  <c r="B142" i="29"/>
  <c r="B143" i="29"/>
  <c r="B144" i="29"/>
  <c r="B145" i="29"/>
  <c r="B146" i="29"/>
  <c r="B147" i="29"/>
  <c r="B148" i="29"/>
  <c r="B149" i="29"/>
  <c r="B150" i="29"/>
  <c r="B151" i="29"/>
  <c r="B152" i="29"/>
  <c r="B153" i="29"/>
  <c r="B154" i="29"/>
  <c r="B155" i="29"/>
  <c r="B156" i="29"/>
  <c r="B157" i="29"/>
  <c r="B158" i="29"/>
  <c r="B159" i="29"/>
  <c r="B160" i="29"/>
  <c r="B161" i="29"/>
  <c r="B162" i="29"/>
  <c r="B163" i="29"/>
  <c r="B164" i="29"/>
  <c r="B165" i="29"/>
  <c r="B113" i="29"/>
  <c r="B114" i="29"/>
  <c r="B112" i="29"/>
  <c r="B109" i="29"/>
  <c r="B110" i="29"/>
  <c r="B108" i="29"/>
  <c r="B92" i="29"/>
  <c r="B91" i="29"/>
  <c r="B86" i="29"/>
  <c r="B87" i="29"/>
  <c r="B88" i="29"/>
  <c r="B89" i="29"/>
  <c r="B90" i="29"/>
  <c r="B73" i="29" l="1"/>
  <c r="B55" i="29"/>
  <c r="B56" i="29"/>
  <c r="B57" i="29"/>
  <c r="B58" i="29"/>
  <c r="B59" i="29"/>
  <c r="B60" i="29"/>
  <c r="B61" i="29"/>
  <c r="B62" i="29"/>
  <c r="B63" i="29"/>
  <c r="B64" i="29"/>
  <c r="B65" i="29"/>
  <c r="B66" i="29"/>
  <c r="B67" i="29"/>
  <c r="B46" i="29"/>
  <c r="B39" i="29"/>
  <c r="B32" i="29"/>
  <c r="B25" i="29"/>
  <c r="B21" i="29"/>
  <c r="J157" i="7"/>
  <c r="I220" i="7"/>
  <c r="J70" i="7"/>
  <c r="J68" i="7"/>
  <c r="I78" i="7"/>
  <c r="I77" i="7"/>
  <c r="I38" i="7" l="1"/>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18"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182" i="7"/>
  <c r="N175" i="7"/>
  <c r="N174" i="7"/>
  <c r="N173" i="7"/>
  <c r="J175" i="7"/>
  <c r="J174" i="7"/>
  <c r="J173" i="7"/>
  <c r="F174" i="7"/>
  <c r="F175" i="7"/>
  <c r="F173" i="7"/>
  <c r="N164" i="7"/>
  <c r="N163" i="7"/>
  <c r="N162" i="7"/>
  <c r="N159" i="7"/>
  <c r="N158" i="7"/>
  <c r="N157" i="7"/>
  <c r="J164" i="7"/>
  <c r="J163" i="7"/>
  <c r="J162" i="7"/>
  <c r="J159" i="7"/>
  <c r="J158" i="7"/>
  <c r="F163" i="7"/>
  <c r="F164" i="7"/>
  <c r="F162" i="7"/>
  <c r="F158" i="7"/>
  <c r="W158" i="7" s="1"/>
  <c r="F159" i="7"/>
  <c r="F157" i="7"/>
  <c r="N150" i="7"/>
  <c r="N149" i="7"/>
  <c r="N148" i="7"/>
  <c r="N146" i="7"/>
  <c r="N145" i="7"/>
  <c r="N144" i="7"/>
  <c r="N140" i="7"/>
  <c r="J150" i="7"/>
  <c r="J149" i="7"/>
  <c r="J148" i="7"/>
  <c r="J146" i="7"/>
  <c r="J145" i="7"/>
  <c r="J144" i="7"/>
  <c r="J140" i="7"/>
  <c r="F149" i="7"/>
  <c r="F150" i="7"/>
  <c r="F148" i="7"/>
  <c r="F145" i="7"/>
  <c r="F146" i="7"/>
  <c r="F144" i="7"/>
  <c r="F140" i="7"/>
  <c r="N133" i="7"/>
  <c r="N132" i="7"/>
  <c r="N131" i="7"/>
  <c r="N128" i="7"/>
  <c r="N127" i="7"/>
  <c r="N126" i="7"/>
  <c r="N125" i="7"/>
  <c r="N124" i="7"/>
  <c r="J133" i="7"/>
  <c r="J132" i="7"/>
  <c r="J131" i="7"/>
  <c r="J128" i="7"/>
  <c r="J127" i="7"/>
  <c r="J126" i="7"/>
  <c r="J125" i="7"/>
  <c r="J124" i="7"/>
  <c r="F132" i="7"/>
  <c r="F133" i="7"/>
  <c r="F131" i="7"/>
  <c r="W131" i="7" s="1"/>
  <c r="F125" i="7"/>
  <c r="F126" i="7"/>
  <c r="F127" i="7"/>
  <c r="F128" i="7"/>
  <c r="F124" i="7"/>
  <c r="W124" i="7" s="1"/>
  <c r="N115" i="7"/>
  <c r="N114" i="7"/>
  <c r="N113" i="7"/>
  <c r="N112" i="7"/>
  <c r="N111" i="7"/>
  <c r="N110" i="7"/>
  <c r="N109" i="7"/>
  <c r="N108" i="7"/>
  <c r="J115" i="7"/>
  <c r="J114" i="7"/>
  <c r="J113" i="7"/>
  <c r="J112" i="7"/>
  <c r="J111" i="7"/>
  <c r="J110" i="7"/>
  <c r="J109" i="7"/>
  <c r="J108" i="7"/>
  <c r="F112" i="7"/>
  <c r="W112" i="7" s="1"/>
  <c r="F108" i="7"/>
  <c r="F113" i="7"/>
  <c r="W113" i="7" s="1"/>
  <c r="F114" i="7"/>
  <c r="F115" i="7"/>
  <c r="W115" i="7" s="1"/>
  <c r="F109" i="7"/>
  <c r="F110" i="7"/>
  <c r="F111" i="7"/>
  <c r="N101" i="7"/>
  <c r="N100" i="7"/>
  <c r="N99" i="7"/>
  <c r="N98" i="7"/>
  <c r="N95" i="7"/>
  <c r="N94" i="7"/>
  <c r="N93" i="7"/>
  <c r="N92" i="7"/>
  <c r="J99" i="7"/>
  <c r="J100" i="7"/>
  <c r="J101" i="7"/>
  <c r="J98" i="7"/>
  <c r="W98" i="7" s="1"/>
  <c r="J93" i="7"/>
  <c r="J94" i="7"/>
  <c r="J95" i="7"/>
  <c r="J92" i="7"/>
  <c r="F99" i="7"/>
  <c r="F100" i="7"/>
  <c r="W100" i="7" s="1"/>
  <c r="F101" i="7"/>
  <c r="F93" i="7"/>
  <c r="F94" i="7"/>
  <c r="F95" i="7"/>
  <c r="F92" i="7"/>
  <c r="L43" i="30"/>
  <c r="M43" i="30" s="1"/>
  <c r="I43" i="30"/>
  <c r="L42" i="30"/>
  <c r="I42" i="30"/>
  <c r="L41" i="30"/>
  <c r="I41" i="30"/>
  <c r="L39" i="30"/>
  <c r="I39" i="30"/>
  <c r="L38" i="30"/>
  <c r="I38" i="30"/>
  <c r="L37" i="30"/>
  <c r="I37" i="30"/>
  <c r="L35" i="30"/>
  <c r="I35" i="30"/>
  <c r="M35" i="30" s="1"/>
  <c r="L34" i="30"/>
  <c r="I34" i="30"/>
  <c r="L33" i="30"/>
  <c r="I33" i="30"/>
  <c r="F6" i="30"/>
  <c r="F7" i="30"/>
  <c r="F8" i="30"/>
  <c r="F9" i="30"/>
  <c r="F10" i="30"/>
  <c r="F11" i="30"/>
  <c r="F12" i="30"/>
  <c r="F13" i="30"/>
  <c r="F5" i="30"/>
  <c r="F73" i="7"/>
  <c r="W73" i="7" s="1"/>
  <c r="I26" i="30"/>
  <c r="I27" i="30"/>
  <c r="I22" i="30"/>
  <c r="I23" i="30"/>
  <c r="I19" i="30"/>
  <c r="I18" i="30"/>
  <c r="I25" i="30"/>
  <c r="M25" i="30" s="1"/>
  <c r="I21" i="30"/>
  <c r="I17" i="30"/>
  <c r="L17" i="30"/>
  <c r="L18" i="30"/>
  <c r="L19" i="30"/>
  <c r="L21" i="30"/>
  <c r="L22" i="30"/>
  <c r="M22" i="30" s="1"/>
  <c r="L23" i="30"/>
  <c r="M23" i="30" s="1"/>
  <c r="L25" i="30"/>
  <c r="L26" i="30"/>
  <c r="L27" i="30"/>
  <c r="I53" i="7"/>
  <c r="J53" i="7" s="1"/>
  <c r="J69" i="7"/>
  <c r="J71" i="7"/>
  <c r="J72" i="7"/>
  <c r="J74" i="7"/>
  <c r="J75" i="7"/>
  <c r="J76" i="7"/>
  <c r="N68" i="7"/>
  <c r="N69" i="7"/>
  <c r="N70" i="7"/>
  <c r="N71" i="7"/>
  <c r="N72" i="7"/>
  <c r="N74" i="7"/>
  <c r="N75" i="7"/>
  <c r="N76" i="7"/>
  <c r="F68" i="7"/>
  <c r="W68" i="7" s="1"/>
  <c r="F69" i="7"/>
  <c r="W69" i="7" s="1"/>
  <c r="F70" i="7"/>
  <c r="W70" i="7" s="1"/>
  <c r="F71" i="7"/>
  <c r="W71" i="7" s="1"/>
  <c r="F72" i="7"/>
  <c r="W72" i="7" s="1"/>
  <c r="F74" i="7"/>
  <c r="W74" i="7" s="1"/>
  <c r="F75" i="7"/>
  <c r="W75" i="7" s="1"/>
  <c r="F76" i="7"/>
  <c r="W76" i="7" s="1"/>
  <c r="F77" i="7"/>
  <c r="F78" i="7"/>
  <c r="F54" i="7"/>
  <c r="F55" i="7"/>
  <c r="F56" i="7"/>
  <c r="F57" i="7"/>
  <c r="F53" i="7"/>
  <c r="F47" i="7"/>
  <c r="F48" i="7"/>
  <c r="F49" i="7"/>
  <c r="F50" i="7"/>
  <c r="F39" i="7"/>
  <c r="F40" i="7"/>
  <c r="F41" i="7"/>
  <c r="F42" i="7"/>
  <c r="F43" i="7"/>
  <c r="F38" i="7"/>
  <c r="F32" i="7"/>
  <c r="F33" i="7"/>
  <c r="F34" i="7"/>
  <c r="F35" i="7"/>
  <c r="I22" i="7"/>
  <c r="F19" i="7"/>
  <c r="F22" i="7"/>
  <c r="F23" i="7"/>
  <c r="F24" i="7"/>
  <c r="F17" i="7"/>
  <c r="F18" i="7"/>
  <c r="B201" i="29"/>
  <c r="B202" i="29"/>
  <c r="B200" i="29"/>
  <c r="B167" i="29"/>
  <c r="B132" i="29"/>
  <c r="B121" i="29"/>
  <c r="B122" i="29"/>
  <c r="B117" i="29"/>
  <c r="B118" i="29"/>
  <c r="B106" i="29"/>
  <c r="B104" i="29"/>
  <c r="B103" i="29"/>
  <c r="B97" i="29"/>
  <c r="B98" i="29"/>
  <c r="B99" i="29"/>
  <c r="B100" i="29"/>
  <c r="B79" i="29"/>
  <c r="B80" i="29"/>
  <c r="B81" i="29"/>
  <c r="B76" i="29"/>
  <c r="B54" i="29"/>
  <c r="C8" i="29"/>
  <c r="A1" i="7"/>
  <c r="I191" i="7"/>
  <c r="J191" i="7" s="1"/>
  <c r="I247" i="7"/>
  <c r="J247" i="7" s="1"/>
  <c r="I214" i="7"/>
  <c r="J214" i="7" s="1"/>
  <c r="B47" i="29"/>
  <c r="B40" i="29"/>
  <c r="B33" i="29"/>
  <c r="B26" i="29"/>
  <c r="I234" i="7"/>
  <c r="J234" i="7" s="1"/>
  <c r="I235" i="7"/>
  <c r="I221" i="7"/>
  <c r="J221" i="7" s="1"/>
  <c r="I211" i="7"/>
  <c r="J211" i="7" s="1"/>
  <c r="I200" i="7"/>
  <c r="J200" i="7" s="1"/>
  <c r="I201" i="7"/>
  <c r="J201" i="7" s="1"/>
  <c r="I185" i="7"/>
  <c r="J185" i="7" s="1"/>
  <c r="J77" i="7"/>
  <c r="I17" i="7"/>
  <c r="M17" i="7" s="1"/>
  <c r="I18" i="7"/>
  <c r="J18" i="7" s="1"/>
  <c r="I19" i="7"/>
  <c r="J19" i="7" s="1"/>
  <c r="J22" i="7"/>
  <c r="I23" i="7"/>
  <c r="J23" i="7" s="1"/>
  <c r="I24" i="7"/>
  <c r="J24" i="7" s="1"/>
  <c r="M78" i="7"/>
  <c r="A181" i="7"/>
  <c r="A217" i="7"/>
  <c r="I233" i="7"/>
  <c r="J233" i="7" s="1"/>
  <c r="A52" i="7"/>
  <c r="A46" i="7"/>
  <c r="A37" i="7"/>
  <c r="A31" i="7"/>
  <c r="I32" i="7"/>
  <c r="J32" i="7" s="1"/>
  <c r="I33" i="7"/>
  <c r="M33" i="7" s="1"/>
  <c r="I34" i="7"/>
  <c r="J34" i="7" s="1"/>
  <c r="I35" i="7"/>
  <c r="J35" i="7" s="1"/>
  <c r="J38" i="7"/>
  <c r="I39" i="7"/>
  <c r="J39" i="7" s="1"/>
  <c r="I40" i="7"/>
  <c r="J40" i="7" s="1"/>
  <c r="I41" i="7"/>
  <c r="J41" i="7" s="1"/>
  <c r="I42" i="7"/>
  <c r="J42" i="7" s="1"/>
  <c r="I43" i="7"/>
  <c r="J43" i="7" s="1"/>
  <c r="I47" i="7"/>
  <c r="J47" i="7" s="1"/>
  <c r="I48" i="7"/>
  <c r="J48" i="7" s="1"/>
  <c r="I49" i="7"/>
  <c r="J49" i="7" s="1"/>
  <c r="I50" i="7"/>
  <c r="J50" i="7" s="1"/>
  <c r="I54" i="7"/>
  <c r="J54" i="7" s="1"/>
  <c r="I55" i="7"/>
  <c r="J55" i="7" s="1"/>
  <c r="I56" i="7"/>
  <c r="M56" i="7" s="1"/>
  <c r="I57" i="7"/>
  <c r="J57" i="7" s="1"/>
  <c r="I182" i="7"/>
  <c r="J182" i="7" s="1"/>
  <c r="J183" i="7"/>
  <c r="I184" i="7"/>
  <c r="J184" i="7" s="1"/>
  <c r="I186" i="7"/>
  <c r="J186" i="7" s="1"/>
  <c r="I187" i="7"/>
  <c r="J187" i="7" s="1"/>
  <c r="I188" i="7"/>
  <c r="J188" i="7" s="1"/>
  <c r="I189" i="7"/>
  <c r="J189" i="7" s="1"/>
  <c r="I190" i="7"/>
  <c r="J190" i="7" s="1"/>
  <c r="I192" i="7"/>
  <c r="J192" i="7" s="1"/>
  <c r="I193" i="7"/>
  <c r="J193" i="7" s="1"/>
  <c r="I194" i="7"/>
  <c r="J194" i="7" s="1"/>
  <c r="I195" i="7"/>
  <c r="M195" i="7" s="1"/>
  <c r="I196" i="7"/>
  <c r="J196" i="7" s="1"/>
  <c r="I197" i="7"/>
  <c r="J197" i="7" s="1"/>
  <c r="I198" i="7"/>
  <c r="M198" i="7" s="1"/>
  <c r="I199" i="7"/>
  <c r="J199" i="7" s="1"/>
  <c r="I202" i="7"/>
  <c r="J202" i="7" s="1"/>
  <c r="I203" i="7"/>
  <c r="J203" i="7" s="1"/>
  <c r="I204" i="7"/>
  <c r="J204" i="7" s="1"/>
  <c r="I205" i="7"/>
  <c r="J205" i="7" s="1"/>
  <c r="I206" i="7"/>
  <c r="J206" i="7" s="1"/>
  <c r="I207" i="7"/>
  <c r="J207" i="7" s="1"/>
  <c r="I208" i="7"/>
  <c r="M208" i="7" s="1"/>
  <c r="I209" i="7"/>
  <c r="J209" i="7" s="1"/>
  <c r="I210" i="7"/>
  <c r="J210" i="7" s="1"/>
  <c r="I212" i="7"/>
  <c r="J212" i="7" s="1"/>
  <c r="I213" i="7"/>
  <c r="J213" i="7" s="1"/>
  <c r="I215" i="7"/>
  <c r="J215" i="7" s="1"/>
  <c r="I218" i="7"/>
  <c r="J218" i="7" s="1"/>
  <c r="I219" i="7"/>
  <c r="J219" i="7" s="1"/>
  <c r="J220" i="7"/>
  <c r="I222" i="7"/>
  <c r="J222" i="7" s="1"/>
  <c r="I223" i="7"/>
  <c r="J223" i="7" s="1"/>
  <c r="I224" i="7"/>
  <c r="J224" i="7" s="1"/>
  <c r="I225" i="7"/>
  <c r="J225" i="7" s="1"/>
  <c r="I226" i="7"/>
  <c r="J226" i="7" s="1"/>
  <c r="I227" i="7"/>
  <c r="J227" i="7" s="1"/>
  <c r="I228" i="7"/>
  <c r="J228" i="7" s="1"/>
  <c r="I229" i="7"/>
  <c r="J229" i="7" s="1"/>
  <c r="I230" i="7"/>
  <c r="J230" i="7" s="1"/>
  <c r="I231" i="7"/>
  <c r="J231" i="7" s="1"/>
  <c r="I232" i="7"/>
  <c r="J232" i="7" s="1"/>
  <c r="I236" i="7"/>
  <c r="J236" i="7" s="1"/>
  <c r="I237" i="7"/>
  <c r="J237" i="7" s="1"/>
  <c r="I238" i="7"/>
  <c r="J238" i="7" s="1"/>
  <c r="I239" i="7"/>
  <c r="J239" i="7" s="1"/>
  <c r="I240" i="7"/>
  <c r="J240" i="7" s="1"/>
  <c r="I241" i="7"/>
  <c r="J241" i="7" s="1"/>
  <c r="I242" i="7"/>
  <c r="J242" i="7" s="1"/>
  <c r="I243" i="7"/>
  <c r="J243" i="7" s="1"/>
  <c r="I244" i="7"/>
  <c r="J244" i="7" s="1"/>
  <c r="I245" i="7"/>
  <c r="J245" i="7" s="1"/>
  <c r="I246" i="7"/>
  <c r="J246" i="7" s="1"/>
  <c r="I248" i="7"/>
  <c r="J248" i="7" s="1"/>
  <c r="M194" i="7"/>
  <c r="C5" i="5"/>
  <c r="C6" i="5"/>
  <c r="C7" i="5"/>
  <c r="C8" i="5"/>
  <c r="C10" i="29"/>
  <c r="C9" i="29"/>
  <c r="B127" i="29"/>
  <c r="B126" i="29"/>
  <c r="B120" i="29"/>
  <c r="B116" i="29"/>
  <c r="B102" i="29"/>
  <c r="B96" i="29"/>
  <c r="B85" i="29"/>
  <c r="B78" i="29"/>
  <c r="B75" i="29"/>
  <c r="B74" i="29"/>
  <c r="C7" i="29"/>
  <c r="M77" i="7"/>
  <c r="M211" i="7"/>
  <c r="M220" i="7"/>
  <c r="J17" i="7"/>
  <c r="M22" i="7"/>
  <c r="M38" i="7"/>
  <c r="J78" i="7"/>
  <c r="M222" i="7"/>
  <c r="M57" i="7" l="1"/>
  <c r="J33" i="7"/>
  <c r="W108" i="7"/>
  <c r="M205" i="7"/>
  <c r="W92" i="7"/>
  <c r="W101" i="7"/>
  <c r="W110" i="7"/>
  <c r="W128" i="7"/>
  <c r="W144" i="7"/>
  <c r="W150" i="7"/>
  <c r="W157" i="7"/>
  <c r="W164" i="7"/>
  <c r="W94" i="7"/>
  <c r="W126" i="7"/>
  <c r="W132" i="7"/>
  <c r="W175" i="7"/>
  <c r="W114" i="7"/>
  <c r="M37" i="30"/>
  <c r="M42" i="30"/>
  <c r="M17" i="30"/>
  <c r="M19" i="30"/>
  <c r="M18" i="30"/>
  <c r="M39" i="30"/>
  <c r="M41" i="30"/>
  <c r="M44" i="30" s="1"/>
  <c r="M85" i="7" s="1"/>
  <c r="N85" i="7" s="1"/>
  <c r="M27" i="30"/>
  <c r="M34" i="30"/>
  <c r="W95" i="7"/>
  <c r="W109" i="7"/>
  <c r="J117" i="7"/>
  <c r="W127" i="7"/>
  <c r="W133" i="7"/>
  <c r="W146" i="7"/>
  <c r="W149" i="7"/>
  <c r="W159" i="7"/>
  <c r="W163" i="7"/>
  <c r="J166" i="7"/>
  <c r="W173" i="7"/>
  <c r="J177" i="7"/>
  <c r="N177" i="7"/>
  <c r="W220" i="7"/>
  <c r="W99" i="7"/>
  <c r="W145" i="7"/>
  <c r="W93" i="7"/>
  <c r="W111" i="7"/>
  <c r="W125" i="7"/>
  <c r="W140" i="7"/>
  <c r="W148" i="7"/>
  <c r="W162" i="7"/>
  <c r="W174" i="7"/>
  <c r="N22" i="7"/>
  <c r="N211" i="7"/>
  <c r="W211" i="7" s="1"/>
  <c r="N77" i="7"/>
  <c r="W77" i="7" s="1"/>
  <c r="N17" i="7"/>
  <c r="M203" i="7"/>
  <c r="M225" i="7"/>
  <c r="M24" i="7"/>
  <c r="N195" i="7"/>
  <c r="N194" i="7"/>
  <c r="W194" i="7" s="1"/>
  <c r="N208" i="7"/>
  <c r="N198" i="7"/>
  <c r="N78" i="7"/>
  <c r="W78" i="7" s="1"/>
  <c r="N57" i="7"/>
  <c r="N205" i="7"/>
  <c r="W205" i="7" s="1"/>
  <c r="N222" i="7"/>
  <c r="W222" i="7" s="1"/>
  <c r="N220" i="7"/>
  <c r="N38" i="7"/>
  <c r="M240" i="7"/>
  <c r="M47" i="7"/>
  <c r="M204" i="7"/>
  <c r="M213" i="7"/>
  <c r="M244" i="7"/>
  <c r="M55" i="7"/>
  <c r="M54" i="7"/>
  <c r="M40" i="7"/>
  <c r="M48" i="7"/>
  <c r="M191" i="7"/>
  <c r="M233" i="7"/>
  <c r="M200" i="7"/>
  <c r="M207" i="7"/>
  <c r="M193" i="7"/>
  <c r="M202" i="7"/>
  <c r="M245" i="7"/>
  <c r="M212" i="7"/>
  <c r="M246" i="7"/>
  <c r="M32" i="7"/>
  <c r="M23" i="7"/>
  <c r="M214" i="7"/>
  <c r="M35" i="7"/>
  <c r="M42" i="7"/>
  <c r="M228" i="7"/>
  <c r="M50" i="7"/>
  <c r="M199" i="7"/>
  <c r="M215" i="7"/>
  <c r="M234" i="7"/>
  <c r="M224" i="7"/>
  <c r="M248" i="7"/>
  <c r="M196" i="7"/>
  <c r="M219" i="7"/>
  <c r="M241" i="7"/>
  <c r="M197" i="7"/>
  <c r="M18" i="7"/>
  <c r="M201" i="7"/>
  <c r="M227" i="7"/>
  <c r="M190" i="7"/>
  <c r="M34" i="7"/>
  <c r="M43" i="7"/>
  <c r="M39" i="7"/>
  <c r="M230" i="7"/>
  <c r="M189" i="7"/>
  <c r="M229" i="7"/>
  <c r="M239" i="7"/>
  <c r="M188" i="7"/>
  <c r="F26" i="7"/>
  <c r="F59" i="7"/>
  <c r="J103" i="7"/>
  <c r="N103" i="7"/>
  <c r="N117" i="7"/>
  <c r="N135" i="7"/>
  <c r="F152" i="7"/>
  <c r="J152" i="7"/>
  <c r="N152" i="7"/>
  <c r="F166" i="7"/>
  <c r="N166" i="7"/>
  <c r="F177" i="7"/>
  <c r="J56" i="7"/>
  <c r="J135" i="7"/>
  <c r="M187" i="7"/>
  <c r="M53" i="7"/>
  <c r="M206" i="7"/>
  <c r="M49" i="7"/>
  <c r="M238" i="7"/>
  <c r="M192" i="7"/>
  <c r="M247" i="7"/>
  <c r="M19" i="7"/>
  <c r="M210" i="7"/>
  <c r="M182" i="7"/>
  <c r="M218" i="7"/>
  <c r="M223" i="7"/>
  <c r="M242" i="7"/>
  <c r="M231" i="7"/>
  <c r="M41" i="7"/>
  <c r="M232" i="7"/>
  <c r="M209" i="7"/>
  <c r="M184" i="7"/>
  <c r="F103" i="7"/>
  <c r="M236" i="7"/>
  <c r="M183" i="7"/>
  <c r="M243" i="7"/>
  <c r="M33" i="30"/>
  <c r="M26" i="30"/>
  <c r="M28" i="30" s="1"/>
  <c r="M84" i="7" s="1"/>
  <c r="N84" i="7" s="1"/>
  <c r="M21" i="30"/>
  <c r="M24" i="30" s="1"/>
  <c r="I84" i="7" s="1"/>
  <c r="J84" i="7" s="1"/>
  <c r="N56" i="7"/>
  <c r="M38" i="30"/>
  <c r="M40" i="30" s="1"/>
  <c r="I85" i="7" s="1"/>
  <c r="J85" i="7" s="1"/>
  <c r="F250" i="7"/>
  <c r="F117" i="7"/>
  <c r="W117" i="7" s="1"/>
  <c r="F135" i="7"/>
  <c r="M237" i="7"/>
  <c r="M226" i="7"/>
  <c r="M186" i="7"/>
  <c r="M221" i="7"/>
  <c r="J26" i="7"/>
  <c r="N33" i="7"/>
  <c r="M235" i="7"/>
  <c r="J235" i="7"/>
  <c r="M185" i="7"/>
  <c r="J195" i="7"/>
  <c r="W195" i="7" s="1"/>
  <c r="J198" i="7"/>
  <c r="W198" i="7" s="1"/>
  <c r="J208" i="7"/>
  <c r="W208" i="7" s="1"/>
  <c r="J59" i="7" l="1"/>
  <c r="I65" i="7" s="1"/>
  <c r="J65" i="7" s="1"/>
  <c r="W152" i="7"/>
  <c r="M20" i="30"/>
  <c r="E84" i="7" s="1"/>
  <c r="F84" i="7" s="1"/>
  <c r="W84" i="7" s="1"/>
  <c r="M36" i="30"/>
  <c r="W103" i="7"/>
  <c r="W135" i="7"/>
  <c r="W177" i="7"/>
  <c r="W166" i="7"/>
  <c r="F61" i="7"/>
  <c r="C17" i="5" s="1"/>
  <c r="I67" i="7"/>
  <c r="J67" i="7" s="1"/>
  <c r="J61" i="7"/>
  <c r="D17" i="5" s="1"/>
  <c r="D25" i="5" s="1"/>
  <c r="N188" i="7"/>
  <c r="W188" i="7" s="1"/>
  <c r="N248" i="7"/>
  <c r="W248" i="7" s="1"/>
  <c r="N199" i="7"/>
  <c r="W199" i="7" s="1"/>
  <c r="N193" i="7"/>
  <c r="W193" i="7" s="1"/>
  <c r="N55" i="7"/>
  <c r="N41" i="7"/>
  <c r="N206" i="7"/>
  <c r="W206" i="7" s="1"/>
  <c r="N239" i="7"/>
  <c r="W239" i="7" s="1"/>
  <c r="N39" i="7"/>
  <c r="N241" i="7"/>
  <c r="W241" i="7" s="1"/>
  <c r="N224" i="7"/>
  <c r="W224" i="7" s="1"/>
  <c r="N50" i="7"/>
  <c r="N212" i="7"/>
  <c r="W212" i="7" s="1"/>
  <c r="N207" i="7"/>
  <c r="W207" i="7" s="1"/>
  <c r="N48" i="7"/>
  <c r="N244" i="7"/>
  <c r="W244" i="7" s="1"/>
  <c r="N240" i="7"/>
  <c r="W240" i="7" s="1"/>
  <c r="N218" i="7"/>
  <c r="W218" i="7" s="1"/>
  <c r="N238" i="7"/>
  <c r="W238" i="7" s="1"/>
  <c r="N43" i="7"/>
  <c r="N201" i="7"/>
  <c r="W201" i="7" s="1"/>
  <c r="N219" i="7"/>
  <c r="W219" i="7" s="1"/>
  <c r="N234" i="7"/>
  <c r="W234" i="7" s="1"/>
  <c r="N245" i="7"/>
  <c r="W245" i="7" s="1"/>
  <c r="N200" i="7"/>
  <c r="W200" i="7" s="1"/>
  <c r="N40" i="7"/>
  <c r="N213" i="7"/>
  <c r="W213" i="7" s="1"/>
  <c r="N24" i="7"/>
  <c r="N49" i="7"/>
  <c r="N189" i="7"/>
  <c r="W189" i="7" s="1"/>
  <c r="N34" i="7"/>
  <c r="N196" i="7"/>
  <c r="W196" i="7" s="1"/>
  <c r="N215" i="7"/>
  <c r="W215" i="7" s="1"/>
  <c r="N32" i="7"/>
  <c r="N202" i="7"/>
  <c r="W202" i="7" s="1"/>
  <c r="N233" i="7"/>
  <c r="W233" i="7" s="1"/>
  <c r="N54" i="7"/>
  <c r="N204" i="7"/>
  <c r="W204" i="7" s="1"/>
  <c r="N225" i="7"/>
  <c r="W225" i="7" s="1"/>
  <c r="N197" i="7"/>
  <c r="W197" i="7" s="1"/>
  <c r="N191" i="7"/>
  <c r="W191" i="7" s="1"/>
  <c r="N47" i="7"/>
  <c r="N203" i="7"/>
  <c r="W203" i="7" s="1"/>
  <c r="N228" i="7"/>
  <c r="W228" i="7" s="1"/>
  <c r="N227" i="7"/>
  <c r="W227" i="7" s="1"/>
  <c r="E66" i="7"/>
  <c r="F66" i="7" s="1"/>
  <c r="N246" i="7"/>
  <c r="W246" i="7" s="1"/>
  <c r="W22" i="7"/>
  <c r="N214" i="7"/>
  <c r="W214" i="7" s="1"/>
  <c r="N210" i="7"/>
  <c r="W210" i="7" s="1"/>
  <c r="N35" i="7"/>
  <c r="W35" i="7" s="1"/>
  <c r="N23" i="7"/>
  <c r="N168" i="7"/>
  <c r="N42" i="7"/>
  <c r="W56" i="7"/>
  <c r="J168" i="7"/>
  <c r="W57" i="7"/>
  <c r="N192" i="7"/>
  <c r="W192" i="7" s="1"/>
  <c r="N18" i="7"/>
  <c r="N190" i="7"/>
  <c r="W190" i="7" s="1"/>
  <c r="E65" i="7"/>
  <c r="F65" i="7" s="1"/>
  <c r="E67" i="7"/>
  <c r="F67" i="7" s="1"/>
  <c r="N230" i="7"/>
  <c r="W230" i="7" s="1"/>
  <c r="N229" i="7"/>
  <c r="W229" i="7" s="1"/>
  <c r="N231" i="7"/>
  <c r="W231" i="7" s="1"/>
  <c r="N187" i="7"/>
  <c r="W187" i="7" s="1"/>
  <c r="N184" i="7"/>
  <c r="W184" i="7" s="1"/>
  <c r="N242" i="7"/>
  <c r="W242" i="7" s="1"/>
  <c r="N182" i="7"/>
  <c r="W182" i="7" s="1"/>
  <c r="N247" i="7"/>
  <c r="W247" i="7" s="1"/>
  <c r="N223" i="7"/>
  <c r="W223" i="7" s="1"/>
  <c r="N19" i="7"/>
  <c r="N53" i="7"/>
  <c r="N209" i="7"/>
  <c r="W209" i="7" s="1"/>
  <c r="N232" i="7"/>
  <c r="W232" i="7" s="1"/>
  <c r="N236" i="7"/>
  <c r="W236" i="7" s="1"/>
  <c r="N183" i="7"/>
  <c r="W183" i="7" s="1"/>
  <c r="N243" i="7"/>
  <c r="W243" i="7" s="1"/>
  <c r="F168" i="7"/>
  <c r="N87" i="7"/>
  <c r="J87" i="7"/>
  <c r="N226" i="7"/>
  <c r="W226" i="7" s="1"/>
  <c r="N237" i="7"/>
  <c r="W237" i="7" s="1"/>
  <c r="N186" i="7"/>
  <c r="W186" i="7" s="1"/>
  <c r="N221" i="7"/>
  <c r="W221" i="7" s="1"/>
  <c r="J250" i="7"/>
  <c r="N185" i="7"/>
  <c r="W185" i="7" s="1"/>
  <c r="N235" i="7"/>
  <c r="W235" i="7" s="1"/>
  <c r="C25" i="5" l="1"/>
  <c r="I66" i="7"/>
  <c r="J66" i="7" s="1"/>
  <c r="E85" i="7"/>
  <c r="F85" i="7" s="1"/>
  <c r="W168" i="7"/>
  <c r="W250" i="7"/>
  <c r="J80" i="7"/>
  <c r="I256" i="7" s="1"/>
  <c r="J256" i="7" s="1"/>
  <c r="W40" i="7"/>
  <c r="W17" i="7"/>
  <c r="W55" i="7"/>
  <c r="W54" i="7"/>
  <c r="W48" i="7"/>
  <c r="W41" i="7"/>
  <c r="W49" i="7"/>
  <c r="F80" i="7"/>
  <c r="W50" i="7"/>
  <c r="W34" i="7"/>
  <c r="W43" i="7"/>
  <c r="N59" i="7"/>
  <c r="N26" i="7"/>
  <c r="M67" i="7" s="1"/>
  <c r="N67" i="7" s="1"/>
  <c r="W67" i="7" s="1"/>
  <c r="W47" i="7"/>
  <c r="W33" i="7"/>
  <c r="W24" i="7"/>
  <c r="N250" i="7"/>
  <c r="W38" i="7"/>
  <c r="F87" i="7" l="1"/>
  <c r="W87" i="7" s="1"/>
  <c r="W85" i="7"/>
  <c r="W42" i="7"/>
  <c r="M65" i="7"/>
  <c r="N65" i="7" s="1"/>
  <c r="W65" i="7" s="1"/>
  <c r="F252" i="7"/>
  <c r="E256" i="7"/>
  <c r="F256" i="7" s="1"/>
  <c r="W32" i="7"/>
  <c r="M66" i="7"/>
  <c r="N66" i="7" s="1"/>
  <c r="W66" i="7" s="1"/>
  <c r="W19" i="7"/>
  <c r="W23" i="7"/>
  <c r="W18" i="7"/>
  <c r="W39" i="7"/>
  <c r="W53" i="7"/>
  <c r="N61" i="7"/>
  <c r="J252" i="7"/>
  <c r="I257" i="7" s="1"/>
  <c r="J257" i="7" s="1"/>
  <c r="J260" i="7" s="1"/>
  <c r="D26" i="5" s="1"/>
  <c r="D27" i="5" s="1"/>
  <c r="W61" i="7" l="1"/>
  <c r="E17" i="5"/>
  <c r="W26" i="7"/>
  <c r="X26" i="7" s="1"/>
  <c r="E257" i="7"/>
  <c r="F257" i="7" s="1"/>
  <c r="N80" i="7"/>
  <c r="W80" i="7" s="1"/>
  <c r="W59" i="7"/>
  <c r="X59" i="7" s="1"/>
  <c r="I262" i="7"/>
  <c r="J262" i="7" s="1"/>
  <c r="J264" i="7" s="1"/>
  <c r="E25" i="5" l="1"/>
  <c r="N252" i="7"/>
  <c r="W252" i="7" s="1"/>
  <c r="F260" i="7"/>
  <c r="C26" i="5" s="1"/>
  <c r="M256" i="7"/>
  <c r="N256" i="7" s="1"/>
  <c r="W256" i="7" s="1"/>
  <c r="D30" i="5"/>
  <c r="J25" i="5" l="1"/>
  <c r="C27" i="5"/>
  <c r="E262" i="7"/>
  <c r="F262" i="7" s="1"/>
  <c r="M257" i="7"/>
  <c r="N257" i="7" s="1"/>
  <c r="W257" i="7" s="1"/>
  <c r="F264" i="7" l="1"/>
  <c r="C30" i="5" s="1"/>
  <c r="N260" i="7"/>
  <c r="E26" i="5" s="1"/>
  <c r="I26" i="5" l="1"/>
  <c r="E27" i="5"/>
  <c r="W260" i="7"/>
  <c r="M262" i="7"/>
  <c r="N262" i="7" s="1"/>
  <c r="H30" i="5" l="1"/>
  <c r="N264" i="7"/>
  <c r="W264" i="7" s="1"/>
  <c r="W262" i="7"/>
  <c r="J26" i="5"/>
  <c r="I27" i="5" l="1"/>
  <c r="E30" i="5"/>
  <c r="J27" i="5" l="1"/>
</calcChain>
</file>

<file path=xl/comments1.xml><?xml version="1.0" encoding="utf-8"?>
<comments xmlns="http://schemas.openxmlformats.org/spreadsheetml/2006/main">
  <authors>
    <author>Ahmed, Mohib (M/OAA/OD)</author>
  </authors>
  <commentList>
    <comment ref="B97" authorId="0">
      <text>
        <r>
          <rPr>
            <b/>
            <sz val="8"/>
            <color indexed="81"/>
            <rFont val="Tahoma"/>
            <family val="2"/>
          </rPr>
          <t>Ahmed, Mohib (M/OAA/OD):</t>
        </r>
        <r>
          <rPr>
            <sz val="8"/>
            <color indexed="81"/>
            <rFont val="Tahoma"/>
            <family val="2"/>
          </rPr>
          <t xml:space="preserve">
Agreement Officer Pre-Approval Required Prior to Award for Purchase if "Capital Equipment?"  Reference (2 CFR 230, 15 b [2]   
Unit Cost $5K&gt; &amp; 1 Year Life Expectancy or More) (22 CFR 226.25 [c] (6) &amp; 22 CFR 226.2)       </t>
        </r>
      </text>
    </comment>
    <comment ref="B256" authorId="0">
      <text>
        <r>
          <rPr>
            <b/>
            <sz val="8"/>
            <color indexed="81"/>
            <rFont val="Tahoma"/>
            <family val="2"/>
          </rPr>
          <t>Ahmed, Mohib (M/OAA/OD):</t>
        </r>
        <r>
          <rPr>
            <sz val="8"/>
            <color indexed="81"/>
            <rFont val="Tahoma"/>
            <family val="2"/>
          </rPr>
          <t xml:space="preserve">
Utilize previous NICRA's if possible to come up with a reasonable estimate.</t>
        </r>
      </text>
    </comment>
    <comment ref="D256" authorId="0">
      <text>
        <r>
          <rPr>
            <b/>
            <sz val="8"/>
            <color indexed="81"/>
            <rFont val="Tahoma"/>
            <family val="2"/>
          </rPr>
          <t>Ahmed, Mohib (M/OAA/OD):</t>
        </r>
        <r>
          <rPr>
            <sz val="8"/>
            <color indexed="81"/>
            <rFont val="Tahoma"/>
            <family val="2"/>
          </rPr>
          <t xml:space="preserve">
Assumption:  Overhead rate is to be charged to Personnel, Fringe, and Contractual Line Items.  Tip:  For Cost Realism and Resonableness, this may be an area of differentiation for the offerors/recipients cost proposal as each orgniazation calculates the base differently.  
</t>
        </r>
      </text>
    </comment>
    <comment ref="D257" authorId="0">
      <text>
        <r>
          <rPr>
            <b/>
            <sz val="8"/>
            <color indexed="81"/>
            <rFont val="Tahoma"/>
            <family val="2"/>
          </rPr>
          <t>Ahmed, Mohib (M/OAA/OD):</t>
        </r>
        <r>
          <rPr>
            <sz val="8"/>
            <color indexed="81"/>
            <rFont val="Tahoma"/>
            <family val="2"/>
          </rPr>
          <t xml:space="preserve">
Assumption:  G&amp;A being charged to all Direct Costs.  This also may be an area where the offeror/recipient may calculate this cost differently. </t>
        </r>
      </text>
    </comment>
    <comment ref="B258" authorId="0">
      <text>
        <r>
          <rPr>
            <b/>
            <sz val="8"/>
            <color indexed="81"/>
            <rFont val="Tahoma"/>
            <family val="2"/>
          </rPr>
          <t>Ahmed, Mohib (M/OAA/OD):</t>
        </r>
        <r>
          <rPr>
            <sz val="8"/>
            <color indexed="81"/>
            <rFont val="Tahoma"/>
            <family val="2"/>
          </rPr>
          <t xml:space="preserve">
Additional Indirect Costs will require the preparer to insert the base of application and equations.
</t>
        </r>
      </text>
    </comment>
  </commentList>
</comments>
</file>

<file path=xl/sharedStrings.xml><?xml version="1.0" encoding="utf-8"?>
<sst xmlns="http://schemas.openxmlformats.org/spreadsheetml/2006/main" count="1020" uniqueCount="512">
  <si>
    <t>Equipment Repairs and Maintenance</t>
  </si>
  <si>
    <t>Vehicle Rent/Lease</t>
  </si>
  <si>
    <t>Vehicle Fuel</t>
  </si>
  <si>
    <t>Vehicle Repairs and Maintenance</t>
  </si>
  <si>
    <t>Other Vehicle Expenses</t>
  </si>
  <si>
    <t>Advertising</t>
  </si>
  <si>
    <t>Office Rent</t>
  </si>
  <si>
    <t>Office Utilities</t>
  </si>
  <si>
    <t>Office Repairs and Maintenance</t>
  </si>
  <si>
    <t>Security Services</t>
  </si>
  <si>
    <t>Office Supplies</t>
  </si>
  <si>
    <t>Warehouse Supplies</t>
  </si>
  <si>
    <t>General Communications Expense</t>
  </si>
  <si>
    <t>Mobile/Cellular Communications</t>
  </si>
  <si>
    <t>Satellite Communications</t>
  </si>
  <si>
    <t>Internet Communications</t>
  </si>
  <si>
    <t>Printing and Photocopying</t>
  </si>
  <si>
    <t>Courier and Postage</t>
  </si>
  <si>
    <t>Dues, Subscriptions and References</t>
  </si>
  <si>
    <t>Banking and Cash Handling Fees</t>
  </si>
  <si>
    <t>Taxes, Filing and Registration Fees</t>
  </si>
  <si>
    <t>Design, Monitoring and Evaluation</t>
  </si>
  <si>
    <t>Description</t>
  </si>
  <si>
    <t>&lt;Expatriate position&gt;</t>
  </si>
  <si>
    <t>&lt;Program position&gt;</t>
  </si>
  <si>
    <t>&lt;Insert more Expatriate Staff lines here&gt;</t>
  </si>
  <si>
    <t>&lt;Insert more Program Staff lines here&gt;</t>
  </si>
  <si>
    <t>&lt;Insert more Finance Staff lines here&gt;</t>
  </si>
  <si>
    <t>&lt;Insert more Logistics Staff lines here&gt;</t>
  </si>
  <si>
    <t>&lt;Insert more Other Staff lines here&gt;</t>
  </si>
  <si>
    <t>&lt;Specific vehicle type/model&gt;</t>
  </si>
  <si>
    <t>&lt;Insert more Vehicles lines here&gt;</t>
  </si>
  <si>
    <t>&lt;Insert more Capital Equipment lines here&gt;</t>
  </si>
  <si>
    <t>&lt;Specific capital equipment&gt;</t>
  </si>
  <si>
    <t>&lt;Specific general equipment&gt;</t>
  </si>
  <si>
    <t>&lt;Insert more Gen'l. Equipment lines here&gt;</t>
  </si>
  <si>
    <t>&lt;International consultant role&gt;</t>
  </si>
  <si>
    <t>&lt;National consultant role&gt;</t>
  </si>
  <si>
    <t>&lt;Insert more Int'l. Consultant lines here&gt;</t>
  </si>
  <si>
    <t>&lt;Insert more Nat'l. Consultant lines here&gt;</t>
  </si>
  <si>
    <t>&lt;Insert more Program Activity lines here&gt;</t>
  </si>
  <si>
    <t>&lt;Specific program activity&gt;</t>
  </si>
  <si>
    <t>&lt;Specific training activity&gt;</t>
  </si>
  <si>
    <t>&lt;Insert more Training lines here&gt;</t>
  </si>
  <si>
    <t>&lt;Specific construction activity&gt;</t>
  </si>
  <si>
    <t>&lt;Insert more Construction lines here&gt;</t>
  </si>
  <si>
    <t>&lt;Dates&gt;</t>
  </si>
  <si>
    <t>Program Name:</t>
  </si>
  <si>
    <t>Program Dates:</t>
  </si>
  <si>
    <t>Country/Region:</t>
  </si>
  <si>
    <t>Cost Category</t>
  </si>
  <si>
    <t xml:space="preserve"> Cost Inflation Factor:</t>
  </si>
  <si>
    <t>Year 3</t>
  </si>
  <si>
    <t>Year 2</t>
  </si>
  <si>
    <t>Expatriate Salary Increase:</t>
  </si>
  <si>
    <t>National Salary Increase:</t>
  </si>
  <si>
    <t>FRINGE BENEFITS</t>
  </si>
  <si>
    <t>TRAVEL</t>
  </si>
  <si>
    <t>EQUIPMENT</t>
  </si>
  <si>
    <t>SUPPLIES</t>
  </si>
  <si>
    <t>CONTRACTUAL</t>
  </si>
  <si>
    <t>CONSTRUCTION</t>
  </si>
  <si>
    <t xml:space="preserve"> </t>
  </si>
  <si>
    <t>Professional Fees - Other</t>
  </si>
  <si>
    <t>PERSONNEL</t>
  </si>
  <si>
    <t>HQ TECHNICAL STAFF</t>
  </si>
  <si>
    <t>&lt;HQ Technical position&gt;</t>
  </si>
  <si>
    <t>&lt;Insert more HQ Technical position lines here&gt;</t>
  </si>
  <si>
    <t>Storage Reimbursement - Expat Staff</t>
  </si>
  <si>
    <t>Other Benefits - Expatriate</t>
  </si>
  <si>
    <t>Housing - Individual and Shared</t>
  </si>
  <si>
    <t>Vehicle Insurance</t>
  </si>
  <si>
    <t>Warehouse Rent</t>
  </si>
  <si>
    <t>Warehouse Utilities</t>
  </si>
  <si>
    <t>Warehouse Repairs &amp; Maintenance</t>
  </si>
  <si>
    <t>DBA Insurance</t>
  </si>
  <si>
    <t>HQ Technical Staff</t>
  </si>
  <si>
    <t>Total All Years</t>
  </si>
  <si>
    <t>a.</t>
  </si>
  <si>
    <t>Personnel</t>
  </si>
  <si>
    <t>b.</t>
  </si>
  <si>
    <t>c.</t>
  </si>
  <si>
    <t>d.</t>
  </si>
  <si>
    <t>Equipment</t>
  </si>
  <si>
    <t>e.</t>
  </si>
  <si>
    <t>g.</t>
  </si>
  <si>
    <t>Construction</t>
  </si>
  <si>
    <t>Total Direct Charges</t>
  </si>
  <si>
    <t>Indirect Charges</t>
  </si>
  <si>
    <t>TOTALS</t>
  </si>
  <si>
    <t>HEAD OFFICE COSTS</t>
  </si>
  <si>
    <t>FIELD OFFICE COSTS</t>
  </si>
  <si>
    <t>Host Country Taxes - Expatriate Staff</t>
  </si>
  <si>
    <t>Hardship Allowance - Expatriate Staff</t>
  </si>
  <si>
    <t>Dependent Education - Expatriate Staff</t>
  </si>
  <si>
    <t>R&amp;R Allowances - Expatriate Staff</t>
  </si>
  <si>
    <t xml:space="preserve">&lt;Describe in one or two sentences the purpose/how the equipment relates to the office function.&gt;  </t>
  </si>
  <si>
    <t xml:space="preserve">&lt;Describe in one or two sentences how the vehicle will be utilized. Include anticipated source/origin if not US.&gt;  </t>
  </si>
  <si>
    <t xml:space="preserve">&lt;Identify the program activity. Describe in one or two sentences the expense and how it relates to a program activity.&gt;  </t>
  </si>
  <si>
    <t xml:space="preserve">&lt;Describe in one or two sentences the purpose of the training and how it relates to the program activity.&gt;  </t>
  </si>
  <si>
    <t xml:space="preserve">&lt;Describe in one or two sentences the purpose of the consultancy and how it relates to the office function.&gt;  </t>
  </si>
  <si>
    <t xml:space="preserve">&lt;Describe in one or two sentences the purpose of the consultancy and how it relates to the program activity.&gt;  </t>
  </si>
  <si>
    <t>INTERNATIONAL STAFF</t>
  </si>
  <si>
    <t>Expatriate Staff</t>
  </si>
  <si>
    <t>SUBTOTAL INTERNATIONAL STAFF</t>
  </si>
  <si>
    <t>&lt;Head Office&gt;</t>
  </si>
  <si>
    <t>&lt;Field Office&gt;</t>
  </si>
  <si>
    <t>SUBTOTAL NATIONAL STAFF</t>
  </si>
  <si>
    <t>TOTAL PERSONNEL</t>
  </si>
  <si>
    <t>TOTAL FRINGE BENEFITS</t>
  </si>
  <si>
    <t>TOTAL TRAVEL</t>
  </si>
  <si>
    <t>TOTAL EQUIPMENT</t>
  </si>
  <si>
    <t>TOTAL SUPPLIES</t>
  </si>
  <si>
    <t>PROGRAM ACTIVITIES</t>
  </si>
  <si>
    <t>General Program Activities</t>
  </si>
  <si>
    <t>Training</t>
  </si>
  <si>
    <t>SUBTOTAL PROGRAM ACTIVITIES</t>
  </si>
  <si>
    <t>CONSULTANTS</t>
  </si>
  <si>
    <t>Consultants - Program</t>
  </si>
  <si>
    <t>SUBTOTAL CONSULTANTS</t>
  </si>
  <si>
    <t>SUBGRANTS</t>
  </si>
  <si>
    <t>SUBTOTAL SUBGRANTS</t>
  </si>
  <si>
    <t>TOTAL CONTRACTUAL</t>
  </si>
  <si>
    <t>Construction - Program</t>
  </si>
  <si>
    <t>TOTAL CONSTRUCTION</t>
  </si>
  <si>
    <t>TOTAL OTHER COSTS</t>
  </si>
  <si>
    <t xml:space="preserve">DIRECT COSTS </t>
  </si>
  <si>
    <t xml:space="preserve">TOTAL COSTS </t>
  </si>
  <si>
    <t>Pooled Benefits - Expatriates &amp; HQ Staff</t>
  </si>
  <si>
    <t>Shipping of Household Goods</t>
  </si>
  <si>
    <t>Relocation Allowances</t>
  </si>
  <si>
    <t>Temporary Labor</t>
  </si>
  <si>
    <t>Software Licenses</t>
  </si>
  <si>
    <t>Year 1</t>
  </si>
  <si>
    <t>Inflation Factors</t>
  </si>
  <si>
    <t>COST DESCRIPTION</t>
  </si>
  <si>
    <t>BUDGET NARRATIVE</t>
  </si>
  <si>
    <t>EXPATRIATE STAFF</t>
  </si>
  <si>
    <t>VEHICLES</t>
  </si>
  <si>
    <t>CAPITAL EQUIPMENT (NON-PROGRAM)</t>
  </si>
  <si>
    <t>GENERAL EQUIPMENT</t>
  </si>
  <si>
    <t>GENERAL PROGRAM ACTIVITIES</t>
  </si>
  <si>
    <t>TRAINING</t>
  </si>
  <si>
    <t>DESIGN, MONITORING AND EVALUATION</t>
  </si>
  <si>
    <t>CONSTRUCTION - PROGRAM</t>
  </si>
  <si>
    <t xml:space="preserve">&lt;Identify the construction activity. Describe in one or two sentences the construction program activity.&gt;  </t>
  </si>
  <si>
    <t>Employee Training</t>
  </si>
  <si>
    <t>Professional Fees - Audit</t>
  </si>
  <si>
    <t>Professional Fees - Legal</t>
  </si>
  <si>
    <t>Equipment Rental</t>
  </si>
  <si>
    <t>Program Office:</t>
  </si>
  <si>
    <t>Vehicles (Restricted Item-Waivor Required)</t>
  </si>
  <si>
    <t>Year</t>
  </si>
  <si>
    <t>Origin</t>
  </si>
  <si>
    <t>Destination</t>
  </si>
  <si>
    <t># of Trips</t>
  </si>
  <si>
    <t># of Travelers per Trip</t>
  </si>
  <si>
    <t>Purpose</t>
  </si>
  <si>
    <t>Estimated Unit Cost - Airfare</t>
  </si>
  <si>
    <t>Total Cost - Airfare</t>
  </si>
  <si>
    <t># of Days</t>
  </si>
  <si>
    <t>Per Diem Rate</t>
  </si>
  <si>
    <t>Total Cost - Per Diem</t>
  </si>
  <si>
    <t>Total Trip Cost</t>
  </si>
  <si>
    <t>Lodging</t>
  </si>
  <si>
    <t>US Organization</t>
  </si>
  <si>
    <t>Local Organization</t>
  </si>
  <si>
    <t>&lt;Insert more ODC lines here&gt;</t>
  </si>
  <si>
    <t xml:space="preserve">Branding and Marking </t>
  </si>
  <si>
    <t>Branding and Marking</t>
  </si>
  <si>
    <t>INDIRECT COSTS</t>
  </si>
  <si>
    <t>Overhead</t>
  </si>
  <si>
    <t>G&amp;A</t>
  </si>
  <si>
    <t>&lt;Insert more Indirect Cost lines here&gt;</t>
  </si>
  <si>
    <t>TOTAL INDIRECT COSTS</t>
  </si>
  <si>
    <t>FEE-PROFIT (ACQ ONLY)</t>
  </si>
  <si>
    <t>Other Direct Costs</t>
  </si>
  <si>
    <t>DESCRIPTION</t>
  </si>
  <si>
    <t>QUALIFICATIONS</t>
  </si>
  <si>
    <t>ADDITIONAL INFO</t>
  </si>
  <si>
    <t xml:space="preserve">&lt;Describe in one or two sentences &gt;  </t>
  </si>
  <si>
    <t xml:space="preserve">&lt;Describe in one or two sentences the types of expenses included in the Design, Monitoring and Evaluation cost amount&gt;  </t>
  </si>
  <si>
    <t xml:space="preserve">&lt; Describe in one or two sentences the purpose of the subgrant.&gt;  </t>
  </si>
  <si>
    <t xml:space="preserve">&lt;Describe in one or two sentences the purpose of the subgrant.&gt;  </t>
  </si>
  <si>
    <t xml:space="preserve">&lt;Describe in one or two sentences the lease vs buy option, if applicable.&gt;  </t>
  </si>
  <si>
    <t xml:space="preserve">&lt;Estimated monthly cost&gt; </t>
  </si>
  <si>
    <t xml:space="preserve">INDIRECT COSTS </t>
  </si>
  <si>
    <t xml:space="preserve">&lt;Describe in one or two sentences the how this cost was estimated&gt;  </t>
  </si>
  <si>
    <t>No. of Units</t>
  </si>
  <si>
    <t>Year 1   Estimate</t>
  </si>
  <si>
    <t>Day</t>
  </si>
  <si>
    <t>Month</t>
  </si>
  <si>
    <t>Each</t>
  </si>
  <si>
    <t>Indirect</t>
  </si>
  <si>
    <t xml:space="preserve">Unit </t>
  </si>
  <si>
    <t>Year 2   Estimate</t>
  </si>
  <si>
    <t>Year 3   Estimate</t>
  </si>
  <si>
    <t>Percent</t>
  </si>
  <si>
    <t>Total</t>
  </si>
  <si>
    <t>Year 1 Sub-Total</t>
  </si>
  <si>
    <t>Year 2 Sub-Total</t>
  </si>
  <si>
    <t>Year 3 Sub-Total</t>
  </si>
  <si>
    <t>TOTAL INTERNATIONAL TRAVEL</t>
  </si>
  <si>
    <t>TOTAL DOMESTIC TRAVEL</t>
  </si>
  <si>
    <t>International Travel</t>
  </si>
  <si>
    <t>Local &amp; Domestic Travel</t>
  </si>
  <si>
    <t>TRAVEL (SEE TRAVEL TABLE FOR ADDITIONAL INFO)</t>
  </si>
  <si>
    <t>Andorra</t>
  </si>
  <si>
    <t>Anguilla</t>
  </si>
  <si>
    <t>Aruba</t>
  </si>
  <si>
    <t>Bahrain</t>
  </si>
  <si>
    <t>Barbados</t>
  </si>
  <si>
    <t>Bermuda</t>
  </si>
  <si>
    <t>Bhutan</t>
  </si>
  <si>
    <t>Cayman Islands</t>
  </si>
  <si>
    <t>Christmas Island</t>
  </si>
  <si>
    <t>Dominica</t>
  </si>
  <si>
    <t>Faroe Islands</t>
  </si>
  <si>
    <t>French Guiana</t>
  </si>
  <si>
    <t>French Polynesia</t>
  </si>
  <si>
    <t>Gibraltar</t>
  </si>
  <si>
    <t>Grenada</t>
  </si>
  <si>
    <t>Hong Kong</t>
  </si>
  <si>
    <t>Liechtenstein</t>
  </si>
  <si>
    <t>Luxembourg</t>
  </si>
  <si>
    <t>Maldives</t>
  </si>
  <si>
    <t>Malta</t>
  </si>
  <si>
    <t>Martinique</t>
  </si>
  <si>
    <t>Mauritius</t>
  </si>
  <si>
    <t>Monaco</t>
  </si>
  <si>
    <t>Montserrat</t>
  </si>
  <si>
    <t>Nauru</t>
  </si>
  <si>
    <t>New Caledonia</t>
  </si>
  <si>
    <t>Niue</t>
  </si>
  <si>
    <t>Reunion</t>
  </si>
  <si>
    <t>Saint Helena</t>
  </si>
  <si>
    <t>Saint Lucia</t>
  </si>
  <si>
    <t>Samoa</t>
  </si>
  <si>
    <t>San Marino</t>
  </si>
  <si>
    <t>Seychelles</t>
  </si>
  <si>
    <t>Singapore</t>
  </si>
  <si>
    <t>Solomon Islands</t>
  </si>
  <si>
    <t>Tuvalu</t>
  </si>
  <si>
    <t>Virgin Islands, British</t>
  </si>
  <si>
    <t>Country Name</t>
  </si>
  <si>
    <t>Location Name</t>
  </si>
  <si>
    <t xml:space="preserve">Meals &amp; Incidentals </t>
  </si>
  <si>
    <t>Danger Pay - Expatriate Staff</t>
  </si>
  <si>
    <t>TOTAL PER DIEM</t>
  </si>
  <si>
    <t>International Per Diem</t>
  </si>
  <si>
    <t>US Per Diem</t>
  </si>
  <si>
    <t xml:space="preserve">PER DIEM </t>
  </si>
  <si>
    <t>(http://aoprals.state.gov/content.asp?content_id=184&amp;menu_id=78)</t>
  </si>
  <si>
    <t>(http://www.gsa.gov/portal/content/104877)</t>
  </si>
  <si>
    <t>Total Estimate</t>
  </si>
  <si>
    <t>INTERNATIONAL TRAVEL</t>
  </si>
  <si>
    <t>DOMESTIC TRAVEL</t>
  </si>
  <si>
    <t xml:space="preserve">Capital Equipment </t>
  </si>
  <si>
    <t>CountryName</t>
  </si>
  <si>
    <t>Afghanistan</t>
  </si>
  <si>
    <t>Aland Islands</t>
  </si>
  <si>
    <t>Albania</t>
  </si>
  <si>
    <t>Algeria</t>
  </si>
  <si>
    <t>American Samoa</t>
  </si>
  <si>
    <t>Angola</t>
  </si>
  <si>
    <t>Antarctica</t>
  </si>
  <si>
    <t>Antigua And Barbuda</t>
  </si>
  <si>
    <t>Argentina</t>
  </si>
  <si>
    <t>Armenia</t>
  </si>
  <si>
    <t>Australia</t>
  </si>
  <si>
    <t>Austria</t>
  </si>
  <si>
    <t>Azerbaijan</t>
  </si>
  <si>
    <t>Bahamas</t>
  </si>
  <si>
    <t>Bangladesh</t>
  </si>
  <si>
    <t>Belarus</t>
  </si>
  <si>
    <t>Belgium</t>
  </si>
  <si>
    <t>Belize</t>
  </si>
  <si>
    <t>Benin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</si>
  <si>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</si>
  <si>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</si>
  <si>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</si>
  <si>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</si>
  <si>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</si>
  <si>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</si>
  <si>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</si>
  <si>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</si>
  <si>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</si>
  <si>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</si>
  <si>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</si>
  <si>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</si>
  <si>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</si>
  <si>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</si>
  <si>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Central African Republic</t>
  </si>
  <si>
    <t>Chad</t>
  </si>
  <si>
    <t>Chile</t>
  </si>
  <si>
    <t>China</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</si>
  <si>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</si>
  <si>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</si>
  <si>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</si>
  <si>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</si>
  <si>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</si>
  <si>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</si>
  <si>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</si>
  <si>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</si>
  <si>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</si>
  <si>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</si>
  <si>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</si>
  <si>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</si>
  <si>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</si>
  <si>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</si>
  <si>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Dominican Republic</t>
  </si>
  <si>
    <t>Ecuador</t>
  </si>
  <si>
    <t>Egypt</t>
  </si>
  <si>
    <t>El Salvador</t>
  </si>
  <si>
    <t>Equatorial Guinea</t>
  </si>
  <si>
    <t>Eritrea</t>
  </si>
  <si>
    <t>Estonia</t>
  </si>
  <si>
    <t>Ethiopia</t>
  </si>
  <si>
    <t>Falkland Islands (Malvinas)</t>
  </si>
  <si>
    <t>Fiji</t>
  </si>
  <si>
    <t>Finland</t>
  </si>
  <si>
    <t>France</t>
  </si>
  <si>
    <t>French Southern Territories</t>
  </si>
  <si>
    <t>Gabon</t>
  </si>
  <si>
    <t>Gambia</t>
  </si>
  <si>
    <t>Georgia</t>
  </si>
  <si>
    <t>Germany</t>
  </si>
  <si>
    <t>Ghana</t>
  </si>
  <si>
    <t>Greece</t>
  </si>
  <si>
    <t>Greenland</t>
  </si>
  <si>
    <t>Guadeloupe</t>
  </si>
  <si>
    <t>Guam</t>
  </si>
  <si>
    <t>Guatemala</t>
  </si>
  <si>
    <t>Guernsey</t>
  </si>
  <si>
    <t>Guinea</t>
  </si>
  <si>
    <t>Guinea-Bissau</t>
  </si>
  <si>
    <t>Guyana</t>
  </si>
  <si>
    <t>Haiti</t>
  </si>
  <si>
    <t>Heard Island And Mcdonald Islands</t>
  </si>
  <si>
    <t>Holy See (Vatican City State)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</si>
  <si>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</si>
  <si>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</si>
  <si>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</si>
  <si>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</si>
  <si>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</si>
  <si>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</si>
  <si>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</si>
  <si>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</si>
  <si>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</si>
  <si>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</si>
  <si>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</si>
  <si>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</si>
  <si>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</si>
  <si>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</si>
  <si>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</si>
  <si>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</si>
  <si>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</si>
  <si>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</si>
  <si>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</si>
  <si>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</si>
  <si>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</si>
  <si>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</si>
  <si>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</si>
  <si>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</si>
  <si>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</si>
  <si>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</si>
  <si>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</si>
  <si>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</si>
  <si>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Lithuania</t>
  </si>
  <si>
    <t>Macao</t>
  </si>
  <si>
    <t>Macedonia, The Former Yugoslav Republic Of</t>
  </si>
  <si>
    <t>Madagascar</t>
  </si>
  <si>
    <t>Malawi</t>
  </si>
  <si>
    <t>Malaysia</t>
  </si>
  <si>
    <t>Mali</t>
  </si>
  <si>
    <t>Marshall Islands</t>
  </si>
  <si>
    <t>Mauritania</t>
  </si>
  <si>
    <t>Mayotte</t>
  </si>
  <si>
    <t>Mexico</t>
  </si>
  <si>
    <t>Micronesia, Federated States Of</t>
  </si>
  <si>
    <t>Moldova, Republic Of</t>
  </si>
  <si>
    <t>Mongolia</t>
  </si>
  <si>
    <t>Morocco</t>
  </si>
  <si>
    <t>Mozambique</t>
  </si>
  <si>
    <t>Myanmar</t>
  </si>
  <si>
    <t>Namibia</t>
  </si>
  <si>
    <t>Nepal</t>
  </si>
  <si>
    <t>Netherlands</t>
  </si>
  <si>
    <t>Netherlands Antilles</t>
  </si>
  <si>
    <t>New Zealand</t>
  </si>
  <si>
    <t>Nicaragua</t>
  </si>
  <si>
    <t>Niger</t>
  </si>
  <si>
    <t>Nigeria</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</si>
  <si>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</si>
  <si>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</si>
  <si>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</si>
  <si>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</si>
  <si>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</si>
  <si>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</si>
  <si>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</si>
  <si>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</si>
  <si>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</si>
  <si>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</si>
  <si>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</si>
  <si>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</si>
  <si>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</si>
  <si>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</si>
  <si>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</si>
  <si>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</si>
  <si>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</si>
  <si>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Romania</t>
  </si>
  <si>
    <t>Russian Federation</t>
  </si>
  <si>
    <t>Rwanda</t>
  </si>
  <si>
    <t>Saint Kitts And Nevis</t>
  </si>
  <si>
    <t>Saint Pierre And Miquelon</t>
  </si>
  <si>
    <t>Saint Vincent And The Grenadines</t>
  </si>
  <si>
    <t>Sao Tome And Principe</t>
  </si>
  <si>
    <t>Saudi Arabia</t>
  </si>
  <si>
    <t>Senegal</t>
  </si>
  <si>
    <t>Serbia And Montenegro</t>
  </si>
  <si>
    <t>Sierra Leone</t>
  </si>
  <si>
    <t>Slovakia</t>
  </si>
  <si>
    <t>Slovenia</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</si>
  <si>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</si>
  <si>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</si>
  <si>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</si>
  <si>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</si>
  <si>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</si>
  <si>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</si>
  <si>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</si>
  <si>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</si>
  <si>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</si>
  <si>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</si>
  <si>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</si>
  <si>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</si>
  <si>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</si>
  <si>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</si>
  <si>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</si>
  <si>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</si>
  <si>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</si>
  <si>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</si>
  <si>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</si>
  <si>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</si>
  <si>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</si>
  <si>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</si>
  <si>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</si>
  <si>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</si>
  <si>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</si>
  <si>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Uganda</t>
  </si>
  <si>
    <t>Ukraine</t>
  </si>
  <si>
    <t>United Arab Emirates</t>
  </si>
  <si>
    <t>United Kingdom</t>
  </si>
  <si>
    <t>United States</t>
  </si>
  <si>
    <t>United States Minor Outlying Islands</t>
  </si>
  <si>
    <t>Uruguay</t>
  </si>
  <si>
    <t>Uzbekistan</t>
  </si>
  <si>
    <t>Vanuatu</t>
  </si>
  <si>
    <t>Venezuela</t>
  </si>
  <si>
    <t>Viet Nam</t>
  </si>
  <si>
    <t>Virgin Islands, U.S.</t>
  </si>
  <si>
    <t>Wallis And Futuna</t>
  </si>
  <si>
    <t>Western Sahara</t>
  </si>
  <si>
    <t>Yemen</t>
  </si>
  <si>
    <t>Zambia</t>
  </si>
  <si>
    <t>Zimbabwe</t>
  </si>
  <si>
    <t>(Not Specified)</t>
  </si>
  <si>
    <t>Fee</t>
  </si>
  <si>
    <t>&lt;Specific subgrant activity&gt;</t>
  </si>
  <si>
    <t>&lt;Specific local subgrant activity&gt;</t>
  </si>
  <si>
    <t>N/A</t>
  </si>
  <si>
    <t>Local Consultant</t>
  </si>
  <si>
    <t>Expatriate Consultant</t>
  </si>
  <si>
    <t>LOCAL IN-COUNTRY STAFF</t>
  </si>
  <si>
    <t>Benefits - Local Staff</t>
  </si>
  <si>
    <t>Severance Pay - Local Staff</t>
  </si>
  <si>
    <t>SEE TRAVEL TABLE</t>
  </si>
  <si>
    <t>General Equipment ($1 to $4999)</t>
  </si>
  <si>
    <t>General equipment a unit price greater than $0 but less than $5,000</t>
  </si>
  <si>
    <t xml:space="preserve">EXPATRIATE CONSULTANT </t>
  </si>
  <si>
    <t>LOCAL CONSULTANTS</t>
  </si>
  <si>
    <t>ASSUMPTIONS</t>
  </si>
  <si>
    <t>OTHER DIRECT COSTS</t>
  </si>
  <si>
    <t>Unit Cost (USD)</t>
  </si>
  <si>
    <t xml:space="preserve">General Assumptions for Inflation Only </t>
  </si>
  <si>
    <t>Cost Basis</t>
  </si>
  <si>
    <t>BUDGET SUMMARY - APPLICATION</t>
  </si>
  <si>
    <t>&lt;Qualifications and basis for proposed salary&gt;</t>
  </si>
  <si>
    <t>&lt;Basis for cost calculation&gt;</t>
  </si>
  <si>
    <t>Applicant:</t>
  </si>
  <si>
    <t>&lt;operations position&gt;</t>
  </si>
  <si>
    <t>&lt;Insert or delete other fringe benefits here&gt;</t>
  </si>
  <si>
    <t>Title</t>
  </si>
  <si>
    <t>Duties, responsibilities, number of staff in this position, professional level, period of performance and base rate.</t>
  </si>
  <si>
    <t>&lt;Insert more positions here&gt;</t>
  </si>
  <si>
    <t>APPLICANT MUST ENSURE THAT ALL SPREADSHEET FORMULAS ARE APPLIED CORRECTLY</t>
  </si>
  <si>
    <t>The budget narrative will be used to determine the cost allowability, reasonableness and realism, therefore the applicant must include the basic cost elements used to reach all proposed costs in sufficient details to allow for fair cost analysis of their cost application.</t>
  </si>
  <si>
    <t>Contractual/Subaward</t>
  </si>
  <si>
    <t>f.</t>
  </si>
  <si>
    <t>SUBGRANTS - US ORGANIZATIONS = FULLY DETAILED BUDGET FOR SUBAWARDS AT $1 MILLION OR ABOVE</t>
  </si>
  <si>
    <t>SUBGRANTS - LOCAL AGENCIES = FULLY DETAILED BUDGET FOR SUBAWARDS AT $1 MILLION OR ABOVE</t>
  </si>
  <si>
    <t>Fringe Benefits</t>
  </si>
  <si>
    <t xml:space="preserve">Travel </t>
  </si>
  <si>
    <t>Supplies</t>
  </si>
  <si>
    <t>h.</t>
  </si>
  <si>
    <t>i.</t>
  </si>
  <si>
    <t>j.</t>
  </si>
  <si>
    <t>K.</t>
  </si>
  <si>
    <t>Assumptions for Inflation and Salary</t>
  </si>
  <si>
    <t>Year 4</t>
  </si>
  <si>
    <t>Year 5</t>
  </si>
  <si>
    <t>Year 4   Estimate</t>
  </si>
  <si>
    <t>Year 5   Estimate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</si>
</sst>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_(* \(#,##0\);_(* &quot;-&quot;_);_(@_)"/>
    <numFmt numFmtId="43" formatCode="_(* #,##0.00_);_(* \(#,##0.00\);_(* &quot;-&quot;??_);_(@_)"/>
    <numFmt numFmtId="164" formatCode="_(* #,##0_);_(* \(#,##0\);_(* &quot;-&quot;??_);_(@_)"/>
    <numFmt numFmtId="165" formatCode="0.0%"/>
    <numFmt numFmtId="166" formatCode="m/d/yy;@"/>
    <numFmt numFmtId="167" formatCode="_(* #,##0.00_);_(* \(#,##0.00\);_(* &quot;-&quot;_);_(@_)"/>
  </numFmts>
  <fonts count="23" x14ac:knownFonts="1">
    <font>
      <sz val="10"/>
      <name val="Arial"/>
    </font>
    <font>
      <sz val="10"/>
      <name val="Arial"/>
      <family val="2"/>
    </font>
    <font>
      <sz val="10"/>
      <name val="Times New Roman"/>
      <family val="1"/>
    </font>
    <font>
      <b/>
      <sz val="10"/>
      <name val="Arial"/>
      <family val="2"/>
    </font>
    <font>
      <sz val="10"/>
      <name val="Arial"/>
      <family val="2"/>
    </font>
    <font>
      <b/>
      <sz val="11"/>
      <name val="Arial"/>
      <family val="2"/>
    </font>
    <font>
      <b/>
      <i/>
      <sz val="10"/>
      <name val="Arial"/>
      <family val="2"/>
    </font>
    <font>
      <b/>
      <i/>
      <sz val="10"/>
      <color indexed="10"/>
      <name val="Arial"/>
      <family val="2"/>
    </font>
    <font>
      <i/>
      <sz val="10"/>
      <name val="Arial"/>
      <family val="2"/>
    </font>
    <font>
      <i/>
      <sz val="10"/>
      <color indexed="48"/>
      <name val="Arial"/>
      <family val="2"/>
    </font>
    <font>
      <sz val="11"/>
      <name val="Arial"/>
      <family val="2"/>
    </font>
    <font>
      <b/>
      <sz val="10"/>
      <color indexed="27"/>
      <name val="Arial"/>
      <family val="2"/>
    </font>
    <font>
      <b/>
      <sz val="10"/>
      <color indexed="9"/>
      <name val="Arial"/>
      <family val="2"/>
    </font>
    <font>
      <i/>
      <sz val="10"/>
      <color indexed="10"/>
      <name val="Arial"/>
      <family val="2"/>
    </font>
    <font>
      <sz val="8"/>
      <color indexed="81"/>
      <name val="Tahoma"/>
      <family val="2"/>
    </font>
    <font>
      <b/>
      <sz val="8"/>
      <color indexed="81"/>
      <name val="Tahoma"/>
      <family val="2"/>
    </font>
    <font>
      <i/>
      <sz val="12"/>
      <color indexed="10"/>
      <name val="Arial"/>
      <family val="2"/>
    </font>
    <font>
      <b/>
      <sz val="11"/>
      <color theme="1"/>
      <name val="Calibri"/>
      <family val="2"/>
      <scheme val="minor"/>
    </font>
    <font>
      <sz val="10"/>
      <color rgb="FFFF0000"/>
      <name val="Arial"/>
      <family val="2"/>
    </font>
    <font>
      <i/>
      <sz val="10"/>
      <color rgb="FFFF0000"/>
      <name val="Arial"/>
      <family val="2"/>
    </font>
    <font>
      <b/>
      <i/>
      <sz val="10"/>
      <color theme="0"/>
      <name val="Arial"/>
      <family val="2"/>
    </font>
    <font>
      <b/>
      <sz val="14"/>
      <color rgb="FFFF0000"/>
      <name val="Arial"/>
      <family val="2"/>
    </font>
    <font>
      <b/>
      <sz val="20"/>
      <color rgb="FFFF0000"/>
      <name val="Times New Roman"/>
      <family val="1"/>
    </font>
  </fonts>
  <fills count="18">
    <fill>
      <patternFill patternType="none"/>
    </fill>
    <fill>
      <patternFill patternType="gray125"/>
    </fill>
    <fill>
      <patternFill patternType="solid">
        <fgColor indexed="10"/>
        <bgColor indexed="64"/>
      </patternFill>
    </fill>
    <fill>
      <patternFill patternType="solid">
        <fgColor indexed="26"/>
        <bgColor indexed="64"/>
      </patternFill>
    </fill>
    <fill>
      <patternFill patternType="solid">
        <fgColor indexed="28"/>
        <bgColor indexed="64"/>
      </patternFill>
    </fill>
    <fill>
      <patternFill patternType="solid">
        <fgColor indexed="38"/>
        <bgColor indexed="64"/>
      </patternFill>
    </fill>
    <fill>
      <patternFill patternType="solid">
        <fgColor indexed="25"/>
        <bgColor indexed="64"/>
      </patternFill>
    </fill>
    <fill>
      <patternFill patternType="solid">
        <fgColor indexed="13"/>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C000"/>
        <bgColor indexed="64"/>
      </patternFill>
    </fill>
    <fill>
      <patternFill patternType="solid">
        <fgColor theme="2" tint="-0.749992370372631"/>
        <bgColor indexed="64"/>
      </patternFill>
    </fill>
    <fill>
      <patternFill patternType="solid">
        <fgColor theme="2"/>
        <bgColor indexed="64"/>
      </patternFill>
    </fill>
    <fill>
      <patternFill patternType="solid">
        <fgColor theme="0"/>
        <bgColor indexed="64"/>
      </patternFill>
    </fill>
    <fill>
      <patternFill patternType="solid">
        <fgColor theme="8" tint="0.79998168889431442"/>
        <bgColor indexed="64"/>
      </patternFill>
    </fill>
  </fills>
  <borders count="91">
    <border>
      <left/>
      <right/>
      <top/>
      <bottom/>
      <diagonal/>
    </border>
    <border>
      <left/>
      <right/>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39"/>
      </bottom>
      <diagonal/>
    </border>
    <border>
      <left/>
      <right/>
      <top style="thin">
        <color indexed="39"/>
      </top>
      <bottom style="thin">
        <color indexed="39"/>
      </bottom>
      <diagonal/>
    </border>
    <border>
      <left style="thin">
        <color indexed="64"/>
      </left>
      <right/>
      <top style="thin">
        <color indexed="39"/>
      </top>
      <bottom style="thin">
        <color indexed="39"/>
      </bottom>
      <diagonal/>
    </border>
    <border>
      <left/>
      <right/>
      <top style="thin">
        <color indexed="39"/>
      </top>
      <bottom style="thin">
        <color indexed="64"/>
      </bottom>
      <diagonal/>
    </border>
    <border>
      <left style="thin">
        <color indexed="64"/>
      </left>
      <right/>
      <top style="thin">
        <color indexed="39"/>
      </top>
      <bottom style="thin">
        <color indexed="64"/>
      </bottom>
      <diagonal/>
    </border>
    <border>
      <left style="thin">
        <color indexed="64"/>
      </left>
      <right/>
      <top style="thin">
        <color indexed="64"/>
      </top>
      <bottom style="thin">
        <color indexed="39"/>
      </bottom>
      <diagonal/>
    </border>
    <border>
      <left/>
      <right/>
      <top/>
      <bottom style="thin">
        <color indexed="39"/>
      </bottom>
      <diagonal/>
    </border>
    <border>
      <left/>
      <right style="medium">
        <color indexed="64"/>
      </right>
      <top style="thin">
        <color indexed="64"/>
      </top>
      <bottom style="thin">
        <color indexed="64"/>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39"/>
      </bottom>
      <diagonal/>
    </border>
    <border>
      <left style="medium">
        <color indexed="64"/>
      </left>
      <right style="medium">
        <color indexed="64"/>
      </right>
      <top style="thin">
        <color indexed="39"/>
      </top>
      <bottom style="thin">
        <color indexed="39"/>
      </bottom>
      <diagonal/>
    </border>
    <border>
      <left style="medium">
        <color indexed="64"/>
      </left>
      <right style="medium">
        <color indexed="64"/>
      </right>
      <top style="thin">
        <color indexed="39"/>
      </top>
      <bottom style="thin">
        <color indexed="64"/>
      </bottom>
      <diagonal/>
    </border>
    <border>
      <left style="medium">
        <color indexed="64"/>
      </left>
      <right style="medium">
        <color indexed="64"/>
      </right>
      <top/>
      <bottom style="thin">
        <color indexed="39"/>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39"/>
      </bottom>
      <diagonal/>
    </border>
    <border>
      <left/>
      <right style="thin">
        <color indexed="64"/>
      </right>
      <top style="thin">
        <color indexed="39"/>
      </top>
      <bottom style="thin">
        <color indexed="39"/>
      </bottom>
      <diagonal/>
    </border>
    <border>
      <left/>
      <right style="thin">
        <color indexed="64"/>
      </right>
      <top style="thin">
        <color indexed="39"/>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39"/>
      </bottom>
      <diagonal/>
    </border>
    <border>
      <left style="medium">
        <color indexed="64"/>
      </left>
      <right/>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10"/>
      </right>
      <top/>
      <bottom/>
      <diagonal/>
    </border>
    <border>
      <left style="thin">
        <color indexed="64"/>
      </left>
      <right/>
      <top style="thin">
        <color indexed="64"/>
      </top>
      <bottom/>
      <diagonal/>
    </border>
    <border>
      <left/>
      <right/>
      <top style="thin">
        <color indexed="64"/>
      </top>
      <bottom/>
      <diagonal/>
    </border>
    <border>
      <left/>
      <right style="thin">
        <color indexed="10"/>
      </right>
      <top style="thin">
        <color indexed="64"/>
      </top>
      <bottom/>
      <diagonal/>
    </border>
    <border>
      <left/>
      <right style="thin">
        <color indexed="10"/>
      </right>
      <top/>
      <bottom style="thin">
        <color indexed="64"/>
      </bottom>
      <diagonal/>
    </border>
    <border>
      <left/>
      <right/>
      <top style="thin">
        <color indexed="39"/>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39"/>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10"/>
      </left>
      <right/>
      <top style="thin">
        <color indexed="64"/>
      </top>
      <bottom style="thin">
        <color indexed="10"/>
      </bottom>
      <diagonal/>
    </border>
    <border>
      <left style="thin">
        <color indexed="10"/>
      </left>
      <right/>
      <top style="thin">
        <color indexed="10"/>
      </top>
      <bottom style="thin">
        <color indexed="64"/>
      </bottom>
      <diagonal/>
    </border>
    <border>
      <left style="thin">
        <color indexed="10"/>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cellStyleXfs>
  <cellXfs count="462">
    <xf numFmtId="0" fontId="0" fillId="0" borderId="0" xfId="0"/>
    <xf numFmtId="0" fontId="1" fillId="0" borderId="0" xfId="0" applyFont="1"/>
    <xf numFmtId="0" fontId="3" fillId="0" borderId="0" xfId="0" applyFont="1"/>
    <xf numFmtId="0" fontId="1" fillId="0" borderId="0" xfId="0" applyFont="1" applyFill="1"/>
    <xf numFmtId="0" fontId="4" fillId="0" borderId="0" xfId="0" applyFont="1"/>
    <xf numFmtId="0" fontId="5" fillId="0" borderId="0" xfId="0" applyFont="1" applyFill="1"/>
    <xf numFmtId="0" fontId="0" fillId="0" borderId="0" xfId="0" applyFill="1"/>
    <xf numFmtId="0" fontId="1" fillId="0" borderId="0" xfId="0" applyFont="1" applyBorder="1" applyAlignment="1">
      <alignment wrapText="1"/>
    </xf>
    <xf numFmtId="41" fontId="0" fillId="0" borderId="0" xfId="0" applyNumberFormat="1"/>
    <xf numFmtId="43" fontId="1" fillId="0" borderId="0" xfId="1"/>
    <xf numFmtId="0" fontId="2" fillId="0" borderId="0" xfId="0" applyFont="1" applyFill="1" applyBorder="1" applyAlignment="1">
      <alignment vertical="top" wrapText="1"/>
    </xf>
    <xf numFmtId="0" fontId="1" fillId="0" borderId="0" xfId="0" applyFont="1" applyFill="1" applyBorder="1" applyAlignment="1">
      <alignment wrapText="1"/>
    </xf>
    <xf numFmtId="0" fontId="0" fillId="0" borderId="0" xfId="0" applyBorder="1"/>
    <xf numFmtId="0" fontId="0" fillId="0" borderId="0" xfId="0" applyAlignment="1">
      <alignment vertical="center"/>
    </xf>
    <xf numFmtId="0" fontId="8" fillId="0" borderId="0" xfId="0" applyFont="1" applyFill="1"/>
    <xf numFmtId="43" fontId="1" fillId="0" borderId="0" xfId="1" applyAlignment="1">
      <alignment horizontal="center" wrapText="1"/>
    </xf>
    <xf numFmtId="0" fontId="5" fillId="0" borderId="0" xfId="3" applyNumberFormat="1" applyFont="1" applyFill="1"/>
    <xf numFmtId="0" fontId="3" fillId="0" borderId="0" xfId="0" applyFont="1" applyFill="1" applyBorder="1" applyAlignment="1">
      <alignment wrapText="1"/>
    </xf>
    <xf numFmtId="41" fontId="1" fillId="0" borderId="0" xfId="1" applyNumberFormat="1" applyFill="1" applyBorder="1"/>
    <xf numFmtId="0" fontId="0" fillId="0" borderId="0" xfId="0" applyFill="1" applyBorder="1" applyAlignment="1">
      <alignment wrapText="1"/>
    </xf>
    <xf numFmtId="0" fontId="9" fillId="0" borderId="0" xfId="0" applyFont="1" applyFill="1" applyBorder="1" applyAlignment="1">
      <alignment wrapText="1"/>
    </xf>
    <xf numFmtId="41" fontId="0" fillId="0" borderId="0" xfId="0" applyNumberFormat="1" applyFill="1" applyBorder="1" applyAlignment="1">
      <alignment horizontal="left"/>
    </xf>
    <xf numFmtId="0" fontId="1" fillId="0" borderId="0" xfId="0" applyFont="1" applyFill="1" applyBorder="1"/>
    <xf numFmtId="0" fontId="3" fillId="0" borderId="1" xfId="0" applyFont="1" applyFill="1" applyBorder="1" applyAlignment="1"/>
    <xf numFmtId="9" fontId="4" fillId="0" borderId="2" xfId="3" applyFont="1" applyBorder="1" applyAlignment="1"/>
    <xf numFmtId="0" fontId="4" fillId="0" borderId="2" xfId="0" applyFont="1" applyBorder="1"/>
    <xf numFmtId="41" fontId="4" fillId="0" borderId="2" xfId="1" applyNumberFormat="1" applyFont="1" applyBorder="1"/>
    <xf numFmtId="41" fontId="4" fillId="0" borderId="2" xfId="1" applyNumberFormat="1" applyFont="1" applyFill="1" applyBorder="1"/>
    <xf numFmtId="9" fontId="12" fillId="3" borderId="3" xfId="3" applyFont="1" applyFill="1" applyBorder="1" applyAlignment="1">
      <alignment wrapText="1"/>
    </xf>
    <xf numFmtId="4" fontId="12" fillId="3" borderId="3" xfId="0" applyNumberFormat="1" applyFont="1" applyFill="1" applyBorder="1" applyAlignment="1">
      <alignment wrapText="1"/>
    </xf>
    <xf numFmtId="41" fontId="12" fillId="3" borderId="3" xfId="0" applyNumberFormat="1" applyFont="1" applyFill="1" applyBorder="1"/>
    <xf numFmtId="41" fontId="12" fillId="3" borderId="3" xfId="0" applyNumberFormat="1" applyFont="1" applyFill="1" applyBorder="1" applyAlignment="1">
      <alignment wrapText="1"/>
    </xf>
    <xf numFmtId="9" fontId="4" fillId="0" borderId="1" xfId="3" applyFont="1" applyFill="1" applyBorder="1" applyAlignment="1"/>
    <xf numFmtId="4" fontId="4" fillId="0" borderId="1" xfId="0" applyNumberFormat="1" applyFont="1" applyFill="1" applyBorder="1"/>
    <xf numFmtId="41" fontId="4" fillId="0" borderId="1" xfId="0" applyNumberFormat="1" applyFont="1" applyFill="1" applyBorder="1"/>
    <xf numFmtId="41" fontId="4" fillId="2" borderId="1" xfId="0" applyNumberFormat="1" applyFont="1" applyFill="1" applyBorder="1" applyAlignment="1">
      <alignment horizontal="center"/>
    </xf>
    <xf numFmtId="0" fontId="4" fillId="0" borderId="2" xfId="0" applyFont="1" applyBorder="1" applyAlignment="1"/>
    <xf numFmtId="0" fontId="12" fillId="3" borderId="3" xfId="0" applyFont="1" applyFill="1" applyBorder="1" applyAlignment="1"/>
    <xf numFmtId="0" fontId="4" fillId="0" borderId="0" xfId="0" applyFont="1" applyFill="1" applyBorder="1"/>
    <xf numFmtId="4" fontId="4" fillId="0" borderId="0" xfId="0" applyNumberFormat="1" applyFont="1" applyFill="1" applyBorder="1"/>
    <xf numFmtId="0" fontId="3" fillId="4" borderId="4" xfId="0" applyFont="1" applyFill="1" applyBorder="1" applyAlignment="1"/>
    <xf numFmtId="4" fontId="4" fillId="4" borderId="4" xfId="0" applyNumberFormat="1" applyFont="1" applyFill="1" applyBorder="1"/>
    <xf numFmtId="41" fontId="4" fillId="4" borderId="4" xfId="0" applyNumberFormat="1" applyFont="1" applyFill="1" applyBorder="1"/>
    <xf numFmtId="41" fontId="3" fillId="4" borderId="4" xfId="1" applyNumberFormat="1" applyFont="1" applyFill="1" applyBorder="1"/>
    <xf numFmtId="9" fontId="4" fillId="4" borderId="5" xfId="3" applyFont="1" applyFill="1" applyBorder="1" applyAlignment="1"/>
    <xf numFmtId="0" fontId="3" fillId="0" borderId="0" xfId="0" applyFont="1" applyFill="1" applyBorder="1" applyAlignment="1"/>
    <xf numFmtId="41" fontId="4" fillId="0" borderId="0" xfId="0" applyNumberFormat="1" applyFont="1" applyFill="1" applyBorder="1"/>
    <xf numFmtId="9" fontId="4" fillId="0" borderId="0" xfId="3" applyFont="1" applyFill="1" applyBorder="1" applyAlignment="1"/>
    <xf numFmtId="41" fontId="4" fillId="2" borderId="0" xfId="0" applyNumberFormat="1" applyFont="1" applyFill="1" applyBorder="1" applyAlignment="1">
      <alignment horizontal="center"/>
    </xf>
    <xf numFmtId="0" fontId="3" fillId="4" borderId="6" xfId="0" applyFont="1" applyFill="1" applyBorder="1" applyAlignment="1"/>
    <xf numFmtId="4" fontId="4" fillId="4" borderId="6" xfId="0" applyNumberFormat="1" applyFont="1" applyFill="1" applyBorder="1"/>
    <xf numFmtId="41" fontId="4" fillId="4" borderId="6" xfId="0" applyNumberFormat="1" applyFont="1" applyFill="1" applyBorder="1"/>
    <xf numFmtId="41" fontId="3" fillId="4" borderId="6" xfId="1" applyNumberFormat="1" applyFont="1" applyFill="1" applyBorder="1"/>
    <xf numFmtId="9" fontId="4" fillId="4" borderId="7" xfId="3" applyFont="1" applyFill="1" applyBorder="1" applyAlignment="1"/>
    <xf numFmtId="0" fontId="3" fillId="0" borderId="2" xfId="0" applyFont="1" applyFill="1" applyBorder="1" applyAlignment="1"/>
    <xf numFmtId="9" fontId="4" fillId="0" borderId="2" xfId="3" applyFont="1" applyFill="1" applyBorder="1" applyAlignment="1"/>
    <xf numFmtId="4" fontId="4" fillId="0" borderId="2" xfId="0" applyNumberFormat="1" applyFont="1" applyFill="1" applyBorder="1"/>
    <xf numFmtId="41" fontId="4" fillId="0" borderId="2" xfId="0" applyNumberFormat="1" applyFont="1" applyFill="1" applyBorder="1"/>
    <xf numFmtId="0" fontId="3" fillId="0" borderId="0" xfId="0" applyFont="1" applyBorder="1"/>
    <xf numFmtId="0" fontId="6" fillId="0" borderId="8" xfId="0" applyFont="1" applyFill="1" applyBorder="1" applyAlignment="1"/>
    <xf numFmtId="4" fontId="3" fillId="0" borderId="8" xfId="0" applyNumberFormat="1" applyFont="1" applyFill="1" applyBorder="1"/>
    <xf numFmtId="41" fontId="3" fillId="0" borderId="8" xfId="0" applyNumberFormat="1" applyFont="1" applyFill="1" applyBorder="1"/>
    <xf numFmtId="0" fontId="6" fillId="0" borderId="9" xfId="0" applyFont="1" applyFill="1" applyBorder="1" applyAlignment="1"/>
    <xf numFmtId="4" fontId="3" fillId="0" borderId="9" xfId="0" applyNumberFormat="1" applyFont="1" applyFill="1" applyBorder="1"/>
    <xf numFmtId="41" fontId="3" fillId="0" borderId="9" xfId="0" applyNumberFormat="1" applyFont="1" applyFill="1" applyBorder="1"/>
    <xf numFmtId="0" fontId="4" fillId="0" borderId="9" xfId="0" applyFont="1" applyBorder="1"/>
    <xf numFmtId="4" fontId="4" fillId="0" borderId="9" xfId="0" applyNumberFormat="1" applyFont="1" applyFill="1" applyBorder="1"/>
    <xf numFmtId="0" fontId="4" fillId="0" borderId="9" xfId="0" applyFont="1" applyFill="1" applyBorder="1"/>
    <xf numFmtId="41" fontId="4" fillId="0" borderId="9" xfId="1" applyNumberFormat="1" applyFont="1" applyFill="1" applyBorder="1"/>
    <xf numFmtId="9" fontId="4" fillId="0" borderId="10" xfId="3" applyFont="1" applyFill="1" applyBorder="1" applyAlignment="1"/>
    <xf numFmtId="0" fontId="0" fillId="0" borderId="9" xfId="0" applyBorder="1"/>
    <xf numFmtId="0" fontId="4" fillId="0" borderId="9" xfId="0" applyFont="1" applyFill="1" applyBorder="1" applyAlignment="1"/>
    <xf numFmtId="41" fontId="4" fillId="0" borderId="9" xfId="1" applyNumberFormat="1" applyFont="1" applyBorder="1"/>
    <xf numFmtId="41" fontId="4" fillId="5" borderId="9" xfId="1" applyNumberFormat="1" applyFont="1" applyFill="1" applyBorder="1"/>
    <xf numFmtId="9" fontId="4" fillId="0" borderId="10" xfId="3" applyFont="1" applyBorder="1" applyAlignment="1"/>
    <xf numFmtId="0" fontId="4" fillId="0" borderId="9" xfId="0" applyFont="1" applyBorder="1" applyAlignment="1"/>
    <xf numFmtId="0" fontId="13" fillId="0" borderId="9" xfId="0" applyFont="1" applyFill="1" applyBorder="1" applyAlignment="1"/>
    <xf numFmtId="0" fontId="13" fillId="0" borderId="9" xfId="0" applyFont="1" applyBorder="1" applyAlignment="1"/>
    <xf numFmtId="0" fontId="4" fillId="0" borderId="11" xfId="0" applyFont="1" applyBorder="1" applyAlignment="1"/>
    <xf numFmtId="0" fontId="4" fillId="0" borderId="11" xfId="0" applyFont="1" applyBorder="1"/>
    <xf numFmtId="41" fontId="4" fillId="0" borderId="11" xfId="0" applyNumberFormat="1" applyFont="1" applyBorder="1"/>
    <xf numFmtId="41" fontId="4" fillId="0" borderId="11" xfId="0" applyNumberFormat="1" applyFont="1" applyFill="1" applyBorder="1" applyAlignment="1">
      <alignment horizontal="center"/>
    </xf>
    <xf numFmtId="9" fontId="4" fillId="0" borderId="12" xfId="3" applyFont="1" applyBorder="1" applyAlignment="1"/>
    <xf numFmtId="0" fontId="4" fillId="0" borderId="8" xfId="0" applyFont="1" applyBorder="1" applyAlignment="1"/>
    <xf numFmtId="0" fontId="4" fillId="0" borderId="8" xfId="0" applyFont="1" applyBorder="1"/>
    <xf numFmtId="41" fontId="4" fillId="0" borderId="8" xfId="0" applyNumberFormat="1" applyFont="1" applyBorder="1"/>
    <xf numFmtId="9" fontId="4" fillId="0" borderId="13" xfId="3" applyFont="1" applyBorder="1" applyAlignment="1"/>
    <xf numFmtId="0" fontId="4" fillId="5" borderId="9" xfId="0" applyFont="1" applyFill="1" applyBorder="1"/>
    <xf numFmtId="0" fontId="0" fillId="0" borderId="9" xfId="0" applyFill="1" applyBorder="1"/>
    <xf numFmtId="41" fontId="4" fillId="0" borderId="9" xfId="0" applyNumberFormat="1" applyFont="1" applyBorder="1"/>
    <xf numFmtId="41" fontId="4" fillId="0" borderId="11" xfId="1" applyNumberFormat="1" applyFont="1" applyBorder="1"/>
    <xf numFmtId="0" fontId="3" fillId="0" borderId="9" xfId="0" applyFont="1" applyBorder="1" applyAlignment="1"/>
    <xf numFmtId="41" fontId="4" fillId="0" borderId="9" xfId="0" applyNumberFormat="1" applyFont="1" applyFill="1" applyBorder="1"/>
    <xf numFmtId="9" fontId="4" fillId="0" borderId="10" xfId="3" applyFont="1" applyFill="1" applyBorder="1"/>
    <xf numFmtId="9" fontId="4" fillId="0" borderId="10" xfId="3" applyFont="1" applyBorder="1"/>
    <xf numFmtId="41" fontId="4" fillId="0" borderId="9" xfId="0" applyNumberFormat="1" applyFont="1" applyFill="1" applyBorder="1" applyAlignment="1">
      <alignment horizontal="center"/>
    </xf>
    <xf numFmtId="9" fontId="4" fillId="0" borderId="12" xfId="3" applyFont="1" applyBorder="1"/>
    <xf numFmtId="0" fontId="4" fillId="0" borderId="14" xfId="0" applyFont="1" applyBorder="1" applyAlignment="1"/>
    <xf numFmtId="0" fontId="4" fillId="0" borderId="14" xfId="0" applyFont="1" applyBorder="1"/>
    <xf numFmtId="41" fontId="4" fillId="0" borderId="14" xfId="1" applyNumberFormat="1" applyFont="1" applyBorder="1"/>
    <xf numFmtId="0" fontId="6" fillId="6" borderId="11" xfId="0" applyFont="1" applyFill="1" applyBorder="1" applyAlignment="1"/>
    <xf numFmtId="4" fontId="4" fillId="6" borderId="11" xfId="0" applyNumberFormat="1" applyFont="1" applyFill="1" applyBorder="1"/>
    <xf numFmtId="41" fontId="4" fillId="6" borderId="11" xfId="0" applyNumberFormat="1" applyFont="1" applyFill="1" applyBorder="1"/>
    <xf numFmtId="41" fontId="3" fillId="6" borderId="11" xfId="1" applyNumberFormat="1" applyFont="1" applyFill="1" applyBorder="1"/>
    <xf numFmtId="9" fontId="4" fillId="6" borderId="12" xfId="3" applyFont="1" applyFill="1" applyBorder="1" applyAlignment="1"/>
    <xf numFmtId="0" fontId="5" fillId="0" borderId="0" xfId="0" applyFont="1" applyFill="1" applyAlignment="1">
      <alignment horizontal="right"/>
    </xf>
    <xf numFmtId="0" fontId="3" fillId="4" borderId="15" xfId="0" applyFont="1" applyFill="1" applyBorder="1" applyAlignment="1">
      <alignment horizontal="center"/>
    </xf>
    <xf numFmtId="0" fontId="5" fillId="0" borderId="0" xfId="0" applyFont="1" applyFill="1" applyAlignment="1">
      <alignment horizontal="left" indent="2"/>
    </xf>
    <xf numFmtId="0" fontId="0" fillId="0" borderId="0" xfId="0" applyAlignment="1">
      <alignment horizontal="left" indent="2"/>
    </xf>
    <xf numFmtId="49" fontId="10" fillId="7" borderId="16" xfId="3" applyNumberFormat="1" applyFont="1" applyFill="1" applyBorder="1"/>
    <xf numFmtId="49" fontId="0" fillId="7" borderId="18" xfId="0" applyNumberFormat="1" applyFill="1" applyBorder="1"/>
    <xf numFmtId="0" fontId="4" fillId="0" borderId="19" xfId="0" applyFont="1" applyBorder="1" applyAlignment="1">
      <alignment vertical="top" wrapText="1"/>
    </xf>
    <xf numFmtId="0" fontId="13" fillId="0" borderId="20" xfId="0" applyFont="1" applyBorder="1" applyAlignment="1">
      <alignment vertical="top" wrapText="1"/>
    </xf>
    <xf numFmtId="0" fontId="6" fillId="4" borderId="21" xfId="0" applyFont="1" applyFill="1" applyBorder="1" applyAlignment="1">
      <alignment horizontal="left" vertical="top"/>
    </xf>
    <xf numFmtId="0" fontId="3" fillId="4" borderId="15" xfId="0" applyFont="1" applyFill="1" applyBorder="1" applyAlignment="1">
      <alignment horizontal="center" vertical="top"/>
    </xf>
    <xf numFmtId="0" fontId="12" fillId="0" borderId="3" xfId="0" applyFont="1" applyFill="1" applyBorder="1" applyAlignment="1">
      <alignment horizontal="left" vertical="top"/>
    </xf>
    <xf numFmtId="0" fontId="12" fillId="0" borderId="3" xfId="0" applyFont="1" applyFill="1" applyBorder="1" applyAlignment="1">
      <alignment horizontal="centerContinuous" vertical="top" wrapText="1"/>
    </xf>
    <xf numFmtId="0" fontId="12" fillId="3" borderId="21" xfId="0" applyFont="1" applyFill="1" applyBorder="1" applyAlignment="1">
      <alignment horizontal="left" vertical="top"/>
    </xf>
    <xf numFmtId="0" fontId="4" fillId="4" borderId="15" xfId="0" applyFont="1" applyFill="1" applyBorder="1" applyAlignment="1">
      <alignment horizontal="left" vertical="top" wrapText="1"/>
    </xf>
    <xf numFmtId="0" fontId="4" fillId="0" borderId="19" xfId="0" applyFont="1" applyBorder="1" applyAlignment="1">
      <alignment vertical="top"/>
    </xf>
    <xf numFmtId="0" fontId="0" fillId="0" borderId="0" xfId="0" applyNumberFormat="1" applyFill="1" applyAlignment="1">
      <alignment horizontal="left" indent="2"/>
    </xf>
    <xf numFmtId="43" fontId="1" fillId="0" borderId="0" xfId="1" applyAlignment="1">
      <alignment vertical="center"/>
    </xf>
    <xf numFmtId="43" fontId="1" fillId="0" borderId="0" xfId="1" applyAlignment="1">
      <alignment horizontal="center" vertical="center" wrapText="1"/>
    </xf>
    <xf numFmtId="0" fontId="4" fillId="8" borderId="22" xfId="0" applyFont="1" applyFill="1" applyBorder="1" applyAlignment="1">
      <alignment vertical="center"/>
    </xf>
    <xf numFmtId="164" fontId="1" fillId="8" borderId="22" xfId="1" applyNumberFormat="1" applyFill="1" applyBorder="1" applyAlignment="1">
      <alignment vertical="center"/>
    </xf>
    <xf numFmtId="164" fontId="1" fillId="8" borderId="21" xfId="1" applyNumberFormat="1" applyFill="1" applyBorder="1" applyAlignment="1">
      <alignment vertical="center"/>
    </xf>
    <xf numFmtId="164" fontId="1" fillId="8" borderId="23" xfId="1" applyNumberFormat="1" applyFill="1" applyBorder="1" applyAlignment="1">
      <alignment vertical="center"/>
    </xf>
    <xf numFmtId="164" fontId="3" fillId="8" borderId="22" xfId="1" applyNumberFormat="1" applyFont="1" applyFill="1" applyBorder="1" applyAlignment="1">
      <alignment vertical="center"/>
    </xf>
    <xf numFmtId="164" fontId="3" fillId="8" borderId="24" xfId="1" applyNumberFormat="1" applyFont="1" applyFill="1" applyBorder="1" applyAlignment="1">
      <alignment vertical="center"/>
    </xf>
    <xf numFmtId="0" fontId="3" fillId="8" borderId="25" xfId="0" applyFont="1" applyFill="1" applyBorder="1" applyAlignment="1">
      <alignment vertical="center"/>
    </xf>
    <xf numFmtId="164" fontId="3" fillId="8" borderId="26" xfId="1" applyNumberFormat="1" applyFont="1" applyFill="1" applyBorder="1" applyAlignment="1">
      <alignment vertical="center"/>
    </xf>
    <xf numFmtId="164" fontId="1" fillId="8" borderId="27" xfId="1" applyNumberFormat="1" applyFill="1" applyBorder="1" applyAlignment="1">
      <alignment vertical="center"/>
    </xf>
    <xf numFmtId="41" fontId="3" fillId="0" borderId="28" xfId="0" applyNumberFormat="1" applyFont="1" applyFill="1" applyBorder="1"/>
    <xf numFmtId="41" fontId="3" fillId="0" borderId="29" xfId="0" applyNumberFormat="1" applyFont="1" applyFill="1" applyBorder="1"/>
    <xf numFmtId="41" fontId="4" fillId="0" borderId="29" xfId="1" applyNumberFormat="1" applyFont="1" applyFill="1" applyBorder="1"/>
    <xf numFmtId="41" fontId="4" fillId="5" borderId="29" xfId="1" applyNumberFormat="1" applyFont="1" applyFill="1" applyBorder="1"/>
    <xf numFmtId="41" fontId="3" fillId="6" borderId="30" xfId="1" applyNumberFormat="1" applyFont="1" applyFill="1" applyBorder="1"/>
    <xf numFmtId="41" fontId="4" fillId="0" borderId="31" xfId="1" applyNumberFormat="1" applyFont="1" applyBorder="1"/>
    <xf numFmtId="41" fontId="4" fillId="0" borderId="30" xfId="0" applyNumberFormat="1" applyFont="1" applyFill="1" applyBorder="1" applyAlignment="1">
      <alignment horizontal="center"/>
    </xf>
    <xf numFmtId="41" fontId="3" fillId="4" borderId="32" xfId="1" applyNumberFormat="1" applyFont="1" applyFill="1" applyBorder="1"/>
    <xf numFmtId="164" fontId="1" fillId="8" borderId="34" xfId="1" applyNumberFormat="1" applyFill="1" applyBorder="1" applyAlignment="1">
      <alignment vertical="center"/>
    </xf>
    <xf numFmtId="43" fontId="3" fillId="0" borderId="0" xfId="1" applyFont="1" applyAlignment="1">
      <alignment horizontal="center"/>
    </xf>
    <xf numFmtId="9" fontId="4" fillId="4" borderId="6" xfId="3" applyFont="1" applyFill="1" applyBorder="1" applyAlignment="1"/>
    <xf numFmtId="9" fontId="4" fillId="0" borderId="8" xfId="3" applyFont="1" applyBorder="1" applyAlignment="1"/>
    <xf numFmtId="9" fontId="4" fillId="0" borderId="9" xfId="3" applyFont="1" applyFill="1" applyBorder="1" applyAlignment="1"/>
    <xf numFmtId="9" fontId="4" fillId="0" borderId="9" xfId="3" applyFont="1" applyBorder="1" applyAlignment="1"/>
    <xf numFmtId="9" fontId="4" fillId="0" borderId="11" xfId="3" applyFont="1" applyBorder="1" applyAlignment="1"/>
    <xf numFmtId="9" fontId="4" fillId="4" borderId="4" xfId="3" applyFont="1" applyFill="1" applyBorder="1" applyAlignment="1"/>
    <xf numFmtId="9" fontId="4" fillId="0" borderId="9" xfId="3" applyFont="1" applyBorder="1"/>
    <xf numFmtId="9" fontId="4" fillId="0" borderId="11" xfId="3" applyFont="1" applyBorder="1"/>
    <xf numFmtId="9" fontId="4" fillId="0" borderId="9" xfId="3" applyFont="1" applyFill="1" applyBorder="1"/>
    <xf numFmtId="9" fontId="4" fillId="6" borderId="11" xfId="3" applyFont="1" applyFill="1" applyBorder="1" applyAlignment="1"/>
    <xf numFmtId="9" fontId="3" fillId="0" borderId="8" xfId="3" applyFont="1" applyFill="1" applyBorder="1" applyAlignment="1"/>
    <xf numFmtId="9" fontId="3" fillId="0" borderId="9" xfId="3" applyFont="1" applyFill="1" applyBorder="1" applyAlignment="1"/>
    <xf numFmtId="9" fontId="4" fillId="0" borderId="14" xfId="3" applyFont="1" applyBorder="1" applyAlignment="1"/>
    <xf numFmtId="41" fontId="4" fillId="5" borderId="40" xfId="1" applyNumberFormat="1" applyFont="1" applyFill="1" applyBorder="1"/>
    <xf numFmtId="166" fontId="4" fillId="0" borderId="44" xfId="2" applyNumberFormat="1" applyFont="1" applyBorder="1" applyAlignment="1">
      <alignment wrapText="1"/>
    </xf>
    <xf numFmtId="0" fontId="18" fillId="0" borderId="0" xfId="2" applyFont="1" applyAlignment="1">
      <alignment wrapText="1"/>
    </xf>
    <xf numFmtId="0" fontId="18" fillId="0" borderId="0" xfId="2" applyFont="1" applyAlignment="1">
      <alignment horizontal="center" wrapText="1"/>
    </xf>
    <xf numFmtId="0" fontId="4" fillId="0" borderId="0" xfId="2" applyAlignment="1">
      <alignment wrapText="1"/>
    </xf>
    <xf numFmtId="0" fontId="4" fillId="0" borderId="0" xfId="2" applyFont="1" applyAlignment="1">
      <alignment wrapText="1"/>
    </xf>
    <xf numFmtId="166" fontId="4" fillId="0" borderId="0" xfId="2" applyNumberFormat="1" applyFont="1" applyAlignment="1">
      <alignment wrapText="1"/>
    </xf>
    <xf numFmtId="0" fontId="4" fillId="0" borderId="34" xfId="2" applyFont="1" applyBorder="1" applyAlignment="1">
      <alignment wrapText="1"/>
    </xf>
    <xf numFmtId="0" fontId="4" fillId="0" borderId="35" xfId="2" applyFont="1" applyBorder="1" applyAlignment="1">
      <alignment wrapText="1"/>
    </xf>
    <xf numFmtId="164" fontId="4" fillId="0" borderId="35" xfId="1" applyNumberFormat="1" applyFont="1" applyFill="1" applyBorder="1" applyAlignment="1">
      <alignment wrapText="1"/>
    </xf>
    <xf numFmtId="164" fontId="4" fillId="0" borderId="45" xfId="1" applyNumberFormat="1" applyFont="1" applyFill="1" applyBorder="1" applyAlignment="1">
      <alignment wrapText="1"/>
    </xf>
    <xf numFmtId="0" fontId="4" fillId="9" borderId="35" xfId="2" applyFont="1" applyFill="1" applyBorder="1" applyAlignment="1">
      <alignment wrapText="1"/>
    </xf>
    <xf numFmtId="164" fontId="4" fillId="9" borderId="35" xfId="1" applyNumberFormat="1" applyFont="1" applyFill="1" applyBorder="1" applyAlignment="1">
      <alignment wrapText="1"/>
    </xf>
    <xf numFmtId="164" fontId="4" fillId="9" borderId="45" xfId="1" applyNumberFormat="1" applyFont="1" applyFill="1" applyBorder="1" applyAlignment="1">
      <alignment wrapText="1"/>
    </xf>
    <xf numFmtId="0" fontId="4" fillId="0" borderId="45" xfId="2" applyFont="1" applyFill="1" applyBorder="1" applyAlignment="1">
      <alignment wrapText="1"/>
    </xf>
    <xf numFmtId="0" fontId="4" fillId="0" borderId="35" xfId="2" applyFont="1" applyFill="1" applyBorder="1" applyAlignment="1">
      <alignment wrapText="1"/>
    </xf>
    <xf numFmtId="166" fontId="4" fillId="0" borderId="0" xfId="2" applyNumberFormat="1" applyFont="1" applyFill="1" applyAlignment="1">
      <alignment wrapText="1"/>
    </xf>
    <xf numFmtId="0" fontId="4" fillId="0" borderId="0" xfId="2" applyFont="1" applyFill="1" applyAlignment="1">
      <alignment wrapText="1"/>
    </xf>
    <xf numFmtId="0" fontId="4" fillId="9" borderId="36" xfId="2" applyFont="1" applyFill="1" applyBorder="1" applyAlignment="1">
      <alignment wrapText="1"/>
    </xf>
    <xf numFmtId="0" fontId="4" fillId="9" borderId="45" xfId="2" applyFont="1" applyFill="1" applyBorder="1" applyAlignment="1">
      <alignment wrapText="1"/>
    </xf>
    <xf numFmtId="164" fontId="3" fillId="10" borderId="33" xfId="1" applyNumberFormat="1" applyFont="1" applyFill="1" applyBorder="1" applyAlignment="1">
      <alignment wrapText="1"/>
    </xf>
    <xf numFmtId="166" fontId="3" fillId="0" borderId="0" xfId="2" applyNumberFormat="1" applyFont="1" applyAlignment="1">
      <alignment wrapText="1"/>
    </xf>
    <xf numFmtId="0" fontId="3" fillId="0" borderId="0" xfId="2" applyFont="1" applyAlignment="1">
      <alignment wrapText="1"/>
    </xf>
    <xf numFmtId="0" fontId="4" fillId="0" borderId="36" xfId="2" applyFont="1" applyBorder="1" applyAlignment="1">
      <alignment wrapText="1"/>
    </xf>
    <xf numFmtId="0" fontId="18" fillId="0" borderId="9" xfId="0" applyFont="1" applyBorder="1" applyAlignment="1"/>
    <xf numFmtId="4" fontId="12" fillId="11" borderId="1" xfId="0" applyNumberFormat="1" applyFont="1" applyFill="1" applyBorder="1" applyAlignment="1">
      <alignment horizontal="centerContinuous" wrapText="1"/>
    </xf>
    <xf numFmtId="4" fontId="11" fillId="11" borderId="1" xfId="0" applyNumberFormat="1" applyFont="1" applyFill="1" applyBorder="1" applyAlignment="1">
      <alignment horizontal="centerContinuous"/>
    </xf>
    <xf numFmtId="4" fontId="12" fillId="11" borderId="46" xfId="0" applyNumberFormat="1" applyFont="1" applyFill="1" applyBorder="1" applyAlignment="1">
      <alignment horizontal="centerContinuous" wrapText="1"/>
    </xf>
    <xf numFmtId="4" fontId="11" fillId="11" borderId="46" xfId="0" applyNumberFormat="1" applyFont="1" applyFill="1" applyBorder="1" applyAlignment="1">
      <alignment horizontal="centerContinuous"/>
    </xf>
    <xf numFmtId="0" fontId="11" fillId="11" borderId="49" xfId="0" applyFont="1" applyFill="1" applyBorder="1"/>
    <xf numFmtId="0" fontId="11" fillId="11" borderId="50" xfId="0" applyFont="1" applyFill="1" applyBorder="1" applyAlignment="1">
      <alignment horizontal="center" wrapText="1"/>
    </xf>
    <xf numFmtId="164" fontId="11" fillId="11" borderId="51" xfId="1" applyNumberFormat="1" applyFont="1" applyFill="1" applyBorder="1" applyAlignment="1">
      <alignment horizontal="center" wrapText="1"/>
    </xf>
    <xf numFmtId="41" fontId="11" fillId="11" borderId="51" xfId="0" applyNumberFormat="1" applyFont="1" applyFill="1" applyBorder="1" applyAlignment="1">
      <alignment horizontal="center" wrapText="1"/>
    </xf>
    <xf numFmtId="0" fontId="11" fillId="11" borderId="49" xfId="0" applyFont="1" applyFill="1" applyBorder="1" applyAlignment="1">
      <alignment horizontal="centerContinuous"/>
    </xf>
    <xf numFmtId="0" fontId="11" fillId="11" borderId="2" xfId="0" applyFont="1" applyFill="1" applyBorder="1" applyAlignment="1">
      <alignment horizontal="centerContinuous"/>
    </xf>
    <xf numFmtId="41" fontId="11" fillId="11" borderId="49" xfId="0" applyNumberFormat="1" applyFont="1" applyFill="1" applyBorder="1" applyAlignment="1">
      <alignment horizontal="centerContinuous"/>
    </xf>
    <xf numFmtId="41" fontId="11" fillId="11" borderId="2" xfId="0" applyNumberFormat="1" applyFont="1" applyFill="1" applyBorder="1" applyAlignment="1">
      <alignment horizontal="centerContinuous"/>
    </xf>
    <xf numFmtId="41" fontId="4" fillId="0" borderId="0" xfId="0" applyNumberFormat="1" applyFont="1" applyFill="1" applyBorder="1" applyAlignment="1">
      <alignment horizontal="center"/>
    </xf>
    <xf numFmtId="0" fontId="12" fillId="12" borderId="53" xfId="0" applyFont="1" applyFill="1" applyBorder="1" applyAlignment="1"/>
    <xf numFmtId="41" fontId="12" fillId="12" borderId="33" xfId="0" applyNumberFormat="1" applyFont="1" applyFill="1" applyBorder="1" applyAlignment="1">
      <alignment horizontal="center" wrapText="1"/>
    </xf>
    <xf numFmtId="41" fontId="3" fillId="4" borderId="38" xfId="1" applyNumberFormat="1" applyFont="1" applyFill="1" applyBorder="1"/>
    <xf numFmtId="41" fontId="4" fillId="0" borderId="39" xfId="0" applyNumberFormat="1" applyFont="1" applyBorder="1"/>
    <xf numFmtId="41" fontId="4" fillId="0" borderId="41" xfId="0" applyNumberFormat="1" applyFont="1" applyBorder="1"/>
    <xf numFmtId="41" fontId="3" fillId="4" borderId="42" xfId="1" applyNumberFormat="1" applyFont="1" applyFill="1" applyBorder="1"/>
    <xf numFmtId="0" fontId="12" fillId="11" borderId="58" xfId="0" applyFont="1" applyFill="1" applyBorder="1" applyAlignment="1">
      <alignment horizontal="center" wrapText="1"/>
    </xf>
    <xf numFmtId="0" fontId="12" fillId="11" borderId="59" xfId="0" applyFont="1" applyFill="1" applyBorder="1" applyAlignment="1">
      <alignment horizontal="center" wrapText="1"/>
    </xf>
    <xf numFmtId="0" fontId="3" fillId="12" borderId="33" xfId="2" applyFont="1" applyFill="1" applyBorder="1" applyAlignment="1">
      <alignment wrapText="1"/>
    </xf>
    <xf numFmtId="41" fontId="12" fillId="12" borderId="58" xfId="0" applyNumberFormat="1" applyFont="1" applyFill="1" applyBorder="1" applyAlignment="1">
      <alignment horizontal="center" wrapText="1"/>
    </xf>
    <xf numFmtId="0" fontId="19" fillId="0" borderId="20" xfId="0" applyFont="1" applyBorder="1" applyAlignment="1">
      <alignment vertical="top" wrapText="1"/>
    </xf>
    <xf numFmtId="0" fontId="12" fillId="0" borderId="1" xfId="0" applyFont="1" applyFill="1" applyBorder="1" applyAlignment="1">
      <alignment horizontal="left" vertical="top"/>
    </xf>
    <xf numFmtId="0" fontId="12" fillId="0" borderId="1" xfId="0" applyFont="1" applyFill="1" applyBorder="1" applyAlignment="1">
      <alignment horizontal="centerContinuous" vertical="top" wrapText="1"/>
    </xf>
    <xf numFmtId="0" fontId="13" fillId="0" borderId="60" xfId="0" applyFont="1" applyBorder="1" applyAlignment="1">
      <alignment vertical="top" wrapText="1"/>
    </xf>
    <xf numFmtId="0" fontId="13" fillId="0" borderId="62" xfId="0" applyFont="1" applyBorder="1" applyAlignment="1">
      <alignment vertical="top" wrapText="1"/>
    </xf>
    <xf numFmtId="0" fontId="3" fillId="13" borderId="60" xfId="0" applyFont="1" applyFill="1" applyBorder="1" applyAlignment="1">
      <alignment horizontal="center"/>
    </xf>
    <xf numFmtId="0" fontId="6" fillId="13" borderId="19" xfId="0" applyFont="1" applyFill="1" applyBorder="1" applyAlignment="1">
      <alignment horizontal="left"/>
    </xf>
    <xf numFmtId="0" fontId="3" fillId="13" borderId="20" xfId="0" applyFont="1" applyFill="1" applyBorder="1" applyAlignment="1">
      <alignment horizontal="center"/>
    </xf>
    <xf numFmtId="0" fontId="6" fillId="13" borderId="19" xfId="0" applyFont="1" applyFill="1" applyBorder="1" applyAlignment="1">
      <alignment horizontal="left" vertical="top"/>
    </xf>
    <xf numFmtId="0" fontId="20" fillId="14" borderId="21" xfId="0" applyFont="1" applyFill="1" applyBorder="1" applyAlignment="1">
      <alignment horizontal="left" vertical="top"/>
    </xf>
    <xf numFmtId="41" fontId="3" fillId="0" borderId="39" xfId="0" applyNumberFormat="1" applyFont="1" applyFill="1" applyBorder="1"/>
    <xf numFmtId="41" fontId="3" fillId="0" borderId="40" xfId="0" applyNumberFormat="1" applyFont="1" applyFill="1" applyBorder="1"/>
    <xf numFmtId="41" fontId="4" fillId="0" borderId="40" xfId="1" applyNumberFormat="1" applyFont="1" applyFill="1" applyBorder="1"/>
    <xf numFmtId="41" fontId="3" fillId="6" borderId="41" xfId="1" applyNumberFormat="1" applyFont="1" applyFill="1" applyBorder="1"/>
    <xf numFmtId="9" fontId="3" fillId="0" borderId="8" xfId="3" applyFont="1" applyFill="1" applyBorder="1"/>
    <xf numFmtId="9" fontId="3" fillId="0" borderId="9" xfId="3" applyFont="1" applyFill="1" applyBorder="1"/>
    <xf numFmtId="41" fontId="4" fillId="0" borderId="8" xfId="1" applyNumberFormat="1" applyFont="1" applyBorder="1"/>
    <xf numFmtId="41" fontId="4" fillId="0" borderId="39" xfId="1" applyNumberFormat="1" applyFont="1" applyBorder="1"/>
    <xf numFmtId="41" fontId="4" fillId="0" borderId="41" xfId="0" applyNumberFormat="1" applyFont="1" applyFill="1" applyBorder="1" applyAlignment="1">
      <alignment horizontal="center"/>
    </xf>
    <xf numFmtId="9" fontId="4" fillId="0" borderId="70" xfId="3" applyFont="1" applyBorder="1" applyAlignment="1"/>
    <xf numFmtId="0" fontId="4" fillId="0" borderId="70" xfId="0" applyFont="1" applyBorder="1"/>
    <xf numFmtId="9" fontId="4" fillId="0" borderId="0" xfId="3" applyFont="1" applyBorder="1" applyAlignment="1"/>
    <xf numFmtId="0" fontId="4" fillId="0" borderId="0" xfId="0" applyFont="1" applyBorder="1"/>
    <xf numFmtId="9" fontId="4" fillId="0" borderId="0" xfId="3" applyFont="1" applyFill="1" applyBorder="1"/>
    <xf numFmtId="41" fontId="4" fillId="5" borderId="73" xfId="1" applyNumberFormat="1" applyFont="1" applyFill="1" applyBorder="1"/>
    <xf numFmtId="9" fontId="4" fillId="4" borderId="56" xfId="3" applyFont="1" applyFill="1" applyBorder="1" applyAlignment="1"/>
    <xf numFmtId="4" fontId="4" fillId="4" borderId="56" xfId="0" applyNumberFormat="1" applyFont="1" applyFill="1" applyBorder="1"/>
    <xf numFmtId="41" fontId="4" fillId="4" borderId="56" xfId="0" applyNumberFormat="1" applyFont="1" applyFill="1" applyBorder="1"/>
    <xf numFmtId="41" fontId="4" fillId="0" borderId="0" xfId="1" applyNumberFormat="1" applyFont="1" applyBorder="1"/>
    <xf numFmtId="41" fontId="4" fillId="0" borderId="0" xfId="1" applyNumberFormat="1" applyFont="1" applyFill="1" applyBorder="1"/>
    <xf numFmtId="41" fontId="4" fillId="5" borderId="14" xfId="1" applyNumberFormat="1" applyFont="1" applyFill="1" applyBorder="1"/>
    <xf numFmtId="1" fontId="4" fillId="0" borderId="0" xfId="3" applyNumberFormat="1" applyFont="1" applyFill="1" applyBorder="1"/>
    <xf numFmtId="41" fontId="3" fillId="4" borderId="56" xfId="1" applyNumberFormat="1" applyFont="1" applyFill="1" applyBorder="1"/>
    <xf numFmtId="9" fontId="4" fillId="4" borderId="74" xfId="3" applyFont="1" applyFill="1" applyBorder="1" applyAlignment="1"/>
    <xf numFmtId="41" fontId="3" fillId="4" borderId="75" xfId="1" applyNumberFormat="1" applyFont="1" applyFill="1" applyBorder="1"/>
    <xf numFmtId="9" fontId="4" fillId="0" borderId="1" xfId="3" applyFont="1" applyBorder="1" applyAlignment="1"/>
    <xf numFmtId="0" fontId="4" fillId="0" borderId="1" xfId="0" applyFont="1" applyBorder="1"/>
    <xf numFmtId="41" fontId="4" fillId="0" borderId="1" xfId="0" applyNumberFormat="1" applyFont="1" applyBorder="1"/>
    <xf numFmtId="0" fontId="4" fillId="0" borderId="60" xfId="2" applyFont="1" applyBorder="1" applyAlignment="1">
      <alignment wrapText="1"/>
    </xf>
    <xf numFmtId="164" fontId="4" fillId="0" borderId="60" xfId="1" applyNumberFormat="1" applyFont="1" applyBorder="1" applyAlignment="1">
      <alignment wrapText="1"/>
    </xf>
    <xf numFmtId="0" fontId="17" fillId="0" borderId="33" xfId="0" applyFont="1" applyBorder="1" applyAlignment="1">
      <alignment wrapText="1"/>
    </xf>
    <xf numFmtId="0" fontId="4" fillId="0" borderId="61" xfId="2" applyFont="1" applyBorder="1" applyAlignment="1">
      <alignment wrapText="1"/>
    </xf>
    <xf numFmtId="164" fontId="4" fillId="0" borderId="61" xfId="1" applyNumberFormat="1" applyFont="1" applyBorder="1" applyAlignment="1">
      <alignment wrapText="1"/>
    </xf>
    <xf numFmtId="0" fontId="4" fillId="0" borderId="76" xfId="2" applyFont="1" applyBorder="1" applyAlignment="1">
      <alignment wrapText="1"/>
    </xf>
    <xf numFmtId="0" fontId="17" fillId="0" borderId="66" xfId="0" applyFont="1" applyBorder="1" applyAlignment="1">
      <alignment wrapText="1"/>
    </xf>
    <xf numFmtId="164" fontId="4" fillId="0" borderId="36" xfId="1" applyNumberFormat="1" applyFont="1" applyFill="1" applyBorder="1" applyAlignment="1">
      <alignment wrapText="1"/>
    </xf>
    <xf numFmtId="164" fontId="4" fillId="0" borderId="77" xfId="1" applyNumberFormat="1" applyFont="1" applyFill="1" applyBorder="1" applyAlignment="1">
      <alignment wrapText="1"/>
    </xf>
    <xf numFmtId="0" fontId="4" fillId="0" borderId="73" xfId="0" applyFont="1" applyBorder="1"/>
    <xf numFmtId="41" fontId="4" fillId="0" borderId="0" xfId="0" applyNumberFormat="1" applyFont="1" applyBorder="1"/>
    <xf numFmtId="9" fontId="4" fillId="0" borderId="67" xfId="3" applyFont="1" applyBorder="1" applyAlignment="1"/>
    <xf numFmtId="9" fontId="12" fillId="3" borderId="2" xfId="3" applyFont="1" applyFill="1" applyBorder="1" applyAlignment="1">
      <alignment wrapText="1"/>
    </xf>
    <xf numFmtId="4" fontId="12" fillId="3" borderId="2" xfId="0" applyNumberFormat="1" applyFont="1" applyFill="1" applyBorder="1" applyAlignment="1">
      <alignment wrapText="1"/>
    </xf>
    <xf numFmtId="41" fontId="12" fillId="3" borderId="2" xfId="0" applyNumberFormat="1" applyFont="1" applyFill="1" applyBorder="1"/>
    <xf numFmtId="41" fontId="4" fillId="0" borderId="1" xfId="3" applyNumberFormat="1" applyFont="1" applyFill="1" applyBorder="1" applyAlignment="1"/>
    <xf numFmtId="41" fontId="4" fillId="0" borderId="1" xfId="0" applyNumberFormat="1" applyFont="1" applyFill="1" applyBorder="1" applyAlignment="1">
      <alignment horizontal="center"/>
    </xf>
    <xf numFmtId="0" fontId="0" fillId="0" borderId="0" xfId="0" quotePrefix="1" applyNumberFormat="1"/>
    <xf numFmtId="0" fontId="3" fillId="0" borderId="1" xfId="0" applyNumberFormat="1" applyFont="1" applyFill="1" applyBorder="1" applyAlignment="1"/>
    <xf numFmtId="0" fontId="4" fillId="0" borderId="1" xfId="0" applyNumberFormat="1" applyFont="1" applyFill="1" applyBorder="1"/>
    <xf numFmtId="0" fontId="4" fillId="0" borderId="1" xfId="3" applyNumberFormat="1" applyFont="1" applyFill="1" applyBorder="1" applyAlignment="1"/>
    <xf numFmtId="0" fontId="4" fillId="0" borderId="1" xfId="0" applyNumberFormat="1" applyFont="1" applyFill="1" applyBorder="1" applyAlignment="1">
      <alignment horizontal="center"/>
    </xf>
    <xf numFmtId="0" fontId="1" fillId="0" borderId="0" xfId="0" applyNumberFormat="1" applyFont="1" applyFill="1" applyBorder="1"/>
    <xf numFmtId="9" fontId="4" fillId="5" borderId="9" xfId="3" applyFont="1" applyFill="1" applyBorder="1"/>
    <xf numFmtId="41" fontId="1" fillId="0" borderId="0" xfId="0" applyNumberFormat="1" applyFont="1" applyFill="1"/>
    <xf numFmtId="43" fontId="3" fillId="4" borderId="38" xfId="1" applyNumberFormat="1" applyFont="1" applyFill="1" applyBorder="1"/>
    <xf numFmtId="165" fontId="4" fillId="4" borderId="6" xfId="3" applyNumberFormat="1" applyFont="1" applyFill="1" applyBorder="1"/>
    <xf numFmtId="41" fontId="4" fillId="0" borderId="1" xfId="1" applyNumberFormat="1" applyFont="1" applyBorder="1"/>
    <xf numFmtId="41" fontId="12" fillId="3" borderId="78" xfId="0" applyNumberFormat="1" applyFont="1" applyFill="1" applyBorder="1" applyAlignment="1">
      <alignment wrapText="1"/>
    </xf>
    <xf numFmtId="41" fontId="4" fillId="0" borderId="79" xfId="0" applyNumberFormat="1" applyFont="1" applyFill="1" applyBorder="1" applyAlignment="1">
      <alignment horizontal="center"/>
    </xf>
    <xf numFmtId="0" fontId="4" fillId="0" borderId="40" xfId="0" applyFont="1" applyFill="1" applyBorder="1" applyAlignment="1"/>
    <xf numFmtId="0" fontId="4" fillId="0" borderId="8" xfId="0" applyFont="1" applyFill="1" applyBorder="1" applyAlignment="1"/>
    <xf numFmtId="3" fontId="4" fillId="0" borderId="0" xfId="0" applyNumberFormat="1" applyFont="1" applyFill="1" applyBorder="1"/>
    <xf numFmtId="9" fontId="4" fillId="5" borderId="73" xfId="3" applyFont="1" applyFill="1" applyBorder="1"/>
    <xf numFmtId="9" fontId="12" fillId="3" borderId="80" xfId="3" applyFont="1" applyFill="1" applyBorder="1" applyAlignment="1">
      <alignment wrapText="1"/>
    </xf>
    <xf numFmtId="41" fontId="4" fillId="0" borderId="73" xfId="0" applyNumberFormat="1" applyFont="1" applyBorder="1"/>
    <xf numFmtId="4" fontId="4" fillId="6" borderId="1" xfId="0" applyNumberFormat="1" applyFont="1" applyFill="1" applyBorder="1"/>
    <xf numFmtId="41" fontId="4" fillId="6" borderId="1" xfId="0" applyNumberFormat="1" applyFont="1" applyFill="1" applyBorder="1"/>
    <xf numFmtId="0" fontId="4" fillId="0" borderId="14" xfId="0" applyFont="1" applyFill="1" applyBorder="1"/>
    <xf numFmtId="41" fontId="4" fillId="0" borderId="14" xfId="1" applyNumberFormat="1" applyFont="1" applyFill="1" applyBorder="1"/>
    <xf numFmtId="9" fontId="4" fillId="0" borderId="81" xfId="3" applyFont="1" applyBorder="1" applyAlignment="1"/>
    <xf numFmtId="9" fontId="4" fillId="0" borderId="43" xfId="3" applyFont="1" applyBorder="1" applyAlignment="1"/>
    <xf numFmtId="0" fontId="4" fillId="0" borderId="24" xfId="2" applyFont="1" applyBorder="1" applyAlignment="1">
      <alignment wrapText="1"/>
    </xf>
    <xf numFmtId="0" fontId="4" fillId="0" borderId="64" xfId="2" applyFont="1" applyBorder="1" applyAlignment="1">
      <alignment wrapText="1"/>
    </xf>
    <xf numFmtId="164" fontId="4" fillId="0" borderId="64" xfId="1" applyNumberFormat="1" applyFont="1" applyBorder="1" applyAlignment="1">
      <alignment wrapText="1"/>
    </xf>
    <xf numFmtId="0" fontId="4" fillId="0" borderId="26" xfId="2" applyFont="1" applyBorder="1" applyAlignment="1">
      <alignment wrapText="1"/>
    </xf>
    <xf numFmtId="0" fontId="4" fillId="0" borderId="70" xfId="0" applyFont="1" applyFill="1" applyBorder="1"/>
    <xf numFmtId="0" fontId="4" fillId="0" borderId="19" xfId="0" applyFont="1" applyFill="1" applyBorder="1" applyAlignment="1">
      <alignment vertical="top" wrapText="1"/>
    </xf>
    <xf numFmtId="0" fontId="13" fillId="0" borderId="20" xfId="0" applyFont="1" applyFill="1" applyBorder="1" applyAlignment="1">
      <alignment vertical="top" wrapText="1"/>
    </xf>
    <xf numFmtId="0" fontId="19" fillId="0" borderId="20" xfId="0" applyFont="1" applyFill="1" applyBorder="1" applyAlignment="1">
      <alignment vertical="top" wrapText="1"/>
    </xf>
    <xf numFmtId="0" fontId="18" fillId="0" borderId="19" xfId="0" applyFont="1" applyBorder="1" applyAlignment="1">
      <alignment vertical="top" wrapText="1"/>
    </xf>
    <xf numFmtId="0" fontId="18" fillId="0" borderId="19" xfId="0" applyFont="1" applyFill="1" applyBorder="1" applyAlignment="1">
      <alignment vertical="top" wrapText="1"/>
    </xf>
    <xf numFmtId="0" fontId="6" fillId="4" borderId="82" xfId="0" applyFont="1" applyFill="1" applyBorder="1" applyAlignment="1">
      <alignment horizontal="left" vertical="top"/>
    </xf>
    <xf numFmtId="0" fontId="3" fillId="4" borderId="48" xfId="0" applyFont="1" applyFill="1" applyBorder="1" applyAlignment="1">
      <alignment horizontal="center" vertical="top"/>
    </xf>
    <xf numFmtId="0" fontId="12" fillId="0" borderId="2" xfId="0" applyFont="1" applyFill="1" applyBorder="1" applyAlignment="1">
      <alignment horizontal="left" vertical="top"/>
    </xf>
    <xf numFmtId="0" fontId="12" fillId="0" borderId="2" xfId="0" applyFont="1" applyFill="1" applyBorder="1" applyAlignment="1">
      <alignment horizontal="centerContinuous" vertical="top" wrapText="1"/>
    </xf>
    <xf numFmtId="0" fontId="12" fillId="3" borderId="22" xfId="0" applyFont="1" applyFill="1" applyBorder="1" applyAlignment="1">
      <alignment horizontal="left" vertical="top"/>
    </xf>
    <xf numFmtId="0" fontId="3" fillId="4" borderId="83" xfId="0" applyFont="1" applyFill="1" applyBorder="1" applyAlignment="1">
      <alignment horizontal="center"/>
    </xf>
    <xf numFmtId="0" fontId="18" fillId="0" borderId="19" xfId="0" applyFont="1" applyBorder="1" applyAlignment="1">
      <alignment vertical="top"/>
    </xf>
    <xf numFmtId="0" fontId="19" fillId="0" borderId="19" xfId="0" applyFont="1" applyBorder="1" applyAlignment="1">
      <alignment vertical="top" wrapText="1"/>
    </xf>
    <xf numFmtId="0" fontId="19" fillId="0" borderId="84" xfId="0" applyFont="1" applyBorder="1" applyAlignment="1">
      <alignment vertical="top" wrapText="1"/>
    </xf>
    <xf numFmtId="9" fontId="0" fillId="7" borderId="85" xfId="3" applyFont="1" applyFill="1" applyBorder="1"/>
    <xf numFmtId="9" fontId="0" fillId="7" borderId="16" xfId="3" applyFont="1" applyFill="1" applyBorder="1"/>
    <xf numFmtId="9" fontId="0" fillId="7" borderId="86" xfId="3" applyFont="1" applyFill="1" applyBorder="1"/>
    <xf numFmtId="167" fontId="4" fillId="0" borderId="9" xfId="1" applyNumberFormat="1" applyFont="1" applyBorder="1"/>
    <xf numFmtId="167" fontId="4" fillId="5" borderId="9" xfId="1" applyNumberFormat="1" applyFont="1" applyFill="1" applyBorder="1"/>
    <xf numFmtId="9" fontId="4" fillId="5" borderId="9" xfId="3" applyFont="1" applyFill="1" applyBorder="1" applyProtection="1">
      <protection hidden="1"/>
    </xf>
    <xf numFmtId="49" fontId="0" fillId="7" borderId="17" xfId="0" applyNumberFormat="1" applyFill="1" applyBorder="1" applyProtection="1">
      <protection hidden="1"/>
    </xf>
    <xf numFmtId="41" fontId="0" fillId="0" borderId="0" xfId="0" applyNumberFormat="1" applyProtection="1">
      <protection hidden="1"/>
    </xf>
    <xf numFmtId="41" fontId="11" fillId="11" borderId="2" xfId="0" applyNumberFormat="1" applyFont="1" applyFill="1" applyBorder="1" applyAlignment="1" applyProtection="1">
      <alignment horizontal="centerContinuous"/>
      <protection hidden="1"/>
    </xf>
    <xf numFmtId="4" fontId="11" fillId="11" borderId="1" xfId="0" applyNumberFormat="1" applyFont="1" applyFill="1" applyBorder="1" applyAlignment="1" applyProtection="1">
      <alignment horizontal="centerContinuous"/>
      <protection hidden="1"/>
    </xf>
    <xf numFmtId="41" fontId="11" fillId="11" borderId="51" xfId="0" applyNumberFormat="1" applyFont="1" applyFill="1" applyBorder="1" applyAlignment="1" applyProtection="1">
      <alignment horizontal="center" wrapText="1"/>
      <protection hidden="1"/>
    </xf>
    <xf numFmtId="41" fontId="4" fillId="0" borderId="2" xfId="1" applyNumberFormat="1" applyFont="1" applyFill="1" applyBorder="1" applyProtection="1">
      <protection hidden="1"/>
    </xf>
    <xf numFmtId="41" fontId="12" fillId="3" borderId="3" xfId="0" applyNumberFormat="1" applyFont="1" applyFill="1" applyBorder="1" applyAlignment="1" applyProtection="1">
      <alignment wrapText="1"/>
      <protection hidden="1"/>
    </xf>
    <xf numFmtId="41" fontId="3" fillId="0" borderId="39" xfId="0" applyNumberFormat="1" applyFont="1" applyFill="1" applyBorder="1" applyProtection="1">
      <protection hidden="1"/>
    </xf>
    <xf numFmtId="41" fontId="3" fillId="0" borderId="40" xfId="0" applyNumberFormat="1" applyFont="1" applyFill="1" applyBorder="1" applyProtection="1">
      <protection hidden="1"/>
    </xf>
    <xf numFmtId="41" fontId="4" fillId="0" borderId="40" xfId="1" applyNumberFormat="1" applyFont="1" applyFill="1" applyBorder="1" applyProtection="1">
      <protection hidden="1"/>
    </xf>
    <xf numFmtId="41" fontId="4" fillId="5" borderId="40" xfId="1" applyNumberFormat="1" applyFont="1" applyFill="1" applyBorder="1" applyProtection="1">
      <protection hidden="1"/>
    </xf>
    <xf numFmtId="41" fontId="3" fillId="6" borderId="41" xfId="1" applyNumberFormat="1" applyFont="1" applyFill="1" applyBorder="1" applyProtection="1">
      <protection hidden="1"/>
    </xf>
    <xf numFmtId="41" fontId="4" fillId="0" borderId="39" xfId="1" applyNumberFormat="1" applyFont="1" applyBorder="1" applyProtection="1">
      <protection hidden="1"/>
    </xf>
    <xf numFmtId="41" fontId="4" fillId="0" borderId="41" xfId="0" applyNumberFormat="1" applyFont="1" applyFill="1" applyBorder="1" applyAlignment="1" applyProtection="1">
      <alignment horizontal="center"/>
      <protection hidden="1"/>
    </xf>
    <xf numFmtId="41" fontId="3" fillId="4" borderId="42" xfId="1" applyNumberFormat="1" applyFont="1" applyFill="1" applyBorder="1" applyProtection="1">
      <protection hidden="1"/>
    </xf>
    <xf numFmtId="0" fontId="4" fillId="0" borderId="1" xfId="0" applyNumberFormat="1" applyFont="1" applyFill="1" applyBorder="1" applyAlignment="1" applyProtection="1">
      <alignment horizontal="center"/>
      <protection hidden="1"/>
    </xf>
    <xf numFmtId="41" fontId="4" fillId="0" borderId="39" xfId="0" applyNumberFormat="1" applyFont="1" applyBorder="1" applyProtection="1">
      <protection hidden="1"/>
    </xf>
    <xf numFmtId="41" fontId="4" fillId="0" borderId="41" xfId="0" applyNumberFormat="1" applyFont="1" applyBorder="1" applyProtection="1">
      <protection hidden="1"/>
    </xf>
    <xf numFmtId="41" fontId="3" fillId="4" borderId="56" xfId="1" applyNumberFormat="1" applyFont="1" applyFill="1" applyBorder="1" applyProtection="1">
      <protection hidden="1"/>
    </xf>
    <xf numFmtId="41" fontId="4" fillId="0" borderId="1" xfId="0" applyNumberFormat="1" applyFont="1" applyFill="1" applyBorder="1" applyAlignment="1" applyProtection="1">
      <alignment horizontal="center"/>
      <protection hidden="1"/>
    </xf>
    <xf numFmtId="41" fontId="3" fillId="4" borderId="75" xfId="1" applyNumberFormat="1" applyFont="1" applyFill="1" applyBorder="1" applyProtection="1">
      <protection hidden="1"/>
    </xf>
    <xf numFmtId="41" fontId="4" fillId="0" borderId="41" xfId="1" applyNumberFormat="1" applyFont="1" applyBorder="1" applyProtection="1">
      <protection hidden="1"/>
    </xf>
    <xf numFmtId="41" fontId="4" fillId="0" borderId="8" xfId="0" applyNumberFormat="1" applyFont="1" applyBorder="1" applyProtection="1">
      <protection hidden="1"/>
    </xf>
    <xf numFmtId="41" fontId="4" fillId="0" borderId="9" xfId="0" applyNumberFormat="1" applyFont="1" applyFill="1" applyBorder="1" applyProtection="1">
      <protection hidden="1"/>
    </xf>
    <xf numFmtId="41" fontId="4" fillId="5" borderId="9" xfId="1" applyNumberFormat="1" applyFont="1" applyFill="1" applyBorder="1" applyProtection="1">
      <protection hidden="1"/>
    </xf>
    <xf numFmtId="41" fontId="4" fillId="0" borderId="9" xfId="1" applyNumberFormat="1" applyFont="1" applyFill="1" applyBorder="1" applyProtection="1">
      <protection hidden="1"/>
    </xf>
    <xf numFmtId="41" fontId="3" fillId="6" borderId="11" xfId="1" applyNumberFormat="1" applyFont="1" applyFill="1" applyBorder="1" applyProtection="1">
      <protection hidden="1"/>
    </xf>
    <xf numFmtId="41" fontId="4" fillId="0" borderId="9" xfId="0" applyNumberFormat="1" applyFont="1" applyFill="1" applyBorder="1" applyAlignment="1" applyProtection="1">
      <alignment horizontal="center"/>
      <protection hidden="1"/>
    </xf>
    <xf numFmtId="41" fontId="4" fillId="0" borderId="11" xfId="0" applyNumberFormat="1" applyFont="1" applyFill="1" applyBorder="1" applyAlignment="1" applyProtection="1">
      <alignment horizontal="center"/>
      <protection hidden="1"/>
    </xf>
    <xf numFmtId="41" fontId="3" fillId="4" borderId="4" xfId="1" applyNumberFormat="1" applyFont="1" applyFill="1" applyBorder="1" applyProtection="1">
      <protection hidden="1"/>
    </xf>
    <xf numFmtId="41" fontId="4" fillId="0" borderId="11" xfId="1" applyNumberFormat="1" applyFont="1" applyBorder="1" applyProtection="1">
      <protection hidden="1"/>
    </xf>
    <xf numFmtId="41" fontId="12" fillId="3" borderId="78" xfId="0" applyNumberFormat="1" applyFont="1" applyFill="1" applyBorder="1" applyAlignment="1" applyProtection="1">
      <alignment wrapText="1"/>
      <protection hidden="1"/>
    </xf>
    <xf numFmtId="41" fontId="4" fillId="0" borderId="79" xfId="0" applyNumberFormat="1" applyFont="1" applyFill="1" applyBorder="1" applyAlignment="1" applyProtection="1">
      <alignment horizontal="center"/>
      <protection hidden="1"/>
    </xf>
    <xf numFmtId="41" fontId="3" fillId="4" borderId="38" xfId="1" applyNumberFormat="1" applyFont="1" applyFill="1" applyBorder="1" applyProtection="1">
      <protection hidden="1"/>
    </xf>
    <xf numFmtId="41" fontId="4" fillId="2" borderId="1" xfId="0" applyNumberFormat="1" applyFont="1" applyFill="1" applyBorder="1" applyAlignment="1" applyProtection="1">
      <alignment horizontal="center"/>
      <protection hidden="1"/>
    </xf>
    <xf numFmtId="41" fontId="4" fillId="0" borderId="0" xfId="0" applyNumberFormat="1" applyFont="1" applyFill="1" applyBorder="1" applyAlignment="1" applyProtection="1">
      <alignment horizontal="center"/>
      <protection hidden="1"/>
    </xf>
    <xf numFmtId="43" fontId="3" fillId="4" borderId="38" xfId="1" applyNumberFormat="1" applyFont="1" applyFill="1" applyBorder="1" applyProtection="1">
      <protection hidden="1"/>
    </xf>
    <xf numFmtId="41" fontId="4" fillId="2" borderId="0" xfId="0" applyNumberFormat="1" applyFont="1" applyFill="1" applyBorder="1" applyAlignment="1" applyProtection="1">
      <alignment horizontal="center"/>
      <protection hidden="1"/>
    </xf>
    <xf numFmtId="41" fontId="3" fillId="4" borderId="6" xfId="1" applyNumberFormat="1" applyFont="1" applyFill="1" applyBorder="1" applyProtection="1">
      <protection hidden="1"/>
    </xf>
    <xf numFmtId="164" fontId="4" fillId="15" borderId="65" xfId="1" applyNumberFormat="1" applyFont="1" applyFill="1" applyBorder="1" applyAlignment="1">
      <alignment wrapText="1"/>
    </xf>
    <xf numFmtId="164" fontId="4" fillId="15" borderId="20" xfId="1" applyNumberFormat="1" applyFont="1" applyFill="1" applyBorder="1" applyAlignment="1">
      <alignment wrapText="1"/>
    </xf>
    <xf numFmtId="164" fontId="4" fillId="15" borderId="62" xfId="1" applyNumberFormat="1" applyFont="1" applyFill="1" applyBorder="1" applyAlignment="1">
      <alignment wrapText="1"/>
    </xf>
    <xf numFmtId="0" fontId="1" fillId="16" borderId="0" xfId="0" applyFont="1" applyFill="1"/>
    <xf numFmtId="0" fontId="13" fillId="16" borderId="20" xfId="0" applyFont="1" applyFill="1" applyBorder="1" applyAlignment="1">
      <alignment vertical="top" wrapText="1"/>
    </xf>
    <xf numFmtId="0" fontId="5" fillId="0" borderId="33" xfId="0" applyFont="1" applyFill="1" applyBorder="1" applyAlignment="1">
      <alignment horizontal="left"/>
    </xf>
    <xf numFmtId="0" fontId="1" fillId="0" borderId="9" xfId="0" applyFont="1" applyBorder="1" applyAlignment="1"/>
    <xf numFmtId="0" fontId="6" fillId="10" borderId="9" xfId="0" applyFont="1" applyFill="1" applyBorder="1" applyAlignment="1"/>
    <xf numFmtId="9" fontId="3" fillId="10" borderId="9" xfId="3" applyFont="1" applyFill="1" applyBorder="1" applyAlignment="1"/>
    <xf numFmtId="4" fontId="3" fillId="10" borderId="9" xfId="0" applyNumberFormat="1" applyFont="1" applyFill="1" applyBorder="1"/>
    <xf numFmtId="41" fontId="3" fillId="10" borderId="9" xfId="0" applyNumberFormat="1" applyFont="1" applyFill="1" applyBorder="1"/>
    <xf numFmtId="41" fontId="3" fillId="10" borderId="40" xfId="0" applyNumberFormat="1" applyFont="1" applyFill="1" applyBorder="1" applyProtection="1">
      <protection hidden="1"/>
    </xf>
    <xf numFmtId="41" fontId="3" fillId="10" borderId="40" xfId="0" applyNumberFormat="1" applyFont="1" applyFill="1" applyBorder="1"/>
    <xf numFmtId="9" fontId="3" fillId="10" borderId="9" xfId="3" applyFont="1" applyFill="1" applyBorder="1"/>
    <xf numFmtId="41" fontId="3" fillId="10" borderId="29" xfId="0" applyNumberFormat="1" applyFont="1" applyFill="1" applyBorder="1"/>
    <xf numFmtId="0" fontId="4" fillId="10" borderId="9" xfId="0" applyFont="1" applyFill="1" applyBorder="1"/>
    <xf numFmtId="9" fontId="4" fillId="10" borderId="9" xfId="3" applyFont="1" applyFill="1" applyBorder="1" applyAlignment="1"/>
    <xf numFmtId="4" fontId="4" fillId="10" borderId="9" xfId="0" applyNumberFormat="1" applyFont="1" applyFill="1" applyBorder="1"/>
    <xf numFmtId="41" fontId="4" fillId="10" borderId="9" xfId="1" applyNumberFormat="1" applyFont="1" applyFill="1" applyBorder="1"/>
    <xf numFmtId="41" fontId="4" fillId="10" borderId="40" xfId="1" applyNumberFormat="1" applyFont="1" applyFill="1" applyBorder="1" applyProtection="1">
      <protection hidden="1"/>
    </xf>
    <xf numFmtId="41" fontId="4" fillId="10" borderId="40" xfId="1" applyNumberFormat="1" applyFont="1" applyFill="1" applyBorder="1"/>
    <xf numFmtId="41" fontId="4" fillId="10" borderId="29" xfId="1" applyNumberFormat="1" applyFont="1" applyFill="1" applyBorder="1"/>
    <xf numFmtId="0" fontId="0" fillId="10" borderId="9" xfId="0" applyFill="1" applyBorder="1"/>
    <xf numFmtId="9" fontId="4" fillId="10" borderId="10" xfId="3" applyFont="1" applyFill="1" applyBorder="1" applyAlignment="1"/>
    <xf numFmtId="0" fontId="3" fillId="10" borderId="9" xfId="0" applyFont="1" applyFill="1" applyBorder="1" applyAlignment="1"/>
    <xf numFmtId="0" fontId="4" fillId="10" borderId="9" xfId="0" applyFont="1" applyFill="1" applyBorder="1" applyAlignment="1"/>
    <xf numFmtId="9" fontId="4" fillId="10" borderId="73" xfId="3" applyFont="1" applyFill="1" applyBorder="1" applyAlignment="1"/>
    <xf numFmtId="0" fontId="4" fillId="10" borderId="73" xfId="0" applyFont="1" applyFill="1" applyBorder="1"/>
    <xf numFmtId="41" fontId="4" fillId="10" borderId="73" xfId="1" applyNumberFormat="1" applyFont="1" applyFill="1" applyBorder="1"/>
    <xf numFmtId="9" fontId="4" fillId="10" borderId="0" xfId="3" applyFont="1" applyFill="1" applyBorder="1" applyAlignment="1"/>
    <xf numFmtId="0" fontId="4" fillId="10" borderId="0" xfId="0" applyFont="1" applyFill="1" applyBorder="1"/>
    <xf numFmtId="41" fontId="4" fillId="10" borderId="0" xfId="1" applyNumberFormat="1" applyFont="1" applyFill="1" applyBorder="1"/>
    <xf numFmtId="41" fontId="4" fillId="10" borderId="9" xfId="0" applyNumberFormat="1" applyFont="1" applyFill="1" applyBorder="1"/>
    <xf numFmtId="41" fontId="4" fillId="10" borderId="9" xfId="0" applyNumberFormat="1" applyFont="1" applyFill="1" applyBorder="1" applyProtection="1">
      <protection hidden="1"/>
    </xf>
    <xf numFmtId="0" fontId="1" fillId="10" borderId="9" xfId="0" applyFont="1" applyFill="1" applyBorder="1"/>
    <xf numFmtId="9" fontId="4" fillId="10" borderId="9" xfId="3" applyFont="1" applyFill="1" applyBorder="1"/>
    <xf numFmtId="9" fontId="4" fillId="10" borderId="10" xfId="3" applyFont="1" applyFill="1" applyBorder="1"/>
    <xf numFmtId="41" fontId="4" fillId="10" borderId="9" xfId="1" applyNumberFormat="1" applyFont="1" applyFill="1" applyBorder="1" applyProtection="1">
      <protection hidden="1"/>
    </xf>
    <xf numFmtId="0" fontId="8" fillId="10" borderId="9" xfId="0" applyFont="1" applyFill="1" applyBorder="1" applyAlignment="1"/>
    <xf numFmtId="41" fontId="4" fillId="10" borderId="0" xfId="0" applyNumberFormat="1" applyFont="1" applyFill="1" applyBorder="1"/>
    <xf numFmtId="41" fontId="4" fillId="10" borderId="9" xfId="0" applyNumberFormat="1" applyFont="1" applyFill="1" applyBorder="1" applyAlignment="1" applyProtection="1">
      <alignment horizontal="center"/>
      <protection hidden="1"/>
    </xf>
    <xf numFmtId="41" fontId="4" fillId="10" borderId="73" xfId="0" applyNumberFormat="1" applyFont="1" applyFill="1" applyBorder="1"/>
    <xf numFmtId="41" fontId="4" fillId="10" borderId="9" xfId="0" applyNumberFormat="1" applyFont="1" applyFill="1" applyBorder="1" applyAlignment="1">
      <alignment horizontal="center"/>
    </xf>
    <xf numFmtId="4" fontId="4" fillId="10" borderId="0" xfId="0" applyNumberFormat="1" applyFont="1" applyFill="1" applyBorder="1"/>
    <xf numFmtId="9" fontId="8" fillId="10" borderId="9" xfId="3" applyFont="1" applyFill="1" applyBorder="1"/>
    <xf numFmtId="4" fontId="8" fillId="10" borderId="9" xfId="0" applyNumberFormat="1" applyFont="1" applyFill="1" applyBorder="1"/>
    <xf numFmtId="41" fontId="8" fillId="10" borderId="9" xfId="0" applyNumberFormat="1" applyFont="1" applyFill="1" applyBorder="1"/>
    <xf numFmtId="41" fontId="8" fillId="10" borderId="9" xfId="0" applyNumberFormat="1" applyFont="1" applyFill="1" applyBorder="1" applyProtection="1">
      <protection hidden="1"/>
    </xf>
    <xf numFmtId="9" fontId="8" fillId="10" borderId="10" xfId="3" applyFont="1" applyFill="1" applyBorder="1"/>
    <xf numFmtId="0" fontId="7" fillId="10" borderId="9" xfId="0" applyFont="1" applyFill="1" applyBorder="1" applyAlignment="1">
      <alignment horizontal="center"/>
    </xf>
    <xf numFmtId="0" fontId="1" fillId="8" borderId="21" xfId="0" applyFont="1" applyFill="1" applyBorder="1" applyAlignment="1">
      <alignment vertical="center"/>
    </xf>
    <xf numFmtId="0" fontId="1" fillId="8" borderId="23" xfId="0" applyFont="1" applyFill="1" applyBorder="1" applyAlignment="1">
      <alignment vertical="center"/>
    </xf>
    <xf numFmtId="0" fontId="1" fillId="8" borderId="22" xfId="0" applyFont="1" applyFill="1" applyBorder="1" applyAlignment="1">
      <alignment vertical="center"/>
    </xf>
    <xf numFmtId="0" fontId="1" fillId="8" borderId="27" xfId="0" applyFont="1" applyFill="1" applyBorder="1" applyAlignment="1">
      <alignment vertical="center"/>
    </xf>
    <xf numFmtId="41" fontId="3" fillId="0" borderId="32" xfId="1" applyNumberFormat="1" applyFont="1" applyFill="1" applyBorder="1"/>
    <xf numFmtId="164" fontId="1" fillId="8" borderId="33" xfId="1" applyNumberFormat="1" applyFill="1" applyBorder="1" applyAlignment="1">
      <alignment vertical="center"/>
    </xf>
    <xf numFmtId="0" fontId="4" fillId="8" borderId="65" xfId="0" applyFont="1" applyFill="1" applyBorder="1" applyAlignment="1">
      <alignment vertical="center"/>
    </xf>
    <xf numFmtId="0" fontId="1" fillId="8" borderId="20" xfId="0" applyFont="1" applyFill="1" applyBorder="1" applyAlignment="1">
      <alignment vertical="center"/>
    </xf>
    <xf numFmtId="0" fontId="4" fillId="8" borderId="20" xfId="0" applyFont="1" applyFill="1" applyBorder="1" applyAlignment="1">
      <alignment vertical="center"/>
    </xf>
    <xf numFmtId="0" fontId="4" fillId="8" borderId="89" xfId="0" applyFont="1" applyFill="1" applyBorder="1" applyAlignment="1">
      <alignment vertical="center"/>
    </xf>
    <xf numFmtId="0" fontId="4" fillId="8" borderId="62" xfId="0" applyFont="1" applyFill="1" applyBorder="1" applyAlignment="1">
      <alignment vertical="center"/>
    </xf>
    <xf numFmtId="0" fontId="12" fillId="12" borderId="59" xfId="0" applyFont="1" applyFill="1" applyBorder="1" applyAlignment="1">
      <alignment horizontal="center"/>
    </xf>
    <xf numFmtId="0" fontId="3" fillId="8" borderId="90" xfId="0" applyFont="1" applyFill="1" applyBorder="1" applyAlignment="1">
      <alignment vertical="center"/>
    </xf>
    <xf numFmtId="0" fontId="3" fillId="0" borderId="0" xfId="0" applyFont="1" applyAlignment="1">
      <alignment horizontal="center"/>
    </xf>
    <xf numFmtId="0" fontId="0" fillId="0" borderId="53" xfId="0" applyBorder="1" applyAlignment="1">
      <alignment horizontal="left"/>
    </xf>
    <xf numFmtId="0" fontId="0" fillId="0" borderId="6" xfId="0" applyBorder="1" applyAlignment="1">
      <alignment horizontal="left"/>
    </xf>
    <xf numFmtId="0" fontId="0" fillId="0" borderId="66" xfId="0" applyBorder="1" applyAlignment="1">
      <alignment horizontal="left"/>
    </xf>
    <xf numFmtId="0" fontId="21" fillId="17" borderId="0" xfId="0" applyFont="1" applyFill="1" applyAlignment="1">
      <alignment horizontal="center" wrapText="1"/>
    </xf>
    <xf numFmtId="0" fontId="3" fillId="0" borderId="0" xfId="0" applyFont="1" applyAlignment="1">
      <alignment horizontal="center"/>
    </xf>
    <xf numFmtId="0" fontId="16" fillId="0" borderId="54" xfId="0" applyFont="1" applyBorder="1" applyAlignment="1">
      <alignment horizontal="center" vertical="center"/>
    </xf>
    <xf numFmtId="0" fontId="16" fillId="0" borderId="52" xfId="0" applyFont="1" applyBorder="1" applyAlignment="1">
      <alignment horizontal="center" vertical="center"/>
    </xf>
    <xf numFmtId="0" fontId="16" fillId="0" borderId="44" xfId="0" applyFont="1" applyBorder="1" applyAlignment="1">
      <alignment horizontal="center" vertical="center"/>
    </xf>
    <xf numFmtId="0" fontId="16" fillId="0" borderId="55" xfId="0" applyFont="1" applyBorder="1" applyAlignment="1">
      <alignment horizontal="center" vertical="center"/>
    </xf>
    <xf numFmtId="0" fontId="16" fillId="0" borderId="25" xfId="0" applyFont="1" applyBorder="1" applyAlignment="1">
      <alignment horizontal="center" vertical="center"/>
    </xf>
    <xf numFmtId="0" fontId="16" fillId="0" borderId="57" xfId="0" applyFont="1" applyBorder="1" applyAlignment="1">
      <alignment horizontal="center" vertical="center"/>
    </xf>
    <xf numFmtId="164" fontId="11" fillId="11" borderId="63" xfId="1" applyNumberFormat="1" applyFont="1" applyFill="1" applyBorder="1" applyAlignment="1">
      <alignment horizontal="center" wrapText="1"/>
    </xf>
    <xf numFmtId="164" fontId="11" fillId="11" borderId="37" xfId="1" applyNumberFormat="1" applyFont="1" applyFill="1" applyBorder="1" applyAlignment="1">
      <alignment horizontal="center" wrapText="1"/>
    </xf>
    <xf numFmtId="41" fontId="0" fillId="0" borderId="69" xfId="0" applyNumberFormat="1" applyBorder="1" applyAlignment="1">
      <alignment horizontal="left"/>
    </xf>
    <xf numFmtId="41" fontId="0" fillId="0" borderId="70" xfId="0" applyNumberFormat="1" applyBorder="1" applyAlignment="1">
      <alignment horizontal="left"/>
    </xf>
    <xf numFmtId="41" fontId="0" fillId="0" borderId="71" xfId="0" applyNumberFormat="1" applyBorder="1" applyAlignment="1">
      <alignment horizontal="left"/>
    </xf>
    <xf numFmtId="41" fontId="0" fillId="0" borderId="67" xfId="0" applyNumberFormat="1" applyBorder="1" applyAlignment="1">
      <alignment horizontal="left"/>
    </xf>
    <xf numFmtId="41" fontId="0" fillId="0" borderId="0" xfId="0" applyNumberFormat="1" applyBorder="1" applyAlignment="1">
      <alignment horizontal="left"/>
    </xf>
    <xf numFmtId="41" fontId="0" fillId="0" borderId="68" xfId="0" applyNumberFormat="1" applyBorder="1" applyAlignment="1">
      <alignment horizontal="left"/>
    </xf>
    <xf numFmtId="0" fontId="0" fillId="0" borderId="47" xfId="0" applyBorder="1" applyAlignment="1">
      <alignment horizontal="left"/>
    </xf>
    <xf numFmtId="0" fontId="0" fillId="0" borderId="1" xfId="0" applyBorder="1" applyAlignment="1">
      <alignment horizontal="left"/>
    </xf>
    <xf numFmtId="0" fontId="0" fillId="0" borderId="72" xfId="0" applyBorder="1" applyAlignment="1">
      <alignment horizontal="left"/>
    </xf>
    <xf numFmtId="0" fontId="6" fillId="0" borderId="60" xfId="0" applyFont="1" applyBorder="1" applyAlignment="1">
      <alignment horizontal="center"/>
    </xf>
    <xf numFmtId="41" fontId="0" fillId="0" borderId="60" xfId="0" applyNumberFormat="1" applyBorder="1" applyAlignment="1">
      <alignment horizontal="center"/>
    </xf>
    <xf numFmtId="41" fontId="6" fillId="0" borderId="87" xfId="0" applyNumberFormat="1" applyFont="1" applyBorder="1" applyAlignment="1">
      <alignment horizontal="center"/>
    </xf>
    <xf numFmtId="41" fontId="6" fillId="0" borderId="1" xfId="0" applyNumberFormat="1" applyFont="1" applyBorder="1" applyAlignment="1">
      <alignment horizontal="center"/>
    </xf>
    <xf numFmtId="41" fontId="6" fillId="0" borderId="88" xfId="0" applyNumberFormat="1" applyFont="1" applyBorder="1" applyAlignment="1">
      <alignment horizontal="center"/>
    </xf>
    <xf numFmtId="0" fontId="12" fillId="3" borderId="24" xfId="0" applyFont="1" applyFill="1" applyBorder="1" applyAlignment="1">
      <alignment horizontal="left"/>
    </xf>
    <xf numFmtId="0" fontId="12" fillId="3" borderId="64" xfId="0" applyFont="1" applyFill="1" applyBorder="1" applyAlignment="1">
      <alignment horizontal="left"/>
    </xf>
    <xf numFmtId="0" fontId="12" fillId="3" borderId="65" xfId="0" applyFont="1" applyFill="1" applyBorder="1" applyAlignment="1">
      <alignment horizontal="left"/>
    </xf>
    <xf numFmtId="0" fontId="6" fillId="13" borderId="21" xfId="0" applyFont="1" applyFill="1" applyBorder="1" applyAlignment="1">
      <alignment horizontal="left" vertical="top"/>
    </xf>
    <xf numFmtId="0" fontId="6" fillId="13" borderId="15" xfId="0" applyFont="1" applyFill="1" applyBorder="1" applyAlignment="1">
      <alignment horizontal="left" vertical="top"/>
    </xf>
    <xf numFmtId="0" fontId="22" fillId="0" borderId="0" xfId="0" applyFont="1" applyAlignment="1">
      <alignment horizontal="center" vertical="center" wrapText="1"/>
    </xf>
    <xf numFmtId="0" fontId="3" fillId="12" borderId="44" xfId="2" applyFont="1" applyFill="1" applyBorder="1" applyAlignment="1">
      <alignment horizontal="left" wrapText="1"/>
    </xf>
    <xf numFmtId="0" fontId="3" fillId="12" borderId="0" xfId="2" applyFont="1" applyFill="1" applyBorder="1" applyAlignment="1">
      <alignment horizontal="left" wrapText="1"/>
    </xf>
    <xf numFmtId="0" fontId="3" fillId="12" borderId="25" xfId="2" applyFont="1" applyFill="1" applyBorder="1" applyAlignment="1">
      <alignment horizontal="left" wrapText="1"/>
    </xf>
    <xf numFmtId="0" fontId="3" fillId="12" borderId="56" xfId="2" applyFont="1" applyFill="1" applyBorder="1" applyAlignment="1">
      <alignment horizontal="left" wrapText="1"/>
    </xf>
    <xf numFmtId="0" fontId="3" fillId="12" borderId="53" xfId="2" applyFont="1" applyFill="1" applyBorder="1" applyAlignment="1">
      <alignment horizontal="center" wrapText="1"/>
    </xf>
    <xf numFmtId="0" fontId="3" fillId="12" borderId="6" xfId="2" applyFont="1" applyFill="1" applyBorder="1" applyAlignment="1">
      <alignment horizontal="center" wrapText="1"/>
    </xf>
    <xf numFmtId="0" fontId="3" fillId="12" borderId="66" xfId="2" applyFont="1" applyFill="1" applyBorder="1" applyAlignment="1">
      <alignment horizontal="center" wrapText="1"/>
    </xf>
    <xf numFmtId="0" fontId="3" fillId="12" borderId="0" xfId="2" applyFont="1" applyFill="1" applyBorder="1" applyAlignment="1">
      <alignment horizontal="center" wrapText="1"/>
    </xf>
    <xf numFmtId="0" fontId="3" fillId="12" borderId="55" xfId="2" applyFont="1" applyFill="1" applyBorder="1" applyAlignment="1">
      <alignment horizontal="center" wrapText="1"/>
    </xf>
    <xf numFmtId="0" fontId="3" fillId="12" borderId="56" xfId="2" applyFont="1" applyFill="1" applyBorder="1" applyAlignment="1">
      <alignment horizontal="center" wrapText="1"/>
    </xf>
    <xf numFmtId="0" fontId="3" fillId="12" borderId="57" xfId="2" applyFont="1" applyFill="1" applyBorder="1" applyAlignment="1">
      <alignment horizontal="center" wrapText="1"/>
    </xf>
    <xf numFmtId="0" fontId="3" fillId="10" borderId="53" xfId="2" applyFont="1" applyFill="1" applyBorder="1" applyAlignment="1">
      <alignment horizontal="left" wrapText="1"/>
    </xf>
    <xf numFmtId="0" fontId="3" fillId="10" borderId="6" xfId="2" applyFont="1" applyFill="1" applyBorder="1" applyAlignment="1">
      <alignment horizontal="left" wrapText="1"/>
    </xf>
    <xf numFmtId="0" fontId="3" fillId="10" borderId="66" xfId="2" applyFont="1" applyFill="1" applyBorder="1" applyAlignment="1">
      <alignment horizontal="left" wrapText="1"/>
    </xf>
    <xf numFmtId="41" fontId="12" fillId="12" borderId="53" xfId="0" applyNumberFormat="1" applyFont="1" applyFill="1" applyBorder="1" applyAlignment="1">
      <alignment horizontal="center" wrapText="1"/>
    </xf>
    <xf numFmtId="164" fontId="1" fillId="8" borderId="82" xfId="1" applyNumberFormat="1" applyFill="1" applyBorder="1" applyAlignment="1">
      <alignment vertical="center"/>
    </xf>
    <xf numFmtId="164" fontId="1" fillId="8" borderId="44" xfId="1" applyNumberFormat="1" applyFill="1" applyBorder="1" applyAlignment="1">
      <alignment vertical="center"/>
    </xf>
    <xf numFmtId="164" fontId="3" fillId="8" borderId="25" xfId="1" applyNumberFormat="1" applyFont="1" applyFill="1" applyBorder="1" applyAlignment="1">
      <alignment vertical="center"/>
    </xf>
  </cellXfs>
  <cellStyles count="4">
    <cellStyle name="Comma" xfId="1" builtinId="3"/>
    <cellStyle name="Normal" xfId="0" builtinId="0"/>
    <cellStyle name="Normal 2" xfId="2"/>
    <cellStyle name="Percent" xfId="3" builtinId="5"/>
  </cellStyles>
  <dxfs count="97">
    <dxf>
      <font>
        <b val="0"/>
        <i/>
        <condense val="0"/>
        <extend val="0"/>
        <color indexed="10"/>
      </font>
    </dxf>
    <dxf>
      <fill>
        <patternFill>
          <bgColor indexed="38"/>
        </patternFill>
      </fill>
    </dxf>
    <dxf>
      <fill>
        <patternFill patternType="none">
          <bgColor indexed="65"/>
        </patternFill>
      </fill>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val="0"/>
        <i val="0"/>
        <condense val="0"/>
        <extend val="0"/>
        <color auto="1"/>
      </font>
      <fill>
        <patternFill patternType="none">
          <bgColor indexed="65"/>
        </patternFill>
      </fill>
      <border>
        <left/>
        <right/>
        <top/>
        <bottom/>
      </border>
    </dxf>
    <dxf>
      <font>
        <b/>
        <i/>
        <condense val="0"/>
        <extend val="0"/>
        <color indexed="10"/>
      </font>
    </dxf>
    <dxf>
      <fill>
        <patternFill patternType="none">
          <bgColor indexed="65"/>
        </patternFill>
      </fill>
      <border>
        <left style="thin">
          <color indexed="64"/>
        </left>
        <right style="thin">
          <color indexed="64"/>
        </right>
        <top/>
        <bottom style="thin">
          <color indexed="64"/>
        </bottom>
      </border>
    </dxf>
    <dxf>
      <fill>
        <patternFill patternType="none">
          <bgColor indexed="65"/>
        </patternFill>
      </fill>
      <border>
        <left style="thin">
          <color indexed="64"/>
        </left>
        <right style="thin">
          <color indexed="64"/>
        </right>
        <top/>
        <bottom/>
      </border>
    </dxf>
    <dxf>
      <fill>
        <patternFill patternType="none">
          <bgColor indexed="65"/>
        </patternFill>
      </fill>
      <border>
        <left style="thin">
          <color indexed="64"/>
        </left>
        <right style="thin">
          <color indexed="64"/>
        </right>
        <top style="thin">
          <color indexed="64"/>
        </top>
        <bottom/>
      </border>
    </dxf>
    <dxf>
      <fill>
        <patternFill patternType="none">
          <bgColor indexed="65"/>
        </patternFill>
      </fill>
    </dxf>
    <dxf>
      <fill>
        <patternFill patternType="none">
          <bgColor indexed="65"/>
        </patternFill>
      </fill>
    </dxf>
    <dxf>
      <font>
        <b val="0"/>
        <i/>
        <condense val="0"/>
        <extend val="0"/>
        <color indexed="1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val="0"/>
        <i val="0"/>
        <condense val="0"/>
        <extend val="0"/>
        <color auto="1"/>
      </font>
      <fill>
        <patternFill patternType="none">
          <bgColor indexed="65"/>
        </patternFill>
      </fill>
      <border>
        <left/>
        <right/>
        <top/>
        <bottom/>
      </border>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i/>
        <condense val="0"/>
        <extend val="0"/>
        <color indexed="10"/>
      </font>
    </dxf>
    <dxf>
      <fill>
        <patternFill patternType="none">
          <bgColor indexed="65"/>
        </patternFill>
      </fill>
      <border>
        <left style="thin">
          <color indexed="64"/>
        </left>
        <right style="thin">
          <color indexed="64"/>
        </right>
        <top/>
        <bottom style="thin">
          <color indexed="64"/>
        </bottom>
      </border>
    </dxf>
    <dxf>
      <fill>
        <patternFill patternType="none">
          <bgColor indexed="65"/>
        </patternFill>
      </fill>
      <border>
        <left style="thin">
          <color indexed="64"/>
        </left>
        <right style="thin">
          <color indexed="64"/>
        </right>
        <top/>
        <bottom/>
      </border>
    </dxf>
    <dxf>
      <fill>
        <patternFill patternType="none">
          <bgColor indexed="65"/>
        </patternFill>
      </fill>
      <border>
        <left style="thin">
          <color indexed="64"/>
        </left>
        <right style="thin">
          <color indexed="64"/>
        </right>
        <top style="thin">
          <color indexed="64"/>
        </top>
        <bottom/>
      </border>
    </dxf>
    <dxf>
      <fill>
        <patternFill patternType="none">
          <bgColor indexed="65"/>
        </patternFill>
      </fill>
      <border>
        <left/>
        <right/>
        <top/>
        <bottom/>
      </border>
    </dxf>
    <dxf>
      <font>
        <b val="0"/>
        <i val="0"/>
        <condense val="0"/>
        <extend val="0"/>
        <color auto="1"/>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strike val="0"/>
        <condense val="0"/>
        <extend val="0"/>
        <color indexed="10"/>
      </font>
    </dxf>
    <dxf>
      <font>
        <b val="0"/>
        <i val="0"/>
        <condense val="0"/>
        <extend val="0"/>
        <color auto="1"/>
      </font>
    </dxf>
    <dxf>
      <font>
        <b val="0"/>
        <i val="0"/>
        <condense val="0"/>
        <extend val="0"/>
        <color auto="1"/>
      </font>
    </dxf>
    <dxf>
      <font>
        <b/>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val="0"/>
        <condense val="0"/>
        <extend val="0"/>
        <color auto="1"/>
      </font>
    </dxf>
    <dxf>
      <font>
        <b val="0"/>
        <i val="0"/>
        <condense val="0"/>
        <extend val="0"/>
        <color auto="1"/>
      </font>
    </dxf>
    <dxf>
      <font>
        <b/>
        <i val="0"/>
        <condense val="0"/>
        <extend val="0"/>
        <color auto="1"/>
      </font>
    </dxf>
    <dxf>
      <font>
        <b/>
        <i/>
        <condense val="0"/>
        <extend val="0"/>
        <color indexed="10"/>
      </font>
    </dxf>
    <dxf>
      <font>
        <b/>
        <i val="0"/>
        <condense val="0"/>
        <extend val="0"/>
        <color auto="1"/>
      </font>
    </dxf>
    <dxf>
      <fill>
        <patternFill patternType="none">
          <bgColor indexed="65"/>
        </patternFill>
      </fill>
    </dxf>
    <dxf>
      <font>
        <condense val="0"/>
        <extend val="0"/>
        <color auto="1"/>
      </font>
      <fill>
        <patternFill patternType="solid">
          <bgColor indexed="10"/>
        </patternFill>
      </fill>
    </dxf>
    <dxf>
      <fill>
        <patternFill patternType="none">
          <bgColor indexed="65"/>
        </patternFill>
      </fill>
    </dxf>
    <dxf>
      <font>
        <b val="0"/>
        <i val="0"/>
        <condense val="0"/>
        <extend val="0"/>
      </font>
      <fill>
        <patternFill>
          <bgColor indexed="10"/>
        </patternFill>
      </fill>
      <border>
        <left style="thin">
          <color indexed="64"/>
        </left>
        <right style="thin">
          <color indexed="64"/>
        </right>
        <top style="thin">
          <color indexed="64"/>
        </top>
        <bottom style="thin">
          <color indexed="64"/>
        </bottom>
      </border>
    </dxf>
    <dxf>
      <fill>
        <patternFill>
          <bgColor indexed="10"/>
        </patternFill>
      </fill>
      <border>
        <left style="thin">
          <color indexed="64"/>
        </left>
        <right style="thin">
          <color indexed="64"/>
        </right>
        <top style="thin">
          <color indexed="64"/>
        </top>
        <bottom style="thin">
          <color indexed="64"/>
        </bottom>
      </border>
    </dxf>
    <dxf>
      <font>
        <b val="0"/>
        <i val="0"/>
        <condense val="0"/>
        <extend val="0"/>
      </font>
      <fill>
        <patternFill>
          <bgColor indexed="10"/>
        </patternFill>
      </fill>
    </dxf>
    <dxf>
      <fill>
        <patternFill>
          <bgColor indexed="10"/>
        </patternFill>
      </fill>
      <border>
        <left style="thin">
          <color indexed="64"/>
        </left>
        <right style="thin">
          <color indexed="64"/>
        </right>
        <top style="thin">
          <color indexed="64"/>
        </top>
        <bottom style="thin">
          <color indexed="64"/>
        </bottom>
      </border>
    </dxf>
    <dxf>
      <fill>
        <patternFill>
          <bgColor indexed="10"/>
        </patternFill>
      </fill>
      <border>
        <left style="thin">
          <color indexed="64"/>
        </left>
        <right style="thin">
          <color indexed="64"/>
        </right>
        <top style="thin">
          <color indexed="64"/>
        </top>
        <bottom style="thin">
          <color indexed="64"/>
        </bottom>
      </border>
    </dxf>
    <dxf>
      <font>
        <b val="0"/>
        <i val="0"/>
        <condense val="0"/>
        <extend val="0"/>
      </font>
      <fill>
        <patternFill>
          <bgColor indexed="10"/>
        </patternFill>
      </fill>
    </dxf>
    <dxf>
      <font>
        <b val="0"/>
        <i val="0"/>
        <condense val="0"/>
        <extend val="0"/>
      </font>
      <fill>
        <patternFill>
          <bgColor indexed="10"/>
        </patternFill>
      </fill>
    </dxf>
    <dxf>
      <font>
        <b val="0"/>
        <i val="0"/>
        <condense val="0"/>
        <extend val="0"/>
      </font>
      <fill>
        <patternFill>
          <bgColor indexed="10"/>
        </patternFill>
      </fill>
      <border>
        <left style="thin">
          <color indexed="64"/>
        </left>
        <right style="thin">
          <color indexed="64"/>
        </right>
        <top style="thin">
          <color indexed="64"/>
        </top>
        <bottom style="thin">
          <color indexed="64"/>
        </bottom>
      </border>
    </dxf>
    <dxf>
      <fill>
        <patternFill>
          <bgColor indexed="10"/>
        </patternFill>
      </fill>
      <border>
        <left style="thin">
          <color indexed="64"/>
        </left>
        <right style="thin">
          <color indexed="64"/>
        </right>
        <top style="thin">
          <color indexed="64"/>
        </top>
        <bottom style="thin">
          <color indexed="64"/>
        </bottom>
      </border>
    </dxf>
    <dxf>
      <font>
        <b val="0"/>
        <i val="0"/>
        <condense val="0"/>
        <extend val="0"/>
      </font>
      <fill>
        <patternFill>
          <bgColor indexed="1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val="0"/>
        <i val="0"/>
        <condense val="0"/>
        <extend val="0"/>
        <color auto="1"/>
      </font>
      <fill>
        <patternFill patternType="none">
          <bgColor indexed="65"/>
        </patternFill>
      </fill>
      <border>
        <left/>
        <right/>
        <top/>
        <bottom/>
      </border>
    </dxf>
    <dxf>
      <font>
        <b/>
        <i/>
        <condense val="0"/>
        <extend val="0"/>
        <color indexed="10"/>
      </font>
    </dxf>
    <dxf>
      <fill>
        <patternFill patternType="none">
          <bgColor indexed="65"/>
        </patternFill>
      </fill>
      <border>
        <left style="thin">
          <color indexed="64"/>
        </left>
        <right style="thin">
          <color indexed="64"/>
        </right>
        <top/>
        <bottom style="thin">
          <color indexed="64"/>
        </bottom>
      </border>
    </dxf>
    <dxf>
      <fill>
        <patternFill patternType="none">
          <bgColor indexed="65"/>
        </patternFill>
      </fill>
      <border>
        <left style="thin">
          <color indexed="64"/>
        </left>
        <right style="thin">
          <color indexed="64"/>
        </right>
        <top/>
        <bottom/>
      </border>
    </dxf>
    <dxf>
      <fill>
        <patternFill patternType="none">
          <bgColor indexed="65"/>
        </patternFill>
      </fill>
      <border>
        <left style="thin">
          <color indexed="64"/>
        </left>
        <right style="thin">
          <color indexed="64"/>
        </right>
        <top style="thin">
          <color indexed="64"/>
        </top>
        <bottom/>
      </border>
    </dxf>
    <dxf>
      <fill>
        <patternFill patternType="none">
          <bgColor indexed="65"/>
        </patternFill>
      </fill>
    </dxf>
    <dxf>
      <fill>
        <patternFill patternType="none">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E1B32"/>
      <rgbColor rgb="00DAD6CB"/>
      <rgbColor rgb="00675545"/>
      <rgbColor rgb="00FFFFFF"/>
      <rgbColor rgb="00EDB700"/>
      <rgbColor rgb="00A2AD00"/>
      <rgbColor rgb="002C95B5"/>
      <rgbColor rgb="00000000"/>
      <rgbColor rgb="00000080"/>
      <rgbColor rgb="00FF00FF"/>
      <rgbColor rgb="00FFFF00"/>
      <rgbColor rgb="0000FFFF"/>
      <rgbColor rgb="00800080"/>
      <rgbColor rgb="00800000"/>
      <rgbColor rgb="00F1F1F1"/>
      <rgbColor rgb="00EAEAEA"/>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getenetk/Desktop/OFDA%20Budget%204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AA/1.2%20-%20Cooperative%20Agreements/72060518CA00001%20NPCO-LRA/Pre-Award/NOFO/Budget%20Excel%20Sheet%20Format_Assist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Full"/>
      <sheetName val="Budget - Prog Ops"/>
      <sheetName val="NBI-Loki Ops"/>
      <sheetName val="Office Operations"/>
      <sheetName val="Prog Supplies"/>
      <sheetName val="Materials and Equipment"/>
      <sheetName val="Staff at Locations"/>
      <sheetName val="Facilities"/>
      <sheetName val="Salaries"/>
      <sheetName val="HQ Technical Support"/>
    </sheetNames>
    <sheetDataSet>
      <sheetData sheetId="0"/>
      <sheetData sheetId="1"/>
      <sheetData sheetId="2"/>
      <sheetData sheetId="3"/>
      <sheetData sheetId="4"/>
      <sheetData sheetId="5"/>
      <sheetData sheetId="6"/>
      <sheetData sheetId="7" refreshError="1">
        <row r="10">
          <cell r="G10">
            <v>50</v>
          </cell>
          <cell r="H10">
            <v>10</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Budget Detail"/>
      <sheetName val="Narrative"/>
      <sheetName val="Travel Table"/>
      <sheetName val="Formula Sheet"/>
      <sheetName val="Cover Page"/>
      <sheetName val="Sheet2"/>
    </sheetNames>
    <sheetDataSet>
      <sheetData sheetId="0" refreshError="1"/>
      <sheetData sheetId="1" refreshError="1">
        <row r="126">
          <cell r="H126">
            <v>0</v>
          </cell>
          <cell r="L126">
            <v>0</v>
          </cell>
          <cell r="P126">
            <v>0</v>
          </cell>
          <cell r="Y126">
            <v>0</v>
          </cell>
        </row>
        <row r="133">
          <cell r="H133">
            <v>0</v>
          </cell>
          <cell r="L133">
            <v>0</v>
          </cell>
          <cell r="P133">
            <v>0</v>
          </cell>
          <cell r="Y133">
            <v>0</v>
          </cell>
        </row>
        <row r="163">
          <cell r="H163">
            <v>0</v>
          </cell>
          <cell r="L163">
            <v>0</v>
          </cell>
          <cell r="P163">
            <v>0</v>
          </cell>
          <cell r="Y163">
            <v>0</v>
          </cell>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abSelected="1" topLeftCell="B1" workbookViewId="0">
      <selection activeCell="I28" sqref="I28"/>
    </sheetView>
  </sheetViews>
  <sheetFormatPr defaultRowHeight="12.75" x14ac:dyDescent="0.2"/>
  <cols>
    <col min="1" max="1" width="2.7109375" customWidth="1"/>
    <col min="2" max="2" width="32.140625" customWidth="1"/>
    <col min="3" max="3" width="19.28515625" style="9" customWidth="1"/>
    <col min="4" max="4" width="21.28515625" style="9" customWidth="1"/>
    <col min="5" max="5" width="27.85546875" style="9" bestFit="1" customWidth="1"/>
    <col min="6" max="7" width="27.85546875" style="9" customWidth="1"/>
    <col min="8" max="8" width="21.28515625" style="9" customWidth="1"/>
    <col min="9" max="9" width="58.5703125" customWidth="1"/>
    <col min="10" max="10" width="25.85546875" customWidth="1"/>
  </cols>
  <sheetData>
    <row r="1" spans="1:11" ht="61.5" customHeight="1" x14ac:dyDescent="0.25">
      <c r="A1" s="5"/>
      <c r="B1" s="414" t="s">
        <v>494</v>
      </c>
      <c r="C1" s="414"/>
      <c r="D1" s="414"/>
      <c r="E1" s="414"/>
      <c r="F1" s="414"/>
      <c r="G1" s="414"/>
      <c r="H1" s="414"/>
      <c r="I1" s="414"/>
      <c r="J1" s="6"/>
      <c r="K1" s="6"/>
    </row>
    <row r="2" spans="1:11" ht="15" x14ac:dyDescent="0.25">
      <c r="B2" s="5"/>
      <c r="C2" s="415" t="s">
        <v>485</v>
      </c>
      <c r="D2" s="415"/>
      <c r="E2" s="415"/>
      <c r="F2" s="410"/>
      <c r="G2" s="410"/>
    </row>
    <row r="3" spans="1:11" ht="15" x14ac:dyDescent="0.25">
      <c r="B3" s="5"/>
      <c r="D3" s="141"/>
    </row>
    <row r="4" spans="1:11" ht="15.75" thickBot="1" x14ac:dyDescent="0.3">
      <c r="B4" s="5"/>
      <c r="H4" s="141"/>
    </row>
    <row r="5" spans="1:11" ht="15.75" thickBot="1" x14ac:dyDescent="0.3">
      <c r="B5" s="352" t="s">
        <v>488</v>
      </c>
      <c r="C5" s="411" t="str">
        <f>IF('Budget Detail'!E1=0,"",'Budget Detail'!E1)</f>
        <v/>
      </c>
      <c r="D5" s="412"/>
      <c r="E5" s="412"/>
      <c r="F5" s="412"/>
      <c r="G5" s="412"/>
      <c r="H5" s="413"/>
    </row>
    <row r="6" spans="1:11" ht="15.75" thickBot="1" x14ac:dyDescent="0.3">
      <c r="B6" s="352" t="s">
        <v>49</v>
      </c>
      <c r="C6" s="411" t="str">
        <f>IF('Budget Detail'!E2=0,"",'Budget Detail'!E2)</f>
        <v/>
      </c>
      <c r="D6" s="412"/>
      <c r="E6" s="412"/>
      <c r="F6" s="412"/>
      <c r="G6" s="412"/>
      <c r="H6" s="413"/>
    </row>
    <row r="7" spans="1:11" ht="15.75" thickBot="1" x14ac:dyDescent="0.3">
      <c r="B7" s="352" t="s">
        <v>47</v>
      </c>
      <c r="C7" s="411" t="str">
        <f>IF('Budget Detail'!E3=0,"",'Budget Detail'!E3)</f>
        <v/>
      </c>
      <c r="D7" s="412"/>
      <c r="E7" s="412"/>
      <c r="F7" s="412"/>
      <c r="G7" s="412"/>
      <c r="H7" s="413"/>
    </row>
    <row r="8" spans="1:11" ht="15.75" thickBot="1" x14ac:dyDescent="0.3">
      <c r="B8" s="352" t="s">
        <v>48</v>
      </c>
      <c r="C8" s="411" t="str">
        <f>IF('Budget Detail'!E4=0,"",'Budget Detail'!E4)</f>
        <v/>
      </c>
      <c r="D8" s="412"/>
      <c r="E8" s="412"/>
      <c r="F8" s="412"/>
      <c r="G8" s="412"/>
      <c r="H8" s="413"/>
    </row>
    <row r="15" spans="1:11" ht="13.5" thickBot="1" x14ac:dyDescent="0.25">
      <c r="B15" s="2"/>
    </row>
    <row r="16" spans="1:11" ht="28.5" customHeight="1" thickBot="1" x14ac:dyDescent="0.25">
      <c r="A16" s="193" t="s">
        <v>50</v>
      </c>
      <c r="B16" s="408"/>
      <c r="C16" s="202" t="s">
        <v>133</v>
      </c>
      <c r="D16" s="202" t="s">
        <v>53</v>
      </c>
      <c r="E16" s="202" t="s">
        <v>52</v>
      </c>
      <c r="F16" s="458" t="s">
        <v>508</v>
      </c>
      <c r="G16" s="458" t="s">
        <v>509</v>
      </c>
      <c r="H16" s="194" t="s">
        <v>77</v>
      </c>
    </row>
    <row r="17" spans="1:13" s="13" customFormat="1" ht="20.100000000000001" customHeight="1" thickBot="1" x14ac:dyDescent="0.25">
      <c r="A17" s="123" t="s">
        <v>78</v>
      </c>
      <c r="B17" s="403" t="s">
        <v>79</v>
      </c>
      <c r="C17" s="124">
        <f>'Budget Detail'!F61</f>
        <v>0</v>
      </c>
      <c r="D17" s="124">
        <f>'Budget Detail'!J61</f>
        <v>0</v>
      </c>
      <c r="E17" s="124">
        <f>'Budget Detail'!N61</f>
        <v>0</v>
      </c>
      <c r="F17" s="124">
        <f>+'Budget Detail'!R61</f>
        <v>0</v>
      </c>
      <c r="G17" s="124">
        <f>+'Budget Detail'!V61</f>
        <v>0</v>
      </c>
      <c r="H17" s="140">
        <f>+C17+D17+E17+F17+G17</f>
        <v>0</v>
      </c>
      <c r="I17"/>
      <c r="J17"/>
    </row>
    <row r="18" spans="1:13" s="13" customFormat="1" ht="20.100000000000001" customHeight="1" thickBot="1" x14ac:dyDescent="0.25">
      <c r="A18" s="397" t="s">
        <v>80</v>
      </c>
      <c r="B18" s="404" t="s">
        <v>500</v>
      </c>
      <c r="C18" s="125">
        <f>'[2]Budget Detail'!H126</f>
        <v>0</v>
      </c>
      <c r="D18" s="125">
        <f>'[2]Budget Detail'!L126</f>
        <v>0</v>
      </c>
      <c r="E18" s="125">
        <f>'[2]Budget Detail'!P126</f>
        <v>0</v>
      </c>
      <c r="F18" s="125"/>
      <c r="G18" s="125"/>
      <c r="H18" s="140">
        <f t="shared" ref="H18:H27" si="0">+C18+D18+E18+F18+G18</f>
        <v>0</v>
      </c>
      <c r="I18"/>
      <c r="J18"/>
      <c r="K18" s="121" t="str">
        <f t="shared" ref="K18:K19" si="1">IF(SUM(C18:J18)/2=J18," ","ERROR")</f>
        <v xml:space="preserve"> </v>
      </c>
      <c r="L18" s="122" t="str">
        <f>IF(J18='[2]Budget Detail'!Y126," ","Doesn't Tie to Detail Sheet")</f>
        <v xml:space="preserve"> </v>
      </c>
    </row>
    <row r="19" spans="1:13" s="13" customFormat="1" ht="20.100000000000001" customHeight="1" thickBot="1" x14ac:dyDescent="0.25">
      <c r="A19" s="397" t="s">
        <v>81</v>
      </c>
      <c r="B19" s="404" t="s">
        <v>501</v>
      </c>
      <c r="C19" s="125">
        <f>'[2]Budget Detail'!H133</f>
        <v>0</v>
      </c>
      <c r="D19" s="125">
        <f>'[2]Budget Detail'!L133</f>
        <v>0</v>
      </c>
      <c r="E19" s="125">
        <f>'[2]Budget Detail'!P133</f>
        <v>0</v>
      </c>
      <c r="F19" s="125"/>
      <c r="G19" s="125"/>
      <c r="H19" s="140">
        <f t="shared" si="0"/>
        <v>0</v>
      </c>
      <c r="I19"/>
      <c r="J19"/>
      <c r="K19" s="121" t="str">
        <f t="shared" si="1"/>
        <v xml:space="preserve"> </v>
      </c>
      <c r="L19" s="122" t="str">
        <f>IF(J19='[2]Budget Detail'!Y133," ","Doesn't Tie to Detail Sheet")</f>
        <v xml:space="preserve"> </v>
      </c>
    </row>
    <row r="20" spans="1:13" s="13" customFormat="1" ht="20.100000000000001" customHeight="1" thickBot="1" x14ac:dyDescent="0.25">
      <c r="A20" s="397" t="s">
        <v>82</v>
      </c>
      <c r="B20" s="405" t="s">
        <v>83</v>
      </c>
      <c r="C20" s="125">
        <f>'Budget Detail'!F103</f>
        <v>0</v>
      </c>
      <c r="D20" s="125">
        <f>'Budget Detail'!J103</f>
        <v>0</v>
      </c>
      <c r="E20" s="125">
        <f>'Budget Detail'!N103</f>
        <v>0</v>
      </c>
      <c r="F20" s="459"/>
      <c r="G20" s="459"/>
      <c r="H20" s="140">
        <f t="shared" si="0"/>
        <v>0</v>
      </c>
      <c r="I20"/>
      <c r="J20"/>
      <c r="L20"/>
      <c r="M20"/>
    </row>
    <row r="21" spans="1:13" s="13" customFormat="1" ht="20.100000000000001" customHeight="1" thickBot="1" x14ac:dyDescent="0.25">
      <c r="A21" s="397" t="s">
        <v>84</v>
      </c>
      <c r="B21" s="404" t="s">
        <v>502</v>
      </c>
      <c r="C21" s="125">
        <f>'[2]Budget Detail'!H163</f>
        <v>0</v>
      </c>
      <c r="D21" s="125">
        <f>'[2]Budget Detail'!L163</f>
        <v>0</v>
      </c>
      <c r="E21" s="125">
        <f>'[2]Budget Detail'!P163</f>
        <v>0</v>
      </c>
      <c r="F21" s="125"/>
      <c r="G21" s="125"/>
      <c r="H21" s="140">
        <f t="shared" si="0"/>
        <v>0</v>
      </c>
      <c r="I21"/>
      <c r="J21"/>
      <c r="K21" s="121" t="str">
        <f t="shared" ref="K21" si="2">IF(SUM(C21:J21)/2=J21," ","ERROR")</f>
        <v xml:space="preserve"> </v>
      </c>
      <c r="L21" t="str">
        <f>IF(J21='[2]Budget Detail'!Y163," ","Doesn't Tie to Detail Sheet")</f>
        <v xml:space="preserve"> </v>
      </c>
      <c r="M21"/>
    </row>
    <row r="22" spans="1:13" s="13" customFormat="1" ht="20.100000000000001" customHeight="1" thickBot="1" x14ac:dyDescent="0.25">
      <c r="A22" s="397" t="s">
        <v>497</v>
      </c>
      <c r="B22" s="404" t="s">
        <v>496</v>
      </c>
      <c r="C22" s="125">
        <f>'Budget Detail'!F168</f>
        <v>0</v>
      </c>
      <c r="D22" s="125">
        <f>'Budget Detail'!J168</f>
        <v>0</v>
      </c>
      <c r="E22" s="125">
        <f>'Budget Detail'!N168</f>
        <v>0</v>
      </c>
      <c r="F22" s="459"/>
      <c r="G22" s="459"/>
      <c r="H22" s="140">
        <f t="shared" si="0"/>
        <v>0</v>
      </c>
      <c r="I22" s="121"/>
      <c r="J22" s="122"/>
      <c r="L22"/>
      <c r="M22"/>
    </row>
    <row r="23" spans="1:13" s="13" customFormat="1" ht="20.100000000000001" customHeight="1" thickBot="1" x14ac:dyDescent="0.25">
      <c r="A23" s="397" t="s">
        <v>85</v>
      </c>
      <c r="B23" s="405" t="s">
        <v>86</v>
      </c>
      <c r="C23" s="125">
        <f>'Budget Detail'!F177</f>
        <v>0</v>
      </c>
      <c r="D23" s="125">
        <f>'Budget Detail'!J177</f>
        <v>0</v>
      </c>
      <c r="E23" s="125">
        <f>'Budget Detail'!N177</f>
        <v>0</v>
      </c>
      <c r="F23" s="459"/>
      <c r="G23" s="459"/>
      <c r="H23" s="140">
        <f t="shared" si="0"/>
        <v>0</v>
      </c>
      <c r="I23" s="121"/>
      <c r="J23" s="122"/>
      <c r="L23"/>
      <c r="M23"/>
    </row>
    <row r="24" spans="1:13" s="13" customFormat="1" ht="20.100000000000001" customHeight="1" thickBot="1" x14ac:dyDescent="0.25">
      <c r="A24" s="398" t="s">
        <v>503</v>
      </c>
      <c r="B24" s="406" t="s">
        <v>176</v>
      </c>
      <c r="C24" s="126">
        <f>'Budget Detail'!F250</f>
        <v>0</v>
      </c>
      <c r="D24" s="126">
        <f>'Budget Detail'!J250</f>
        <v>0</v>
      </c>
      <c r="E24" s="126">
        <f>'Budget Detail'!N250</f>
        <v>0</v>
      </c>
      <c r="F24" s="460"/>
      <c r="G24" s="460"/>
      <c r="H24" s="140">
        <f t="shared" si="0"/>
        <v>0</v>
      </c>
      <c r="I24" s="121"/>
      <c r="J24" s="122" t="str">
        <f>IF(H24='Budget Detail'!W250," ","Doesn't Tie to Detail Sheet")</f>
        <v xml:space="preserve"> </v>
      </c>
      <c r="L24"/>
      <c r="M24"/>
    </row>
    <row r="25" spans="1:13" s="13" customFormat="1" ht="20.100000000000001" customHeight="1" thickBot="1" x14ac:dyDescent="0.25">
      <c r="A25" s="399" t="s">
        <v>504</v>
      </c>
      <c r="B25" s="403" t="s">
        <v>87</v>
      </c>
      <c r="C25" s="127">
        <f t="shared" ref="C25:E25" si="3">SUM(C17:C24)</f>
        <v>0</v>
      </c>
      <c r="D25" s="127">
        <f t="shared" si="3"/>
        <v>0</v>
      </c>
      <c r="E25" s="128">
        <f t="shared" si="3"/>
        <v>0</v>
      </c>
      <c r="F25" s="127"/>
      <c r="G25" s="127"/>
      <c r="H25" s="140">
        <f t="shared" si="0"/>
        <v>0</v>
      </c>
      <c r="I25" s="121"/>
      <c r="J25" s="122" t="str">
        <f>IF(H25='Budget Detail'!W252," ","Doesn't Tie to Detail Sheet")</f>
        <v xml:space="preserve"> </v>
      </c>
      <c r="L25"/>
      <c r="M25"/>
    </row>
    <row r="26" spans="1:13" s="13" customFormat="1" ht="20.100000000000001" customHeight="1" thickBot="1" x14ac:dyDescent="0.25">
      <c r="A26" s="400" t="s">
        <v>505</v>
      </c>
      <c r="B26" s="407" t="s">
        <v>88</v>
      </c>
      <c r="C26" s="131">
        <f>'Budget Detail'!F260</f>
        <v>0</v>
      </c>
      <c r="D26" s="131">
        <f>'Budget Detail'!J260</f>
        <v>0</v>
      </c>
      <c r="E26" s="131">
        <f>'Budget Detail'!N260</f>
        <v>0</v>
      </c>
      <c r="F26" s="131">
        <f>'Budget Detail'!I260</f>
        <v>0</v>
      </c>
      <c r="G26" s="131">
        <f>'Budget Detail'!M260</f>
        <v>0</v>
      </c>
      <c r="H26" s="140">
        <f t="shared" si="0"/>
        <v>0</v>
      </c>
      <c r="I26" s="121" t="str">
        <f>IF(SUM(C26:H26)/2=H26," ","ERROR")</f>
        <v xml:space="preserve"> </v>
      </c>
      <c r="J26" s="122" t="str">
        <f>IF(H26='Budget Detail'!W260," ","Doesn't Tie to Detail Sheet")</f>
        <v xml:space="preserve"> </v>
      </c>
      <c r="L26"/>
      <c r="M26"/>
    </row>
    <row r="27" spans="1:13" s="13" customFormat="1" ht="20.100000000000001" customHeight="1" thickBot="1" x14ac:dyDescent="0.25">
      <c r="A27" s="129" t="s">
        <v>506</v>
      </c>
      <c r="B27" s="409" t="s">
        <v>89</v>
      </c>
      <c r="C27" s="130">
        <f t="shared" ref="C27:E27" si="4">SUM(C25:C26)</f>
        <v>0</v>
      </c>
      <c r="D27" s="130">
        <f t="shared" si="4"/>
        <v>0</v>
      </c>
      <c r="E27" s="130">
        <f t="shared" si="4"/>
        <v>0</v>
      </c>
      <c r="F27" s="461"/>
      <c r="G27" s="461"/>
      <c r="H27" s="402">
        <f t="shared" si="0"/>
        <v>0</v>
      </c>
      <c r="I27" s="121" t="str">
        <f>IF(SUM(C27:H27)/2=H27," ","ERROR")</f>
        <v xml:space="preserve"> </v>
      </c>
      <c r="J27" s="122" t="str">
        <f>IF(H27='Budget Detail'!W264," ","Doesn't Tie to Detail Sheet")</f>
        <v xml:space="preserve"> </v>
      </c>
    </row>
    <row r="30" spans="1:13" x14ac:dyDescent="0.2">
      <c r="C30" s="15" t="str">
        <f>IF(C27='Budget Detail'!F264," ","Doesn't Tie to Detail Sheet")</f>
        <v xml:space="preserve"> </v>
      </c>
      <c r="D30" s="15" t="str">
        <f>IF(D27='Budget Detail'!J264," ","Doesn't Tie to Detail Sheet")</f>
        <v xml:space="preserve"> </v>
      </c>
      <c r="E30" s="15" t="str">
        <f>IF(E27='Budget Detail'!N264," ","Doesn't Tie to Detail Sheet")</f>
        <v xml:space="preserve"> </v>
      </c>
      <c r="F30" s="15"/>
      <c r="G30" s="15"/>
      <c r="H30" s="15" t="str">
        <f>IF(H27='Budget Detail'!W264," ","Doesn't Tie to Detail Sheet")</f>
        <v xml:space="preserve"> </v>
      </c>
    </row>
  </sheetData>
  <sheetProtection formatColumns="0" selectLockedCells="1"/>
  <mergeCells count="6">
    <mergeCell ref="B1:I1"/>
    <mergeCell ref="C2:E2"/>
    <mergeCell ref="C5:H5"/>
    <mergeCell ref="C6:H6"/>
    <mergeCell ref="C7:H7"/>
    <mergeCell ref="C8:H8"/>
  </mergeCells>
  <phoneticPr fontId="0" type="noConversion"/>
  <conditionalFormatting sqref="I22:I27">
    <cfRule type="cellIs" dxfId="85" priority="7" stopIfTrue="1" operator="equal">
      <formula>"Doesn't Foot"</formula>
    </cfRule>
  </conditionalFormatting>
  <conditionalFormatting sqref="C30:H30 J22:J27">
    <cfRule type="cellIs" dxfId="84" priority="8" stopIfTrue="1" operator="equal">
      <formula>"Doesn't Tie to Detail Sheet"</formula>
    </cfRule>
  </conditionalFormatting>
  <conditionalFormatting sqref="C29:H29">
    <cfRule type="cellIs" dxfId="83" priority="9" stopIfTrue="1" operator="equal">
      <formula>"Doesn't Foot"</formula>
    </cfRule>
  </conditionalFormatting>
  <conditionalFormatting sqref="K18">
    <cfRule type="cellIs" dxfId="82" priority="5" stopIfTrue="1" operator="equal">
      <formula>"Doesn't Foot"</formula>
    </cfRule>
  </conditionalFormatting>
  <conditionalFormatting sqref="K19">
    <cfRule type="cellIs" dxfId="81" priority="3" stopIfTrue="1" operator="equal">
      <formula>"Doesn't Foot"</formula>
    </cfRule>
  </conditionalFormatting>
  <conditionalFormatting sqref="L18">
    <cfRule type="cellIs" dxfId="80" priority="6" stopIfTrue="1" operator="equal">
      <formula>"Doesn't Tie to Detail Sheet"</formula>
    </cfRule>
  </conditionalFormatting>
  <conditionalFormatting sqref="L19">
    <cfRule type="cellIs" dxfId="79" priority="4" stopIfTrue="1" operator="equal">
      <formula>"Doesn't Tie to Detail Sheet"</formula>
    </cfRule>
  </conditionalFormatting>
  <conditionalFormatting sqref="K21">
    <cfRule type="cellIs" dxfId="78" priority="1" stopIfTrue="1" operator="equal">
      <formula>"Doesn't Foot"</formula>
    </cfRule>
  </conditionalFormatting>
  <pageMargins left="0.75" right="0.75" top="1" bottom="1" header="0.5" footer="0.5"/>
  <pageSetup orientation="portrait"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13"/>
    <pageSetUpPr fitToPage="1"/>
  </sheetPr>
  <dimension ref="A1:X264"/>
  <sheetViews>
    <sheetView zoomScale="85" zoomScaleNormal="85" workbookViewId="0">
      <pane xSplit="2" ySplit="10" topLeftCell="C11" activePane="bottomRight" state="frozen"/>
      <selection pane="topRight" activeCell="G1" sqref="G1"/>
      <selection pane="bottomLeft" activeCell="A10" sqref="A10"/>
      <selection pane="bottomRight" activeCell="Y21" sqref="Y21"/>
    </sheetView>
  </sheetViews>
  <sheetFormatPr defaultRowHeight="12.75" outlineLevelRow="1" x14ac:dyDescent="0.2"/>
  <cols>
    <col min="1" max="1" width="2" customWidth="1"/>
    <col min="2" max="2" width="42.28515625" bestFit="1" customWidth="1"/>
    <col min="3" max="3" width="17.7109375" bestFit="1" customWidth="1"/>
    <col min="4" max="4" width="7.7109375" customWidth="1"/>
    <col min="5" max="5" width="10.85546875" style="8" bestFit="1" customWidth="1"/>
    <col min="6" max="6" width="12.7109375" style="309" customWidth="1"/>
    <col min="7" max="7" width="9.140625" style="8"/>
    <col min="8" max="8" width="7.7109375" customWidth="1"/>
    <col min="9" max="9" width="10.85546875" style="8" customWidth="1"/>
    <col min="10" max="10" width="12.7109375" style="8" customWidth="1"/>
    <col min="11" max="11" width="9.140625" style="8"/>
    <col min="12" max="12" width="7.7109375" customWidth="1"/>
    <col min="13" max="13" width="10.85546875" style="8" customWidth="1"/>
    <col min="14" max="14" width="12.7109375" style="8" customWidth="1"/>
    <col min="15" max="15" width="9.140625" style="8"/>
    <col min="16" max="16" width="7.7109375" customWidth="1"/>
    <col min="17" max="17" width="10.85546875" style="8" customWidth="1"/>
    <col min="18" max="18" width="12.7109375" style="8" customWidth="1"/>
    <col min="19" max="19" width="9.140625" style="8"/>
    <col min="20" max="20" width="7.7109375" customWidth="1"/>
    <col min="21" max="21" width="10.85546875" style="8" customWidth="1"/>
    <col min="22" max="22" width="12.7109375" style="8" customWidth="1"/>
    <col min="23" max="23" width="14.28515625" style="8" customWidth="1"/>
    <col min="24" max="24" width="11.7109375" customWidth="1"/>
    <col min="25" max="25" width="10.5703125" bestFit="1" customWidth="1"/>
  </cols>
  <sheetData>
    <row r="1" spans="1:24" ht="15.75" hidden="1" outlineLevel="1" thickBot="1" x14ac:dyDescent="0.3">
      <c r="A1" s="416" t="str">
        <f>IF(OR($K$2&lt;&gt;0,$K$3&lt;&gt;0,$K$4&lt;&gt;0),"","Fill in Inflation Factors on right. ---&gt;")</f>
        <v>Fill in Inflation Factors on right. ---&gt;</v>
      </c>
      <c r="B1" s="417"/>
      <c r="C1" s="5" t="s">
        <v>150</v>
      </c>
      <c r="D1" s="5"/>
      <c r="E1" s="109"/>
      <c r="F1" s="308"/>
      <c r="G1" s="110"/>
      <c r="H1" s="435" t="s">
        <v>134</v>
      </c>
      <c r="I1" s="436"/>
      <c r="J1" s="436"/>
      <c r="K1" s="437"/>
      <c r="L1" s="433" t="s">
        <v>483</v>
      </c>
      <c r="M1" s="433"/>
      <c r="N1" s="433"/>
      <c r="O1" s="110"/>
      <c r="P1" s="435" t="s">
        <v>134</v>
      </c>
      <c r="Q1" s="436"/>
      <c r="R1" s="436"/>
      <c r="S1" s="437"/>
      <c r="T1" s="433" t="s">
        <v>483</v>
      </c>
      <c r="U1" s="433"/>
      <c r="V1" s="433"/>
    </row>
    <row r="2" spans="1:24" ht="15.75" hidden="1" outlineLevel="1" thickBot="1" x14ac:dyDescent="0.3">
      <c r="A2" s="418"/>
      <c r="B2" s="419"/>
      <c r="C2" s="5" t="s">
        <v>49</v>
      </c>
      <c r="D2" s="5"/>
      <c r="E2" s="109"/>
      <c r="F2" s="308"/>
      <c r="G2" s="110"/>
      <c r="H2" s="424" t="s">
        <v>54</v>
      </c>
      <c r="I2" s="425"/>
      <c r="J2" s="426"/>
      <c r="K2" s="302"/>
      <c r="L2" s="434"/>
      <c r="M2" s="434"/>
      <c r="N2" s="434"/>
      <c r="O2" s="110"/>
      <c r="P2" s="424" t="s">
        <v>54</v>
      </c>
      <c r="Q2" s="425"/>
      <c r="R2" s="426"/>
      <c r="S2" s="302"/>
      <c r="T2" s="434"/>
      <c r="U2" s="434"/>
      <c r="V2" s="434"/>
      <c r="X2" s="8"/>
    </row>
    <row r="3" spans="1:24" ht="15.75" hidden="1" outlineLevel="1" thickBot="1" x14ac:dyDescent="0.3">
      <c r="A3" s="418"/>
      <c r="B3" s="419"/>
      <c r="C3" s="5" t="s">
        <v>47</v>
      </c>
      <c r="D3" s="5"/>
      <c r="E3" s="109"/>
      <c r="F3" s="308"/>
      <c r="G3" s="110"/>
      <c r="H3" s="427" t="s">
        <v>55</v>
      </c>
      <c r="I3" s="428"/>
      <c r="J3" s="429"/>
      <c r="K3" s="303"/>
      <c r="L3" s="434"/>
      <c r="M3" s="434"/>
      <c r="N3" s="434"/>
      <c r="O3" s="110"/>
      <c r="P3" s="427" t="s">
        <v>55</v>
      </c>
      <c r="Q3" s="428"/>
      <c r="R3" s="429"/>
      <c r="S3" s="303"/>
      <c r="T3" s="434"/>
      <c r="U3" s="434"/>
      <c r="V3" s="434"/>
      <c r="X3" s="8"/>
    </row>
    <row r="4" spans="1:24" ht="15.75" hidden="1" outlineLevel="1" thickBot="1" x14ac:dyDescent="0.3">
      <c r="A4" s="418"/>
      <c r="B4" s="419"/>
      <c r="C4" s="5" t="s">
        <v>48</v>
      </c>
      <c r="D4" s="5"/>
      <c r="E4" s="109"/>
      <c r="F4" s="308"/>
      <c r="G4" s="110"/>
      <c r="H4" s="430" t="s">
        <v>51</v>
      </c>
      <c r="I4" s="431"/>
      <c r="J4" s="432"/>
      <c r="K4" s="304"/>
      <c r="L4" s="434"/>
      <c r="M4" s="434"/>
      <c r="N4" s="434"/>
      <c r="O4" s="110"/>
      <c r="P4" s="430" t="s">
        <v>51</v>
      </c>
      <c r="Q4" s="431"/>
      <c r="R4" s="432"/>
      <c r="S4" s="304"/>
      <c r="T4" s="434"/>
      <c r="U4" s="434"/>
      <c r="V4" s="434"/>
      <c r="X4" s="8"/>
    </row>
    <row r="5" spans="1:24" ht="13.5" hidden="1" outlineLevel="1" thickBot="1" x14ac:dyDescent="0.25">
      <c r="A5" s="418"/>
      <c r="B5" s="419"/>
    </row>
    <row r="6" spans="1:24" ht="13.5" hidden="1" customHeight="1" outlineLevel="1" x14ac:dyDescent="0.2">
      <c r="A6" s="418"/>
      <c r="B6" s="419"/>
      <c r="G6"/>
      <c r="I6"/>
      <c r="K6"/>
      <c r="O6"/>
      <c r="Q6"/>
      <c r="S6"/>
    </row>
    <row r="7" spans="1:24" ht="13.5" hidden="1" customHeight="1" outlineLevel="1" thickBot="1" x14ac:dyDescent="0.25">
      <c r="A7" s="418"/>
      <c r="B7" s="419"/>
      <c r="G7"/>
      <c r="I7"/>
      <c r="K7"/>
      <c r="O7"/>
      <c r="Q7"/>
      <c r="S7"/>
    </row>
    <row r="8" spans="1:24" ht="13.5" customHeight="1" collapsed="1" thickBot="1" x14ac:dyDescent="0.25">
      <c r="A8" s="418"/>
      <c r="B8" s="419"/>
      <c r="C8" s="189" t="s">
        <v>133</v>
      </c>
      <c r="D8" s="189"/>
      <c r="E8" s="191"/>
      <c r="F8" s="310"/>
      <c r="G8" s="188" t="s">
        <v>53</v>
      </c>
      <c r="H8" s="189"/>
      <c r="I8" s="190"/>
      <c r="J8" s="190"/>
      <c r="K8" s="188" t="s">
        <v>52</v>
      </c>
      <c r="L8" s="188"/>
      <c r="M8" s="190"/>
      <c r="N8" s="190"/>
      <c r="O8" s="188" t="s">
        <v>508</v>
      </c>
      <c r="P8" s="189"/>
      <c r="Q8" s="190"/>
      <c r="R8" s="190"/>
      <c r="S8" s="188" t="s">
        <v>509</v>
      </c>
      <c r="T8" s="188"/>
      <c r="U8" s="190"/>
      <c r="V8" s="190"/>
    </row>
    <row r="9" spans="1:24" s="1" customFormat="1" ht="13.5" customHeight="1" thickBot="1" x14ac:dyDescent="0.25">
      <c r="A9" s="420"/>
      <c r="B9" s="421"/>
      <c r="C9" s="180" t="s">
        <v>46</v>
      </c>
      <c r="D9" s="181"/>
      <c r="E9" s="181"/>
      <c r="F9" s="311"/>
      <c r="G9" s="182" t="s">
        <v>46</v>
      </c>
      <c r="H9" s="181"/>
      <c r="I9" s="183"/>
      <c r="J9" s="183"/>
      <c r="K9" s="182" t="s">
        <v>46</v>
      </c>
      <c r="L9" s="183"/>
      <c r="M9" s="183"/>
      <c r="N9" s="183"/>
      <c r="O9" s="182" t="s">
        <v>46</v>
      </c>
      <c r="P9" s="181"/>
      <c r="Q9" s="183"/>
      <c r="R9" s="183"/>
      <c r="S9" s="182" t="s">
        <v>46</v>
      </c>
      <c r="T9" s="183"/>
      <c r="U9" s="183"/>
      <c r="V9" s="183"/>
      <c r="W9" s="422" t="s">
        <v>254</v>
      </c>
      <c r="X9" s="7"/>
    </row>
    <row r="10" spans="1:24" s="1" customFormat="1" ht="26.25" thickBot="1" x14ac:dyDescent="0.25">
      <c r="A10" s="184" t="s">
        <v>22</v>
      </c>
      <c r="B10" s="184"/>
      <c r="C10" s="185" t="s">
        <v>194</v>
      </c>
      <c r="D10" s="186" t="s">
        <v>188</v>
      </c>
      <c r="E10" s="187" t="s">
        <v>482</v>
      </c>
      <c r="F10" s="312" t="s">
        <v>189</v>
      </c>
      <c r="G10" s="185" t="s">
        <v>194</v>
      </c>
      <c r="H10" s="186" t="s">
        <v>188</v>
      </c>
      <c r="I10" s="187" t="s">
        <v>482</v>
      </c>
      <c r="J10" s="187" t="s">
        <v>195</v>
      </c>
      <c r="K10" s="185" t="s">
        <v>194</v>
      </c>
      <c r="L10" s="186" t="s">
        <v>188</v>
      </c>
      <c r="M10" s="187" t="s">
        <v>482</v>
      </c>
      <c r="N10" s="187" t="s">
        <v>196</v>
      </c>
      <c r="O10" s="185" t="s">
        <v>194</v>
      </c>
      <c r="P10" s="186" t="s">
        <v>188</v>
      </c>
      <c r="Q10" s="187" t="s">
        <v>482</v>
      </c>
      <c r="R10" s="187" t="s">
        <v>510</v>
      </c>
      <c r="S10" s="185" t="s">
        <v>194</v>
      </c>
      <c r="T10" s="186" t="s">
        <v>188</v>
      </c>
      <c r="U10" s="187" t="s">
        <v>482</v>
      </c>
      <c r="V10" s="187" t="s">
        <v>511</v>
      </c>
      <c r="W10" s="423"/>
      <c r="X10" s="17"/>
    </row>
    <row r="11" spans="1:24" s="12" customFormat="1" ht="13.5" outlineLevel="1" thickBot="1" x14ac:dyDescent="0.25">
      <c r="A11" s="36"/>
      <c r="B11" s="36"/>
      <c r="C11" s="24"/>
      <c r="D11" s="25"/>
      <c r="E11" s="26"/>
      <c r="F11" s="313"/>
      <c r="G11" s="24"/>
      <c r="H11" s="25"/>
      <c r="I11" s="27"/>
      <c r="J11" s="27"/>
      <c r="K11" s="24"/>
      <c r="L11" s="25"/>
      <c r="M11" s="27"/>
      <c r="N11" s="27"/>
      <c r="O11" s="24"/>
      <c r="P11" s="25"/>
      <c r="Q11" s="27"/>
      <c r="R11" s="27"/>
      <c r="S11" s="24"/>
      <c r="T11" s="25"/>
      <c r="U11" s="27"/>
      <c r="V11" s="27"/>
      <c r="W11" s="27"/>
      <c r="X11" s="10"/>
    </row>
    <row r="12" spans="1:24" s="1" customFormat="1" outlineLevel="1" x14ac:dyDescent="0.2">
      <c r="A12" s="37" t="s">
        <v>64</v>
      </c>
      <c r="B12" s="37"/>
      <c r="C12" s="28"/>
      <c r="D12" s="29"/>
      <c r="E12" s="30"/>
      <c r="F12" s="314"/>
      <c r="G12" s="28"/>
      <c r="H12" s="29"/>
      <c r="I12" s="30"/>
      <c r="J12" s="31"/>
      <c r="K12" s="28"/>
      <c r="L12" s="29"/>
      <c r="M12" s="30"/>
      <c r="N12" s="31"/>
      <c r="O12" s="28"/>
      <c r="P12" s="29"/>
      <c r="Q12" s="30"/>
      <c r="R12" s="31"/>
      <c r="S12" s="28"/>
      <c r="T12" s="29"/>
      <c r="U12" s="30"/>
      <c r="V12" s="31"/>
      <c r="W12" s="31"/>
      <c r="X12" s="17"/>
    </row>
    <row r="13" spans="1:24" s="58" customFormat="1" outlineLevel="1" x14ac:dyDescent="0.2">
      <c r="A13" s="59"/>
      <c r="B13" s="59"/>
      <c r="C13" s="152"/>
      <c r="D13" s="60"/>
      <c r="E13" s="61"/>
      <c r="F13" s="315"/>
      <c r="G13" s="152"/>
      <c r="H13" s="60"/>
      <c r="I13" s="61"/>
      <c r="J13" s="213"/>
      <c r="K13" s="217"/>
      <c r="L13" s="60"/>
      <c r="M13" s="61"/>
      <c r="N13" s="213"/>
      <c r="O13" s="152"/>
      <c r="P13" s="60"/>
      <c r="Q13" s="61"/>
      <c r="R13" s="213"/>
      <c r="S13" s="217"/>
      <c r="T13" s="60"/>
      <c r="U13" s="61"/>
      <c r="V13" s="213"/>
      <c r="W13" s="132"/>
      <c r="X13" s="17"/>
    </row>
    <row r="14" spans="1:24" s="2" customFormat="1" outlineLevel="1" x14ac:dyDescent="0.2">
      <c r="A14" s="354" t="s">
        <v>102</v>
      </c>
      <c r="B14" s="354"/>
      <c r="C14" s="355"/>
      <c r="D14" s="356"/>
      <c r="E14" s="357"/>
      <c r="F14" s="358"/>
      <c r="G14" s="355"/>
      <c r="H14" s="356"/>
      <c r="I14" s="357"/>
      <c r="J14" s="359"/>
      <c r="K14" s="360"/>
      <c r="L14" s="356"/>
      <c r="M14" s="357"/>
      <c r="N14" s="359"/>
      <c r="O14" s="355"/>
      <c r="P14" s="356"/>
      <c r="Q14" s="357"/>
      <c r="R14" s="359"/>
      <c r="S14" s="360"/>
      <c r="T14" s="356"/>
      <c r="U14" s="357"/>
      <c r="V14" s="359"/>
      <c r="W14" s="361"/>
      <c r="X14" s="17"/>
    </row>
    <row r="15" spans="1:24" s="2" customFormat="1" outlineLevel="1" x14ac:dyDescent="0.2">
      <c r="A15" s="62"/>
      <c r="B15" s="62"/>
      <c r="C15" s="153"/>
      <c r="D15" s="63"/>
      <c r="E15" s="64"/>
      <c r="F15" s="316"/>
      <c r="G15" s="153"/>
      <c r="H15" s="63"/>
      <c r="I15" s="64"/>
      <c r="J15" s="214"/>
      <c r="K15" s="218"/>
      <c r="L15" s="63"/>
      <c r="M15" s="64"/>
      <c r="N15" s="214"/>
      <c r="O15" s="153"/>
      <c r="P15" s="63"/>
      <c r="Q15" s="64"/>
      <c r="R15" s="214"/>
      <c r="S15" s="218"/>
      <c r="T15" s="63"/>
      <c r="U15" s="64"/>
      <c r="V15" s="214"/>
      <c r="W15" s="133"/>
      <c r="X15" s="17"/>
    </row>
    <row r="16" spans="1:24" s="4" customFormat="1" outlineLevel="1" x14ac:dyDescent="0.2">
      <c r="A16" s="354" t="s">
        <v>103</v>
      </c>
      <c r="B16" s="362"/>
      <c r="C16" s="363"/>
      <c r="D16" s="364"/>
      <c r="E16" s="365"/>
      <c r="F16" s="366"/>
      <c r="G16" s="363"/>
      <c r="H16" s="364"/>
      <c r="I16" s="365"/>
      <c r="J16" s="367"/>
      <c r="K16" s="363"/>
      <c r="L16" s="364"/>
      <c r="M16" s="365"/>
      <c r="N16" s="367"/>
      <c r="O16" s="363"/>
      <c r="P16" s="364"/>
      <c r="Q16" s="365"/>
      <c r="R16" s="367"/>
      <c r="S16" s="363"/>
      <c r="T16" s="364"/>
      <c r="U16" s="365"/>
      <c r="V16" s="367"/>
      <c r="W16" s="368"/>
      <c r="X16" s="18"/>
    </row>
    <row r="17" spans="1:24" outlineLevel="1" x14ac:dyDescent="0.2">
      <c r="A17" s="70"/>
      <c r="B17" s="75" t="s">
        <v>23</v>
      </c>
      <c r="C17" s="145"/>
      <c r="D17" s="65"/>
      <c r="E17" s="72"/>
      <c r="F17" s="318">
        <f t="shared" ref="F17:F24" si="0">ROUND(D17*E17,0)</f>
        <v>0</v>
      </c>
      <c r="G17" s="145"/>
      <c r="H17" s="65"/>
      <c r="I17" s="73">
        <f t="shared" ref="I17:I19" si="1">ROUND(E17*(100%+$K$2),0)</f>
        <v>0</v>
      </c>
      <c r="J17" s="155">
        <f t="shared" ref="J17:J19" si="2">ROUND(H17*I17,0)</f>
        <v>0</v>
      </c>
      <c r="K17" s="145"/>
      <c r="L17" s="65"/>
      <c r="M17" s="73">
        <f t="shared" ref="M17:M19" si="3">ROUND(I17*(100%+$K$2),0)</f>
        <v>0</v>
      </c>
      <c r="N17" s="155">
        <f t="shared" ref="N17:N19" si="4">ROUND(L17*M17,0)</f>
        <v>0</v>
      </c>
      <c r="O17" s="145"/>
      <c r="P17" s="65"/>
      <c r="Q17" s="73">
        <f t="shared" ref="Q17:Q19" si="5">ROUND(M17*(100%+$K$2),0)</f>
        <v>0</v>
      </c>
      <c r="R17" s="155">
        <f t="shared" ref="R17:R19" si="6">ROUND(P17*Q17,0)</f>
        <v>0</v>
      </c>
      <c r="S17" s="145"/>
      <c r="T17" s="65"/>
      <c r="U17" s="73">
        <f t="shared" ref="U17:U19" si="7">ROUND(Q17*(100%+$K$2),0)</f>
        <v>0</v>
      </c>
      <c r="V17" s="155">
        <f t="shared" ref="V17:V19" si="8">ROUND(T17*U17,0)</f>
        <v>0</v>
      </c>
      <c r="W17" s="135" t="e">
        <f>F17+J17+N17+#REF!+#REF!</f>
        <v>#REF!</v>
      </c>
      <c r="X17" s="20"/>
    </row>
    <row r="18" spans="1:24" outlineLevel="1" x14ac:dyDescent="0.2">
      <c r="A18" s="70"/>
      <c r="B18" s="75" t="s">
        <v>23</v>
      </c>
      <c r="C18" s="145"/>
      <c r="D18" s="65"/>
      <c r="E18" s="72"/>
      <c r="F18" s="318">
        <f t="shared" si="0"/>
        <v>0</v>
      </c>
      <c r="G18" s="145"/>
      <c r="H18" s="65"/>
      <c r="I18" s="73">
        <f t="shared" si="1"/>
        <v>0</v>
      </c>
      <c r="J18" s="155">
        <f t="shared" si="2"/>
        <v>0</v>
      </c>
      <c r="K18" s="145"/>
      <c r="L18" s="65"/>
      <c r="M18" s="73">
        <f t="shared" si="3"/>
        <v>0</v>
      </c>
      <c r="N18" s="155">
        <f t="shared" si="4"/>
        <v>0</v>
      </c>
      <c r="O18" s="145"/>
      <c r="P18" s="65"/>
      <c r="Q18" s="73">
        <f t="shared" si="5"/>
        <v>0</v>
      </c>
      <c r="R18" s="155">
        <f t="shared" si="6"/>
        <v>0</v>
      </c>
      <c r="S18" s="145"/>
      <c r="T18" s="65"/>
      <c r="U18" s="73">
        <f t="shared" si="7"/>
        <v>0</v>
      </c>
      <c r="V18" s="155">
        <f t="shared" si="8"/>
        <v>0</v>
      </c>
      <c r="W18" s="135" t="e">
        <f>F18+J18+N18+#REF!+#REF!</f>
        <v>#REF!</v>
      </c>
      <c r="X18" s="20"/>
    </row>
    <row r="19" spans="1:24" outlineLevel="1" x14ac:dyDescent="0.2">
      <c r="A19" s="70"/>
      <c r="B19" s="75" t="s">
        <v>25</v>
      </c>
      <c r="C19" s="145"/>
      <c r="D19" s="65"/>
      <c r="E19" s="72"/>
      <c r="F19" s="318">
        <f t="shared" si="0"/>
        <v>0</v>
      </c>
      <c r="G19" s="145"/>
      <c r="H19" s="65"/>
      <c r="I19" s="73">
        <f t="shared" si="1"/>
        <v>0</v>
      </c>
      <c r="J19" s="155">
        <f t="shared" si="2"/>
        <v>0</v>
      </c>
      <c r="K19" s="145"/>
      <c r="L19" s="65"/>
      <c r="M19" s="73">
        <f t="shared" si="3"/>
        <v>0</v>
      </c>
      <c r="N19" s="155">
        <f t="shared" si="4"/>
        <v>0</v>
      </c>
      <c r="O19" s="145"/>
      <c r="P19" s="65"/>
      <c r="Q19" s="73">
        <f t="shared" si="5"/>
        <v>0</v>
      </c>
      <c r="R19" s="155">
        <f t="shared" si="6"/>
        <v>0</v>
      </c>
      <c r="S19" s="145"/>
      <c r="T19" s="65"/>
      <c r="U19" s="73">
        <f t="shared" si="7"/>
        <v>0</v>
      </c>
      <c r="V19" s="155">
        <f t="shared" si="8"/>
        <v>0</v>
      </c>
      <c r="W19" s="135" t="e">
        <f>F19+J19+N19+#REF!+#REF!</f>
        <v>#REF!</v>
      </c>
      <c r="X19" s="20"/>
    </row>
    <row r="20" spans="1:24" outlineLevel="1" x14ac:dyDescent="0.2">
      <c r="A20" s="70"/>
      <c r="B20" s="76"/>
      <c r="C20" s="145"/>
      <c r="D20" s="65"/>
      <c r="E20" s="72"/>
      <c r="F20" s="317"/>
      <c r="G20" s="145"/>
      <c r="H20" s="65"/>
      <c r="I20" s="68"/>
      <c r="J20" s="215"/>
      <c r="K20" s="145"/>
      <c r="L20" s="65"/>
      <c r="M20" s="68"/>
      <c r="N20" s="215"/>
      <c r="O20" s="145"/>
      <c r="P20" s="65"/>
      <c r="Q20" s="68"/>
      <c r="R20" s="215"/>
      <c r="S20" s="145"/>
      <c r="T20" s="65"/>
      <c r="U20" s="68"/>
      <c r="V20" s="215"/>
      <c r="W20" s="134"/>
      <c r="X20" s="20"/>
    </row>
    <row r="21" spans="1:24" outlineLevel="1" x14ac:dyDescent="0.2">
      <c r="A21" s="354" t="s">
        <v>76</v>
      </c>
      <c r="B21" s="369"/>
      <c r="C21" s="363"/>
      <c r="D21" s="362"/>
      <c r="E21" s="365"/>
      <c r="F21" s="366"/>
      <c r="G21" s="363"/>
      <c r="H21" s="362"/>
      <c r="I21" s="365"/>
      <c r="J21" s="367"/>
      <c r="K21" s="363"/>
      <c r="L21" s="362"/>
      <c r="M21" s="365"/>
      <c r="N21" s="367"/>
      <c r="O21" s="363"/>
      <c r="P21" s="362"/>
      <c r="Q21" s="365"/>
      <c r="R21" s="367"/>
      <c r="S21" s="363"/>
      <c r="T21" s="362"/>
      <c r="U21" s="365"/>
      <c r="V21" s="367"/>
      <c r="W21" s="368"/>
      <c r="X21" s="10"/>
    </row>
    <row r="22" spans="1:24" outlineLevel="1" x14ac:dyDescent="0.2">
      <c r="A22" s="70"/>
      <c r="B22" s="75" t="s">
        <v>66</v>
      </c>
      <c r="C22" s="145"/>
      <c r="D22" s="65"/>
      <c r="E22" s="72"/>
      <c r="F22" s="318">
        <f t="shared" si="0"/>
        <v>0</v>
      </c>
      <c r="G22" s="145"/>
      <c r="H22" s="65"/>
      <c r="I22" s="73">
        <f>ROUND(E22*(100%+$K$2),0)</f>
        <v>0</v>
      </c>
      <c r="J22" s="155">
        <f>ROUND(H22*I22,0)</f>
        <v>0</v>
      </c>
      <c r="K22" s="145"/>
      <c r="L22" s="65"/>
      <c r="M22" s="73">
        <f>ROUND(I22*(100%+$K$2),0)</f>
        <v>0</v>
      </c>
      <c r="N22" s="155">
        <f>ROUND(L22*M22,0)</f>
        <v>0</v>
      </c>
      <c r="O22" s="145"/>
      <c r="P22" s="65"/>
      <c r="Q22" s="73">
        <f>ROUND(M22*(100%+$K$2),0)</f>
        <v>0</v>
      </c>
      <c r="R22" s="155">
        <f>ROUND(P22*Q22,0)</f>
        <v>0</v>
      </c>
      <c r="S22" s="145"/>
      <c r="T22" s="65"/>
      <c r="U22" s="73">
        <f>ROUND(Q22*(100%+$K$2),0)</f>
        <v>0</v>
      </c>
      <c r="V22" s="155">
        <f>ROUND(T22*U22,0)</f>
        <v>0</v>
      </c>
      <c r="W22" s="135" t="e">
        <f>F22+J22+N22+#REF!+#REF!</f>
        <v>#REF!</v>
      </c>
      <c r="X22" s="20"/>
    </row>
    <row r="23" spans="1:24" outlineLevel="1" x14ac:dyDescent="0.2">
      <c r="A23" s="70"/>
      <c r="B23" s="75" t="s">
        <v>66</v>
      </c>
      <c r="C23" s="145"/>
      <c r="D23" s="65"/>
      <c r="E23" s="72"/>
      <c r="F23" s="318">
        <f t="shared" si="0"/>
        <v>0</v>
      </c>
      <c r="G23" s="145"/>
      <c r="H23" s="65"/>
      <c r="I23" s="73">
        <f>ROUND(E23*(100%+$K$2),0)</f>
        <v>0</v>
      </c>
      <c r="J23" s="155">
        <f>ROUND(H23*I23,0)</f>
        <v>0</v>
      </c>
      <c r="K23" s="145"/>
      <c r="L23" s="65"/>
      <c r="M23" s="73">
        <f>ROUND(I23*(100%+$K$2),0)</f>
        <v>0</v>
      </c>
      <c r="N23" s="155">
        <f>ROUND(L23*M23,0)</f>
        <v>0</v>
      </c>
      <c r="O23" s="145"/>
      <c r="P23" s="65"/>
      <c r="Q23" s="73">
        <f>ROUND(M23*(100%+$K$2),0)</f>
        <v>0</v>
      </c>
      <c r="R23" s="155">
        <f>ROUND(P23*Q23,0)</f>
        <v>0</v>
      </c>
      <c r="S23" s="145"/>
      <c r="T23" s="65"/>
      <c r="U23" s="73">
        <f>ROUND(Q23*(100%+$K$2),0)</f>
        <v>0</v>
      </c>
      <c r="V23" s="155">
        <f>ROUND(T23*U23,0)</f>
        <v>0</v>
      </c>
      <c r="W23" s="135" t="e">
        <f>F23+J23+N23+#REF!+#REF!</f>
        <v>#REF!</v>
      </c>
      <c r="X23" s="19"/>
    </row>
    <row r="24" spans="1:24" outlineLevel="1" x14ac:dyDescent="0.2">
      <c r="A24" s="70"/>
      <c r="B24" s="75" t="s">
        <v>67</v>
      </c>
      <c r="C24" s="145"/>
      <c r="D24" s="65"/>
      <c r="E24" s="72"/>
      <c r="F24" s="318">
        <f t="shared" si="0"/>
        <v>0</v>
      </c>
      <c r="G24" s="145"/>
      <c r="H24" s="65"/>
      <c r="I24" s="73">
        <f>ROUND(E24*(100%+$K$2),0)</f>
        <v>0</v>
      </c>
      <c r="J24" s="155">
        <f>ROUND(H24*I24,0)</f>
        <v>0</v>
      </c>
      <c r="K24" s="145"/>
      <c r="L24" s="65"/>
      <c r="M24" s="73">
        <f>ROUND(I24*(100%+$K$2),0)</f>
        <v>0</v>
      </c>
      <c r="N24" s="155">
        <f>ROUND(L24*M24,0)</f>
        <v>0</v>
      </c>
      <c r="O24" s="145"/>
      <c r="P24" s="65"/>
      <c r="Q24" s="73">
        <f>ROUND(M24*(100%+$K$2),0)</f>
        <v>0</v>
      </c>
      <c r="R24" s="155">
        <f>ROUND(P24*Q24,0)</f>
        <v>0</v>
      </c>
      <c r="S24" s="145"/>
      <c r="T24" s="65"/>
      <c r="U24" s="73">
        <f>ROUND(Q24*(100%+$K$2),0)</f>
        <v>0</v>
      </c>
      <c r="V24" s="155">
        <f>ROUND(T24*U24,0)</f>
        <v>0</v>
      </c>
      <c r="W24" s="135" t="e">
        <f>F24+J24+N24+#REF!+#REF!</f>
        <v>#REF!</v>
      </c>
      <c r="X24" s="20"/>
    </row>
    <row r="25" spans="1:24" outlineLevel="1" x14ac:dyDescent="0.2">
      <c r="A25" s="71"/>
      <c r="B25" s="71"/>
      <c r="C25" s="145"/>
      <c r="D25" s="65"/>
      <c r="E25" s="72"/>
      <c r="F25" s="317"/>
      <c r="G25" s="145"/>
      <c r="H25" s="65"/>
      <c r="I25" s="68"/>
      <c r="J25" s="215"/>
      <c r="K25" s="145"/>
      <c r="L25" s="65"/>
      <c r="M25" s="68"/>
      <c r="N25" s="215"/>
      <c r="O25" s="145"/>
      <c r="P25" s="65"/>
      <c r="Q25" s="68"/>
      <c r="R25" s="215"/>
      <c r="S25" s="145"/>
      <c r="T25" s="65"/>
      <c r="U25" s="68"/>
      <c r="V25" s="215"/>
      <c r="W25" s="134"/>
      <c r="X25" s="10"/>
    </row>
    <row r="26" spans="1:24" s="3" customFormat="1" outlineLevel="1" x14ac:dyDescent="0.2">
      <c r="A26" s="100" t="s">
        <v>104</v>
      </c>
      <c r="B26" s="100"/>
      <c r="C26" s="151"/>
      <c r="D26" s="101"/>
      <c r="E26" s="102"/>
      <c r="F26" s="319">
        <f>SUM(F13:F25)</f>
        <v>0</v>
      </c>
      <c r="G26" s="151"/>
      <c r="H26" s="101"/>
      <c r="I26" s="102"/>
      <c r="J26" s="216">
        <f>SUM(J13:J25)</f>
        <v>0</v>
      </c>
      <c r="K26" s="151"/>
      <c r="L26" s="101"/>
      <c r="M26" s="102"/>
      <c r="N26" s="216">
        <f>SUM(N13:N25)</f>
        <v>0</v>
      </c>
      <c r="O26" s="151"/>
      <c r="P26" s="101"/>
      <c r="Q26" s="102"/>
      <c r="R26" s="216">
        <f>SUM(R13:R25)</f>
        <v>0</v>
      </c>
      <c r="S26" s="151"/>
      <c r="T26" s="101"/>
      <c r="U26" s="102"/>
      <c r="V26" s="216">
        <f>SUM(V13:V25)</f>
        <v>0</v>
      </c>
      <c r="W26" s="136" t="e">
        <f>SUM(W13:W25)</f>
        <v>#REF!</v>
      </c>
      <c r="X26" s="21" t="e">
        <f>IF(SUM(F26,J26,N26,#REF!,#REF!)=W26,"Ties", "Doesn't Foot")</f>
        <v>#REF!</v>
      </c>
    </row>
    <row r="27" spans="1:24" outlineLevel="1" x14ac:dyDescent="0.2">
      <c r="A27" s="97"/>
      <c r="B27" s="97"/>
      <c r="C27" s="86"/>
      <c r="D27" s="84"/>
      <c r="E27" s="219"/>
      <c r="F27" s="320"/>
      <c r="G27" s="154"/>
      <c r="H27" s="98"/>
      <c r="I27" s="99"/>
      <c r="J27" s="220"/>
      <c r="K27" s="154"/>
      <c r="L27" s="98"/>
      <c r="M27" s="99"/>
      <c r="N27" s="220"/>
      <c r="O27" s="154"/>
      <c r="P27" s="98"/>
      <c r="Q27" s="99"/>
      <c r="R27" s="220"/>
      <c r="S27" s="154"/>
      <c r="T27" s="98"/>
      <c r="U27" s="99"/>
      <c r="V27" s="220"/>
      <c r="W27" s="137"/>
      <c r="X27" s="10"/>
    </row>
    <row r="28" spans="1:24" s="4" customFormat="1" outlineLevel="1" x14ac:dyDescent="0.2">
      <c r="A28" s="354" t="s">
        <v>472</v>
      </c>
      <c r="B28" s="354"/>
      <c r="C28" s="370"/>
      <c r="D28" s="364"/>
      <c r="E28" s="365"/>
      <c r="F28" s="366"/>
      <c r="G28" s="363"/>
      <c r="H28" s="364"/>
      <c r="I28" s="365"/>
      <c r="J28" s="367"/>
      <c r="K28" s="363"/>
      <c r="L28" s="364"/>
      <c r="M28" s="365"/>
      <c r="N28" s="367"/>
      <c r="O28" s="363"/>
      <c r="P28" s="364"/>
      <c r="Q28" s="365"/>
      <c r="R28" s="367"/>
      <c r="S28" s="363"/>
      <c r="T28" s="364"/>
      <c r="U28" s="365"/>
      <c r="V28" s="367"/>
      <c r="W28" s="368"/>
      <c r="X28" s="18"/>
    </row>
    <row r="29" spans="1:24" s="4" customFormat="1" outlineLevel="1" x14ac:dyDescent="0.2">
      <c r="A29" s="62"/>
      <c r="B29" s="62"/>
      <c r="C29" s="69"/>
      <c r="D29" s="66"/>
      <c r="E29" s="68"/>
      <c r="F29" s="317"/>
      <c r="G29" s="144"/>
      <c r="H29" s="66"/>
      <c r="I29" s="68"/>
      <c r="J29" s="215"/>
      <c r="K29" s="144"/>
      <c r="L29" s="66"/>
      <c r="M29" s="68"/>
      <c r="N29" s="215"/>
      <c r="O29" s="144"/>
      <c r="P29" s="66"/>
      <c r="Q29" s="68"/>
      <c r="R29" s="215"/>
      <c r="S29" s="144"/>
      <c r="T29" s="66"/>
      <c r="U29" s="68"/>
      <c r="V29" s="215"/>
      <c r="W29" s="134"/>
      <c r="X29" s="18"/>
    </row>
    <row r="30" spans="1:24" s="4" customFormat="1" outlineLevel="1" x14ac:dyDescent="0.2">
      <c r="A30" s="371" t="s">
        <v>105</v>
      </c>
      <c r="B30" s="362"/>
      <c r="C30" s="370"/>
      <c r="D30" s="364"/>
      <c r="E30" s="365"/>
      <c r="F30" s="366"/>
      <c r="G30" s="363"/>
      <c r="H30" s="364"/>
      <c r="I30" s="365"/>
      <c r="J30" s="367"/>
      <c r="K30" s="363"/>
      <c r="L30" s="364"/>
      <c r="M30" s="365"/>
      <c r="N30" s="367"/>
      <c r="O30" s="363"/>
      <c r="P30" s="364"/>
      <c r="Q30" s="365"/>
      <c r="R30" s="367"/>
      <c r="S30" s="363"/>
      <c r="T30" s="364"/>
      <c r="U30" s="365"/>
      <c r="V30" s="367"/>
      <c r="W30" s="368"/>
      <c r="X30" s="18"/>
    </row>
    <row r="31" spans="1:24" outlineLevel="1" x14ac:dyDescent="0.2">
      <c r="A31" s="354" t="str">
        <f>IF(A$30="&lt;Head Office&gt;", "Program Staff", CONCATENATE(A$30," Program Staff"))</f>
        <v>Program Staff</v>
      </c>
      <c r="B31" s="369"/>
      <c r="C31" s="370"/>
      <c r="D31" s="362"/>
      <c r="E31" s="365"/>
      <c r="F31" s="366"/>
      <c r="G31" s="363"/>
      <c r="H31" s="362"/>
      <c r="I31" s="365"/>
      <c r="J31" s="367"/>
      <c r="K31" s="363"/>
      <c r="L31" s="362"/>
      <c r="M31" s="365"/>
      <c r="N31" s="367"/>
      <c r="O31" s="363"/>
      <c r="P31" s="362"/>
      <c r="Q31" s="365"/>
      <c r="R31" s="367"/>
      <c r="S31" s="363"/>
      <c r="T31" s="362"/>
      <c r="U31" s="365"/>
      <c r="V31" s="367"/>
      <c r="W31" s="368"/>
      <c r="X31" s="18"/>
    </row>
    <row r="32" spans="1:24" outlineLevel="1" x14ac:dyDescent="0.2">
      <c r="A32" s="70"/>
      <c r="B32" s="75" t="s">
        <v>24</v>
      </c>
      <c r="C32" s="145"/>
      <c r="D32" s="65"/>
      <c r="E32" s="72"/>
      <c r="F32" s="318">
        <f t="shared" ref="F32:F35" si="9">ROUND(D32*E32,0)</f>
        <v>0</v>
      </c>
      <c r="G32" s="145"/>
      <c r="H32" s="65"/>
      <c r="I32" s="73">
        <f t="shared" ref="I32:I35" si="10">ROUND(E32*(100%+$K$3),0)</f>
        <v>0</v>
      </c>
      <c r="J32" s="155">
        <f t="shared" ref="J32:J35" si="11">ROUND(H32*I32,0)</f>
        <v>0</v>
      </c>
      <c r="K32" s="145"/>
      <c r="L32" s="65"/>
      <c r="M32" s="73">
        <f t="shared" ref="M32:M35" si="12">ROUND(I32*(100%+$K$3),0)</f>
        <v>0</v>
      </c>
      <c r="N32" s="155">
        <f t="shared" ref="N32:N35" si="13">ROUND(L32*M32,0)</f>
        <v>0</v>
      </c>
      <c r="O32" s="145"/>
      <c r="P32" s="65"/>
      <c r="Q32" s="73">
        <f t="shared" ref="Q32:Q35" si="14">ROUND(M32*(100%+$K$3),0)</f>
        <v>0</v>
      </c>
      <c r="R32" s="155">
        <f t="shared" ref="R32:R35" si="15">ROUND(P32*Q32,0)</f>
        <v>0</v>
      </c>
      <c r="S32" s="145"/>
      <c r="T32" s="65"/>
      <c r="U32" s="73">
        <f t="shared" ref="U32:U35" si="16">ROUND(Q32*(100%+$K$3),0)</f>
        <v>0</v>
      </c>
      <c r="V32" s="155">
        <f t="shared" ref="V32:V35" si="17">ROUND(T32*U32,0)</f>
        <v>0</v>
      </c>
      <c r="W32" s="135" t="e">
        <f>F32+J32+N32+#REF!+#REF!</f>
        <v>#REF!</v>
      </c>
      <c r="X32" s="20"/>
    </row>
    <row r="33" spans="1:24" outlineLevel="1" x14ac:dyDescent="0.2">
      <c r="A33" s="70"/>
      <c r="B33" s="75" t="s">
        <v>24</v>
      </c>
      <c r="C33" s="145"/>
      <c r="D33" s="65"/>
      <c r="E33" s="72"/>
      <c r="F33" s="318">
        <f t="shared" si="9"/>
        <v>0</v>
      </c>
      <c r="G33" s="145"/>
      <c r="H33" s="65"/>
      <c r="I33" s="73">
        <f t="shared" si="10"/>
        <v>0</v>
      </c>
      <c r="J33" s="155">
        <f t="shared" si="11"/>
        <v>0</v>
      </c>
      <c r="K33" s="145"/>
      <c r="L33" s="65"/>
      <c r="M33" s="73">
        <f t="shared" si="12"/>
        <v>0</v>
      </c>
      <c r="N33" s="155">
        <f t="shared" si="13"/>
        <v>0</v>
      </c>
      <c r="O33" s="145"/>
      <c r="P33" s="65"/>
      <c r="Q33" s="73">
        <f t="shared" si="14"/>
        <v>0</v>
      </c>
      <c r="R33" s="155">
        <f t="shared" si="15"/>
        <v>0</v>
      </c>
      <c r="S33" s="145"/>
      <c r="T33" s="65"/>
      <c r="U33" s="73">
        <f t="shared" si="16"/>
        <v>0</v>
      </c>
      <c r="V33" s="155">
        <f t="shared" si="17"/>
        <v>0</v>
      </c>
      <c r="W33" s="135" t="e">
        <f>F33+J33+N33+#REF!+#REF!</f>
        <v>#REF!</v>
      </c>
      <c r="X33" s="20"/>
    </row>
    <row r="34" spans="1:24" outlineLevel="1" x14ac:dyDescent="0.2">
      <c r="A34" s="70"/>
      <c r="B34" s="75" t="s">
        <v>24</v>
      </c>
      <c r="C34" s="145"/>
      <c r="D34" s="65"/>
      <c r="E34" s="72"/>
      <c r="F34" s="318">
        <f t="shared" si="9"/>
        <v>0</v>
      </c>
      <c r="G34" s="145"/>
      <c r="H34" s="65"/>
      <c r="I34" s="73">
        <f t="shared" si="10"/>
        <v>0</v>
      </c>
      <c r="J34" s="155">
        <f t="shared" si="11"/>
        <v>0</v>
      </c>
      <c r="K34" s="145"/>
      <c r="L34" s="65"/>
      <c r="M34" s="73">
        <f t="shared" si="12"/>
        <v>0</v>
      </c>
      <c r="N34" s="155">
        <f t="shared" si="13"/>
        <v>0</v>
      </c>
      <c r="O34" s="145"/>
      <c r="P34" s="65"/>
      <c r="Q34" s="73">
        <f t="shared" si="14"/>
        <v>0</v>
      </c>
      <c r="R34" s="155">
        <f t="shared" si="15"/>
        <v>0</v>
      </c>
      <c r="S34" s="145"/>
      <c r="T34" s="65"/>
      <c r="U34" s="73">
        <f t="shared" si="16"/>
        <v>0</v>
      </c>
      <c r="V34" s="155">
        <f t="shared" si="17"/>
        <v>0</v>
      </c>
      <c r="W34" s="135" t="e">
        <f>F34+J34+N34+#REF!+#REF!</f>
        <v>#REF!</v>
      </c>
      <c r="X34" s="20"/>
    </row>
    <row r="35" spans="1:24" outlineLevel="1" x14ac:dyDescent="0.2">
      <c r="A35" s="70"/>
      <c r="B35" s="75" t="s">
        <v>26</v>
      </c>
      <c r="C35" s="145"/>
      <c r="D35" s="65"/>
      <c r="E35" s="72"/>
      <c r="F35" s="318">
        <f t="shared" si="9"/>
        <v>0</v>
      </c>
      <c r="G35" s="145"/>
      <c r="H35" s="65"/>
      <c r="I35" s="73">
        <f t="shared" si="10"/>
        <v>0</v>
      </c>
      <c r="J35" s="155">
        <f t="shared" si="11"/>
        <v>0</v>
      </c>
      <c r="K35" s="145"/>
      <c r="L35" s="65"/>
      <c r="M35" s="73">
        <f t="shared" si="12"/>
        <v>0</v>
      </c>
      <c r="N35" s="155">
        <f t="shared" si="13"/>
        <v>0</v>
      </c>
      <c r="O35" s="145"/>
      <c r="P35" s="65"/>
      <c r="Q35" s="73">
        <f t="shared" si="14"/>
        <v>0</v>
      </c>
      <c r="R35" s="155">
        <f t="shared" si="15"/>
        <v>0</v>
      </c>
      <c r="S35" s="145"/>
      <c r="T35" s="65"/>
      <c r="U35" s="73">
        <f t="shared" si="16"/>
        <v>0</v>
      </c>
      <c r="V35" s="155">
        <f t="shared" si="17"/>
        <v>0</v>
      </c>
      <c r="W35" s="135" t="e">
        <f>F35+J35+N35+#REF!+#REF!</f>
        <v>#REF!</v>
      </c>
      <c r="X35" s="20"/>
    </row>
    <row r="36" spans="1:24" outlineLevel="1" x14ac:dyDescent="0.2">
      <c r="A36" s="70"/>
      <c r="B36" s="77"/>
      <c r="C36" s="74"/>
      <c r="D36" s="65"/>
      <c r="E36" s="72"/>
      <c r="F36" s="317"/>
      <c r="G36" s="145"/>
      <c r="H36" s="65"/>
      <c r="I36" s="68"/>
      <c r="J36" s="215"/>
      <c r="K36" s="145"/>
      <c r="L36" s="65"/>
      <c r="M36" s="68"/>
      <c r="N36" s="215"/>
      <c r="O36" s="145"/>
      <c r="P36" s="65"/>
      <c r="Q36" s="68"/>
      <c r="R36" s="215"/>
      <c r="S36" s="145"/>
      <c r="T36" s="65"/>
      <c r="U36" s="68"/>
      <c r="V36" s="215"/>
      <c r="W36" s="134"/>
      <c r="X36" s="20"/>
    </row>
    <row r="37" spans="1:24" outlineLevel="1" x14ac:dyDescent="0.2">
      <c r="A37" s="354" t="str">
        <f>IF(A$30="&lt;Head Office&gt;", "Operational Staff", CONCATENATE(A$30," Operational Staff"))</f>
        <v>Operational Staff</v>
      </c>
      <c r="B37" s="369"/>
      <c r="C37" s="370"/>
      <c r="D37" s="362"/>
      <c r="E37" s="365"/>
      <c r="F37" s="366"/>
      <c r="G37" s="363"/>
      <c r="H37" s="362"/>
      <c r="I37" s="365"/>
      <c r="J37" s="367"/>
      <c r="K37" s="363"/>
      <c r="L37" s="362"/>
      <c r="M37" s="365"/>
      <c r="N37" s="367"/>
      <c r="O37" s="363"/>
      <c r="P37" s="362"/>
      <c r="Q37" s="365"/>
      <c r="R37" s="367"/>
      <c r="S37" s="363"/>
      <c r="T37" s="362"/>
      <c r="U37" s="365"/>
      <c r="V37" s="367"/>
      <c r="W37" s="368"/>
      <c r="X37" s="18"/>
    </row>
    <row r="38" spans="1:24" outlineLevel="1" x14ac:dyDescent="0.2">
      <c r="A38" s="70"/>
      <c r="B38" s="179" t="s">
        <v>489</v>
      </c>
      <c r="C38" s="145"/>
      <c r="D38" s="65"/>
      <c r="E38" s="72"/>
      <c r="F38" s="318">
        <f>ROUND(D38*E38,0)</f>
        <v>0</v>
      </c>
      <c r="G38" s="145"/>
      <c r="H38" s="65"/>
      <c r="I38" s="73">
        <f>ROUND(E38*(100%+$K$3),0)</f>
        <v>0</v>
      </c>
      <c r="J38" s="155">
        <f>ROUND(H38*I38,0)</f>
        <v>0</v>
      </c>
      <c r="K38" s="145"/>
      <c r="L38" s="65"/>
      <c r="M38" s="73">
        <f t="shared" ref="M38:M43" si="18">ROUND(I38*(100%+$K$3),0)</f>
        <v>0</v>
      </c>
      <c r="N38" s="155">
        <f>ROUND(L38*M38,0)</f>
        <v>0</v>
      </c>
      <c r="O38" s="145"/>
      <c r="P38" s="65"/>
      <c r="Q38" s="73">
        <f>ROUND(M38*(100%+$K$3),0)</f>
        <v>0</v>
      </c>
      <c r="R38" s="155">
        <f>ROUND(P38*Q38,0)</f>
        <v>0</v>
      </c>
      <c r="S38" s="145"/>
      <c r="T38" s="65"/>
      <c r="U38" s="73">
        <f t="shared" ref="U38:U43" si="19">ROUND(Q38*(100%+$K$3),0)</f>
        <v>0</v>
      </c>
      <c r="V38" s="155">
        <f>ROUND(T38*U38,0)</f>
        <v>0</v>
      </c>
      <c r="W38" s="135" t="e">
        <f>F38+J38+N38+#REF!+#REF!</f>
        <v>#REF!</v>
      </c>
      <c r="X38" s="19"/>
    </row>
    <row r="39" spans="1:24" outlineLevel="1" x14ac:dyDescent="0.2">
      <c r="A39" s="70"/>
      <c r="B39" s="179" t="s">
        <v>489</v>
      </c>
      <c r="C39" s="145"/>
      <c r="D39" s="65"/>
      <c r="E39" s="72"/>
      <c r="F39" s="318">
        <f t="shared" ref="F39:F43" si="20">ROUND(D39*E39,0)</f>
        <v>0</v>
      </c>
      <c r="G39" s="145"/>
      <c r="H39" s="65"/>
      <c r="I39" s="73">
        <f t="shared" ref="I39:I43" si="21">ROUND(E39*(100%+$K$3),0)</f>
        <v>0</v>
      </c>
      <c r="J39" s="155">
        <f t="shared" ref="J39:J43" si="22">ROUND(H39*I39,0)</f>
        <v>0</v>
      </c>
      <c r="K39" s="145"/>
      <c r="L39" s="65"/>
      <c r="M39" s="73">
        <f t="shared" si="18"/>
        <v>0</v>
      </c>
      <c r="N39" s="155">
        <f t="shared" ref="N39:N43" si="23">ROUND(L39*M39,0)</f>
        <v>0</v>
      </c>
      <c r="O39" s="145"/>
      <c r="P39" s="65"/>
      <c r="Q39" s="73">
        <f t="shared" ref="Q39:Q43" si="24">ROUND(M39*(100%+$K$3),0)</f>
        <v>0</v>
      </c>
      <c r="R39" s="155">
        <f t="shared" ref="R39:R43" si="25">ROUND(P39*Q39,0)</f>
        <v>0</v>
      </c>
      <c r="S39" s="145"/>
      <c r="T39" s="65"/>
      <c r="U39" s="73">
        <f t="shared" si="19"/>
        <v>0</v>
      </c>
      <c r="V39" s="155">
        <f t="shared" ref="V39:V43" si="26">ROUND(T39*U39,0)</f>
        <v>0</v>
      </c>
      <c r="W39" s="135" t="e">
        <f>F39+J39+N39+#REF!+#REF!</f>
        <v>#REF!</v>
      </c>
      <c r="X39" s="19"/>
    </row>
    <row r="40" spans="1:24" outlineLevel="1" x14ac:dyDescent="0.2">
      <c r="A40" s="70"/>
      <c r="B40" s="179" t="s">
        <v>489</v>
      </c>
      <c r="C40" s="145"/>
      <c r="D40" s="65"/>
      <c r="E40" s="72"/>
      <c r="F40" s="318">
        <f t="shared" si="20"/>
        <v>0</v>
      </c>
      <c r="G40" s="145"/>
      <c r="H40" s="65"/>
      <c r="I40" s="73">
        <f t="shared" si="21"/>
        <v>0</v>
      </c>
      <c r="J40" s="155">
        <f t="shared" si="22"/>
        <v>0</v>
      </c>
      <c r="K40" s="145"/>
      <c r="L40" s="65"/>
      <c r="M40" s="73">
        <f t="shared" si="18"/>
        <v>0</v>
      </c>
      <c r="N40" s="155">
        <f t="shared" si="23"/>
        <v>0</v>
      </c>
      <c r="O40" s="145"/>
      <c r="P40" s="65"/>
      <c r="Q40" s="73">
        <f t="shared" si="24"/>
        <v>0</v>
      </c>
      <c r="R40" s="155">
        <f t="shared" si="25"/>
        <v>0</v>
      </c>
      <c r="S40" s="145"/>
      <c r="T40" s="65"/>
      <c r="U40" s="73">
        <f t="shared" si="19"/>
        <v>0</v>
      </c>
      <c r="V40" s="155">
        <f t="shared" si="26"/>
        <v>0</v>
      </c>
      <c r="W40" s="135" t="e">
        <f>F40+J40+N40+#REF!+#REF!</f>
        <v>#REF!</v>
      </c>
      <c r="X40" s="19"/>
    </row>
    <row r="41" spans="1:24" outlineLevel="1" x14ac:dyDescent="0.2">
      <c r="A41" s="70"/>
      <c r="B41" s="75" t="s">
        <v>27</v>
      </c>
      <c r="C41" s="145"/>
      <c r="D41" s="65"/>
      <c r="E41" s="72"/>
      <c r="F41" s="318">
        <f t="shared" si="20"/>
        <v>0</v>
      </c>
      <c r="G41" s="145"/>
      <c r="H41" s="65"/>
      <c r="I41" s="73">
        <f t="shared" si="21"/>
        <v>0</v>
      </c>
      <c r="J41" s="155">
        <f t="shared" si="22"/>
        <v>0</v>
      </c>
      <c r="K41" s="145"/>
      <c r="L41" s="65"/>
      <c r="M41" s="73">
        <f t="shared" si="18"/>
        <v>0</v>
      </c>
      <c r="N41" s="155">
        <f t="shared" si="23"/>
        <v>0</v>
      </c>
      <c r="O41" s="145"/>
      <c r="P41" s="65"/>
      <c r="Q41" s="73">
        <f t="shared" si="24"/>
        <v>0</v>
      </c>
      <c r="R41" s="155">
        <f t="shared" si="25"/>
        <v>0</v>
      </c>
      <c r="S41" s="145"/>
      <c r="T41" s="65"/>
      <c r="U41" s="73">
        <f t="shared" si="19"/>
        <v>0</v>
      </c>
      <c r="V41" s="155">
        <f t="shared" si="26"/>
        <v>0</v>
      </c>
      <c r="W41" s="135" t="e">
        <f>F41+J41+N41+#REF!+#REF!</f>
        <v>#REF!</v>
      </c>
      <c r="X41" s="20"/>
    </row>
    <row r="42" spans="1:24" outlineLevel="1" x14ac:dyDescent="0.2">
      <c r="A42" s="70"/>
      <c r="B42" s="75" t="s">
        <v>28</v>
      </c>
      <c r="C42" s="145"/>
      <c r="D42" s="65"/>
      <c r="E42" s="72"/>
      <c r="F42" s="318">
        <f t="shared" si="20"/>
        <v>0</v>
      </c>
      <c r="G42" s="145"/>
      <c r="H42" s="65"/>
      <c r="I42" s="73">
        <f t="shared" si="21"/>
        <v>0</v>
      </c>
      <c r="J42" s="155">
        <f t="shared" si="22"/>
        <v>0</v>
      </c>
      <c r="K42" s="145"/>
      <c r="L42" s="65"/>
      <c r="M42" s="73">
        <f t="shared" si="18"/>
        <v>0</v>
      </c>
      <c r="N42" s="155">
        <f t="shared" si="23"/>
        <v>0</v>
      </c>
      <c r="O42" s="145"/>
      <c r="P42" s="65"/>
      <c r="Q42" s="73">
        <f t="shared" si="24"/>
        <v>0</v>
      </c>
      <c r="R42" s="155">
        <f t="shared" si="25"/>
        <v>0</v>
      </c>
      <c r="S42" s="145"/>
      <c r="T42" s="65"/>
      <c r="U42" s="73">
        <f t="shared" si="19"/>
        <v>0</v>
      </c>
      <c r="V42" s="155">
        <f t="shared" si="26"/>
        <v>0</v>
      </c>
      <c r="W42" s="135" t="e">
        <f>F42+J42+N42+#REF!+#REF!</f>
        <v>#REF!</v>
      </c>
      <c r="X42" s="20"/>
    </row>
    <row r="43" spans="1:24" outlineLevel="1" x14ac:dyDescent="0.2">
      <c r="A43" s="70"/>
      <c r="B43" s="75" t="s">
        <v>29</v>
      </c>
      <c r="C43" s="145"/>
      <c r="D43" s="65"/>
      <c r="E43" s="72"/>
      <c r="F43" s="318">
        <f t="shared" si="20"/>
        <v>0</v>
      </c>
      <c r="G43" s="145"/>
      <c r="H43" s="65"/>
      <c r="I43" s="73">
        <f t="shared" si="21"/>
        <v>0</v>
      </c>
      <c r="J43" s="155">
        <f t="shared" si="22"/>
        <v>0</v>
      </c>
      <c r="K43" s="145"/>
      <c r="L43" s="65"/>
      <c r="M43" s="73">
        <f t="shared" si="18"/>
        <v>0</v>
      </c>
      <c r="N43" s="155">
        <f t="shared" si="23"/>
        <v>0</v>
      </c>
      <c r="O43" s="145"/>
      <c r="P43" s="65"/>
      <c r="Q43" s="73">
        <f t="shared" si="24"/>
        <v>0</v>
      </c>
      <c r="R43" s="155">
        <f t="shared" si="25"/>
        <v>0</v>
      </c>
      <c r="S43" s="145"/>
      <c r="T43" s="65"/>
      <c r="U43" s="73">
        <f t="shared" si="19"/>
        <v>0</v>
      </c>
      <c r="V43" s="155">
        <f t="shared" si="26"/>
        <v>0</v>
      </c>
      <c r="W43" s="135" t="e">
        <f>F43+J43+N43+#REF!+#REF!</f>
        <v>#REF!</v>
      </c>
      <c r="X43" s="20"/>
    </row>
    <row r="44" spans="1:24" outlineLevel="1" x14ac:dyDescent="0.2">
      <c r="A44" s="70"/>
      <c r="B44" s="77"/>
      <c r="C44" s="74"/>
      <c r="D44" s="65"/>
      <c r="E44" s="72"/>
      <c r="F44" s="317"/>
      <c r="G44" s="145"/>
      <c r="H44" s="65"/>
      <c r="I44" s="68"/>
      <c r="J44" s="215"/>
      <c r="K44" s="145"/>
      <c r="L44" s="65"/>
      <c r="M44" s="68"/>
      <c r="N44" s="215"/>
      <c r="O44" s="145"/>
      <c r="P44" s="65"/>
      <c r="Q44" s="68"/>
      <c r="R44" s="215"/>
      <c r="S44" s="145"/>
      <c r="T44" s="65"/>
      <c r="U44" s="68"/>
      <c r="V44" s="215"/>
      <c r="W44" s="134"/>
      <c r="X44" s="20"/>
    </row>
    <row r="45" spans="1:24" s="4" customFormat="1" outlineLevel="1" x14ac:dyDescent="0.2">
      <c r="A45" s="371" t="s">
        <v>106</v>
      </c>
      <c r="B45" s="362"/>
      <c r="C45" s="370"/>
      <c r="D45" s="364"/>
      <c r="E45" s="365"/>
      <c r="F45" s="366"/>
      <c r="G45" s="363"/>
      <c r="H45" s="364"/>
      <c r="I45" s="365"/>
      <c r="J45" s="367"/>
      <c r="K45" s="363"/>
      <c r="L45" s="364"/>
      <c r="M45" s="365"/>
      <c r="N45" s="367"/>
      <c r="O45" s="363"/>
      <c r="P45" s="364"/>
      <c r="Q45" s="365"/>
      <c r="R45" s="367"/>
      <c r="S45" s="363"/>
      <c r="T45" s="364"/>
      <c r="U45" s="365"/>
      <c r="V45" s="367"/>
      <c r="W45" s="368"/>
      <c r="X45" s="18"/>
    </row>
    <row r="46" spans="1:24" outlineLevel="1" x14ac:dyDescent="0.2">
      <c r="A46" s="62" t="str">
        <f>IF(A$45="&lt;Field Office&gt;", "Program Staff", CONCATENATE(A$45," Program Staff"))</f>
        <v>Program Staff</v>
      </c>
      <c r="B46" s="70"/>
      <c r="C46" s="74"/>
      <c r="D46" s="67"/>
      <c r="E46" s="68"/>
      <c r="F46" s="317"/>
      <c r="G46" s="144"/>
      <c r="H46" s="67"/>
      <c r="I46" s="68"/>
      <c r="J46" s="215"/>
      <c r="K46" s="144"/>
      <c r="L46" s="67"/>
      <c r="M46" s="68"/>
      <c r="N46" s="215"/>
      <c r="O46" s="144"/>
      <c r="P46" s="67"/>
      <c r="Q46" s="68"/>
      <c r="R46" s="215"/>
      <c r="S46" s="144"/>
      <c r="T46" s="67"/>
      <c r="U46" s="68"/>
      <c r="V46" s="215"/>
      <c r="W46" s="134"/>
      <c r="X46" s="18"/>
    </row>
    <row r="47" spans="1:24" outlineLevel="1" x14ac:dyDescent="0.2">
      <c r="A47" s="70"/>
      <c r="B47" s="75" t="s">
        <v>24</v>
      </c>
      <c r="C47" s="145"/>
      <c r="D47" s="65"/>
      <c r="E47" s="72"/>
      <c r="F47" s="318">
        <f t="shared" ref="F47:F50" si="27">ROUND(D47*E47,0)</f>
        <v>0</v>
      </c>
      <c r="G47" s="145"/>
      <c r="H47" s="65"/>
      <c r="I47" s="73">
        <f t="shared" ref="I47:I50" si="28">ROUND(E47*(100%+$K$3),0)</f>
        <v>0</v>
      </c>
      <c r="J47" s="155">
        <f t="shared" ref="J47:J50" si="29">ROUND(H47*I47,0)</f>
        <v>0</v>
      </c>
      <c r="K47" s="145"/>
      <c r="L47" s="65"/>
      <c r="M47" s="73">
        <f t="shared" ref="M47:M50" si="30">ROUND(I47*(100%+$K$3),0)</f>
        <v>0</v>
      </c>
      <c r="N47" s="155">
        <f t="shared" ref="N47:N50" si="31">ROUND(L47*M47,0)</f>
        <v>0</v>
      </c>
      <c r="O47" s="145"/>
      <c r="P47" s="65"/>
      <c r="Q47" s="73">
        <f t="shared" ref="Q47:Q50" si="32">ROUND(M47*(100%+$K$3),0)</f>
        <v>0</v>
      </c>
      <c r="R47" s="155">
        <f t="shared" ref="R47:R50" si="33">ROUND(P47*Q47,0)</f>
        <v>0</v>
      </c>
      <c r="S47" s="145"/>
      <c r="T47" s="65"/>
      <c r="U47" s="73">
        <f t="shared" ref="U47:U50" si="34">ROUND(Q47*(100%+$K$3),0)</f>
        <v>0</v>
      </c>
      <c r="V47" s="155">
        <f t="shared" ref="V47:V50" si="35">ROUND(T47*U47,0)</f>
        <v>0</v>
      </c>
      <c r="W47" s="135" t="e">
        <f>F47+J47+N47+#REF!+#REF!</f>
        <v>#REF!</v>
      </c>
      <c r="X47" s="20"/>
    </row>
    <row r="48" spans="1:24" outlineLevel="1" x14ac:dyDescent="0.2">
      <c r="A48" s="70"/>
      <c r="B48" s="75" t="s">
        <v>24</v>
      </c>
      <c r="C48" s="145"/>
      <c r="D48" s="65"/>
      <c r="E48" s="72"/>
      <c r="F48" s="318">
        <f t="shared" si="27"/>
        <v>0</v>
      </c>
      <c r="G48" s="145"/>
      <c r="H48" s="65"/>
      <c r="I48" s="73">
        <f t="shared" si="28"/>
        <v>0</v>
      </c>
      <c r="J48" s="155">
        <f t="shared" si="29"/>
        <v>0</v>
      </c>
      <c r="K48" s="145"/>
      <c r="L48" s="65"/>
      <c r="M48" s="73">
        <f t="shared" si="30"/>
        <v>0</v>
      </c>
      <c r="N48" s="155">
        <f t="shared" si="31"/>
        <v>0</v>
      </c>
      <c r="O48" s="145"/>
      <c r="P48" s="65"/>
      <c r="Q48" s="73">
        <f t="shared" si="32"/>
        <v>0</v>
      </c>
      <c r="R48" s="155">
        <f t="shared" si="33"/>
        <v>0</v>
      </c>
      <c r="S48" s="145"/>
      <c r="T48" s="65"/>
      <c r="U48" s="73">
        <f t="shared" si="34"/>
        <v>0</v>
      </c>
      <c r="V48" s="155">
        <f t="shared" si="35"/>
        <v>0</v>
      </c>
      <c r="W48" s="135" t="e">
        <f>F48+J48+N48+#REF!+#REF!</f>
        <v>#REF!</v>
      </c>
      <c r="X48" s="20"/>
    </row>
    <row r="49" spans="1:24" outlineLevel="1" x14ac:dyDescent="0.2">
      <c r="A49" s="70"/>
      <c r="B49" s="75" t="s">
        <v>24</v>
      </c>
      <c r="C49" s="145"/>
      <c r="D49" s="65"/>
      <c r="E49" s="72"/>
      <c r="F49" s="318">
        <f t="shared" si="27"/>
        <v>0</v>
      </c>
      <c r="G49" s="145"/>
      <c r="H49" s="65"/>
      <c r="I49" s="73">
        <f t="shared" si="28"/>
        <v>0</v>
      </c>
      <c r="J49" s="155">
        <f t="shared" si="29"/>
        <v>0</v>
      </c>
      <c r="K49" s="145"/>
      <c r="L49" s="65"/>
      <c r="M49" s="73">
        <f t="shared" si="30"/>
        <v>0</v>
      </c>
      <c r="N49" s="155">
        <f t="shared" si="31"/>
        <v>0</v>
      </c>
      <c r="O49" s="145"/>
      <c r="P49" s="65"/>
      <c r="Q49" s="73">
        <f t="shared" si="32"/>
        <v>0</v>
      </c>
      <c r="R49" s="155">
        <f t="shared" si="33"/>
        <v>0</v>
      </c>
      <c r="S49" s="145"/>
      <c r="T49" s="65"/>
      <c r="U49" s="73">
        <f t="shared" si="34"/>
        <v>0</v>
      </c>
      <c r="V49" s="155">
        <f t="shared" si="35"/>
        <v>0</v>
      </c>
      <c r="W49" s="135" t="e">
        <f>F49+J49+N49+#REF!+#REF!</f>
        <v>#REF!</v>
      </c>
      <c r="X49" s="20"/>
    </row>
    <row r="50" spans="1:24" outlineLevel="1" x14ac:dyDescent="0.2">
      <c r="A50" s="70"/>
      <c r="B50" s="75" t="s">
        <v>26</v>
      </c>
      <c r="C50" s="145"/>
      <c r="D50" s="65"/>
      <c r="E50" s="72"/>
      <c r="F50" s="318">
        <f t="shared" si="27"/>
        <v>0</v>
      </c>
      <c r="G50" s="145"/>
      <c r="H50" s="65"/>
      <c r="I50" s="73">
        <f t="shared" si="28"/>
        <v>0</v>
      </c>
      <c r="J50" s="155">
        <f t="shared" si="29"/>
        <v>0</v>
      </c>
      <c r="K50" s="145"/>
      <c r="L50" s="65"/>
      <c r="M50" s="73">
        <f t="shared" si="30"/>
        <v>0</v>
      </c>
      <c r="N50" s="155">
        <f t="shared" si="31"/>
        <v>0</v>
      </c>
      <c r="O50" s="145"/>
      <c r="P50" s="65"/>
      <c r="Q50" s="73">
        <f t="shared" si="32"/>
        <v>0</v>
      </c>
      <c r="R50" s="155">
        <f t="shared" si="33"/>
        <v>0</v>
      </c>
      <c r="S50" s="145"/>
      <c r="T50" s="65"/>
      <c r="U50" s="73">
        <f t="shared" si="34"/>
        <v>0</v>
      </c>
      <c r="V50" s="155">
        <f t="shared" si="35"/>
        <v>0</v>
      </c>
      <c r="W50" s="135" t="e">
        <f>F50+J50+N50+#REF!+#REF!</f>
        <v>#REF!</v>
      </c>
      <c r="X50" s="20"/>
    </row>
    <row r="51" spans="1:24" outlineLevel="1" x14ac:dyDescent="0.2">
      <c r="A51" s="70"/>
      <c r="B51" s="77"/>
      <c r="C51" s="145"/>
      <c r="D51" s="65"/>
      <c r="E51" s="72"/>
      <c r="F51" s="317"/>
      <c r="G51" s="145"/>
      <c r="H51" s="65"/>
      <c r="I51" s="68"/>
      <c r="J51" s="215"/>
      <c r="K51" s="145"/>
      <c r="L51" s="65"/>
      <c r="M51" s="68"/>
      <c r="N51" s="215"/>
      <c r="O51" s="145"/>
      <c r="P51" s="65"/>
      <c r="Q51" s="68"/>
      <c r="R51" s="215"/>
      <c r="S51" s="145"/>
      <c r="T51" s="65"/>
      <c r="U51" s="68"/>
      <c r="V51" s="215"/>
      <c r="W51" s="134"/>
      <c r="X51" s="20"/>
    </row>
    <row r="52" spans="1:24" outlineLevel="1" x14ac:dyDescent="0.2">
      <c r="A52" s="354" t="str">
        <f>IF(A$45="&lt;Field Office&gt;", "Operational Staff", CONCATENATE(A$45," Operational Staff"))</f>
        <v>Operational Staff</v>
      </c>
      <c r="B52" s="369"/>
      <c r="C52" s="370"/>
      <c r="D52" s="362"/>
      <c r="E52" s="365"/>
      <c r="F52" s="366"/>
      <c r="G52" s="363"/>
      <c r="H52" s="362"/>
      <c r="I52" s="365"/>
      <c r="J52" s="367"/>
      <c r="K52" s="363"/>
      <c r="L52" s="362"/>
      <c r="M52" s="365"/>
      <c r="N52" s="367"/>
      <c r="O52" s="363"/>
      <c r="P52" s="362"/>
      <c r="Q52" s="365"/>
      <c r="R52" s="367"/>
      <c r="S52" s="363"/>
      <c r="T52" s="362"/>
      <c r="U52" s="365"/>
      <c r="V52" s="367"/>
      <c r="W52" s="368"/>
      <c r="X52" s="18"/>
    </row>
    <row r="53" spans="1:24" outlineLevel="1" x14ac:dyDescent="0.2">
      <c r="A53" s="70"/>
      <c r="B53" s="179" t="s">
        <v>489</v>
      </c>
      <c r="C53" s="145"/>
      <c r="D53" s="65"/>
      <c r="E53" s="72"/>
      <c r="F53" s="318">
        <f>ROUND(D53*E53,0)</f>
        <v>0</v>
      </c>
      <c r="G53" s="145"/>
      <c r="H53" s="65"/>
      <c r="I53" s="73">
        <f t="shared" ref="I53:I57" si="36">ROUND(E53*(100%+$K$3),0)</f>
        <v>0</v>
      </c>
      <c r="J53" s="155">
        <f>ROUND(H53*I53,0)</f>
        <v>0</v>
      </c>
      <c r="K53" s="145"/>
      <c r="L53" s="65"/>
      <c r="M53" s="73">
        <f t="shared" ref="M53:M57" si="37">ROUND(I53*(100%+$K$3),0)</f>
        <v>0</v>
      </c>
      <c r="N53" s="155">
        <f>ROUND(L53*M53,0)</f>
        <v>0</v>
      </c>
      <c r="O53" s="145"/>
      <c r="P53" s="65"/>
      <c r="Q53" s="73">
        <f t="shared" ref="Q53:Q57" si="38">ROUND(M53*(100%+$K$3),0)</f>
        <v>0</v>
      </c>
      <c r="R53" s="155">
        <f>ROUND(P53*Q53,0)</f>
        <v>0</v>
      </c>
      <c r="S53" s="145"/>
      <c r="T53" s="65"/>
      <c r="U53" s="73">
        <f t="shared" ref="U53:U57" si="39">ROUND(Q53*(100%+$K$3),0)</f>
        <v>0</v>
      </c>
      <c r="V53" s="155">
        <f>ROUND(T53*U53,0)</f>
        <v>0</v>
      </c>
      <c r="W53" s="135" t="e">
        <f>F53+J53+N53+#REF!+#REF!</f>
        <v>#REF!</v>
      </c>
      <c r="X53" s="19"/>
    </row>
    <row r="54" spans="1:24" outlineLevel="1" x14ac:dyDescent="0.2">
      <c r="A54" s="70"/>
      <c r="B54" s="179" t="s">
        <v>489</v>
      </c>
      <c r="C54" s="145"/>
      <c r="D54" s="65"/>
      <c r="E54" s="72"/>
      <c r="F54" s="318">
        <f t="shared" ref="F54:F57" si="40">ROUND(D54*E54,0)</f>
        <v>0</v>
      </c>
      <c r="G54" s="145"/>
      <c r="H54" s="65"/>
      <c r="I54" s="73">
        <f t="shared" si="36"/>
        <v>0</v>
      </c>
      <c r="J54" s="155">
        <f t="shared" ref="J54:J57" si="41">ROUND(H54*I54,0)</f>
        <v>0</v>
      </c>
      <c r="K54" s="145"/>
      <c r="L54" s="65"/>
      <c r="M54" s="73">
        <f t="shared" si="37"/>
        <v>0</v>
      </c>
      <c r="N54" s="155">
        <f t="shared" ref="N54:N57" si="42">ROUND(L54*M54,0)</f>
        <v>0</v>
      </c>
      <c r="O54" s="145"/>
      <c r="P54" s="65"/>
      <c r="Q54" s="73">
        <f t="shared" si="38"/>
        <v>0</v>
      </c>
      <c r="R54" s="155">
        <f t="shared" ref="R54:R57" si="43">ROUND(P54*Q54,0)</f>
        <v>0</v>
      </c>
      <c r="S54" s="145"/>
      <c r="T54" s="65"/>
      <c r="U54" s="73">
        <f t="shared" si="39"/>
        <v>0</v>
      </c>
      <c r="V54" s="155">
        <f t="shared" ref="V54:V57" si="44">ROUND(T54*U54,0)</f>
        <v>0</v>
      </c>
      <c r="W54" s="135" t="e">
        <f>F54+J54+N54+#REF!+#REF!</f>
        <v>#REF!</v>
      </c>
      <c r="X54" s="19"/>
    </row>
    <row r="55" spans="1:24" outlineLevel="1" x14ac:dyDescent="0.2">
      <c r="A55" s="70"/>
      <c r="B55" s="179" t="s">
        <v>489</v>
      </c>
      <c r="C55" s="145"/>
      <c r="D55" s="65"/>
      <c r="E55" s="72"/>
      <c r="F55" s="318">
        <f t="shared" si="40"/>
        <v>0</v>
      </c>
      <c r="G55" s="145"/>
      <c r="H55" s="65"/>
      <c r="I55" s="73">
        <f t="shared" si="36"/>
        <v>0</v>
      </c>
      <c r="J55" s="155">
        <f t="shared" si="41"/>
        <v>0</v>
      </c>
      <c r="K55" s="145"/>
      <c r="L55" s="65"/>
      <c r="M55" s="73">
        <f t="shared" si="37"/>
        <v>0</v>
      </c>
      <c r="N55" s="155">
        <f t="shared" si="42"/>
        <v>0</v>
      </c>
      <c r="O55" s="145"/>
      <c r="P55" s="65"/>
      <c r="Q55" s="73">
        <f t="shared" si="38"/>
        <v>0</v>
      </c>
      <c r="R55" s="155">
        <f t="shared" si="43"/>
        <v>0</v>
      </c>
      <c r="S55" s="145"/>
      <c r="T55" s="65"/>
      <c r="U55" s="73">
        <f t="shared" si="39"/>
        <v>0</v>
      </c>
      <c r="V55" s="155">
        <f t="shared" si="44"/>
        <v>0</v>
      </c>
      <c r="W55" s="135" t="e">
        <f>F55+J55+N55+#REF!+#REF!</f>
        <v>#REF!</v>
      </c>
      <c r="X55" s="19"/>
    </row>
    <row r="56" spans="1:24" outlineLevel="1" x14ac:dyDescent="0.2">
      <c r="A56" s="70"/>
      <c r="B56" s="75" t="s">
        <v>27</v>
      </c>
      <c r="C56" s="145"/>
      <c r="D56" s="65"/>
      <c r="E56" s="72"/>
      <c r="F56" s="318">
        <f t="shared" si="40"/>
        <v>0</v>
      </c>
      <c r="G56" s="145"/>
      <c r="H56" s="65"/>
      <c r="I56" s="73">
        <f t="shared" si="36"/>
        <v>0</v>
      </c>
      <c r="J56" s="155">
        <f t="shared" si="41"/>
        <v>0</v>
      </c>
      <c r="K56" s="145"/>
      <c r="L56" s="65"/>
      <c r="M56" s="73">
        <f t="shared" si="37"/>
        <v>0</v>
      </c>
      <c r="N56" s="155">
        <f t="shared" si="42"/>
        <v>0</v>
      </c>
      <c r="O56" s="145"/>
      <c r="P56" s="65"/>
      <c r="Q56" s="73">
        <f t="shared" si="38"/>
        <v>0</v>
      </c>
      <c r="R56" s="155">
        <f t="shared" si="43"/>
        <v>0</v>
      </c>
      <c r="S56" s="145"/>
      <c r="T56" s="65"/>
      <c r="U56" s="73">
        <f t="shared" si="39"/>
        <v>0</v>
      </c>
      <c r="V56" s="155">
        <f t="shared" si="44"/>
        <v>0</v>
      </c>
      <c r="W56" s="135" t="e">
        <f>F56+J56+N56+#REF!+#REF!</f>
        <v>#REF!</v>
      </c>
      <c r="X56" s="20"/>
    </row>
    <row r="57" spans="1:24" outlineLevel="1" x14ac:dyDescent="0.2">
      <c r="A57" s="70"/>
      <c r="B57" s="75" t="s">
        <v>28</v>
      </c>
      <c r="C57" s="145"/>
      <c r="D57" s="65"/>
      <c r="E57" s="72"/>
      <c r="F57" s="318">
        <f t="shared" si="40"/>
        <v>0</v>
      </c>
      <c r="G57" s="145"/>
      <c r="H57" s="65"/>
      <c r="I57" s="73">
        <f t="shared" si="36"/>
        <v>0</v>
      </c>
      <c r="J57" s="155">
        <f t="shared" si="41"/>
        <v>0</v>
      </c>
      <c r="K57" s="145"/>
      <c r="L57" s="65"/>
      <c r="M57" s="73">
        <f t="shared" si="37"/>
        <v>0</v>
      </c>
      <c r="N57" s="155">
        <f t="shared" si="42"/>
        <v>0</v>
      </c>
      <c r="O57" s="145"/>
      <c r="P57" s="65"/>
      <c r="Q57" s="73">
        <f t="shared" si="38"/>
        <v>0</v>
      </c>
      <c r="R57" s="155">
        <f t="shared" si="43"/>
        <v>0</v>
      </c>
      <c r="S57" s="145"/>
      <c r="T57" s="65"/>
      <c r="U57" s="73">
        <f t="shared" si="39"/>
        <v>0</v>
      </c>
      <c r="V57" s="155">
        <f t="shared" si="44"/>
        <v>0</v>
      </c>
      <c r="W57" s="135" t="e">
        <f>F57+J57+N57+#REF!+#REF!</f>
        <v>#REF!</v>
      </c>
      <c r="X57" s="20"/>
    </row>
    <row r="58" spans="1:24" outlineLevel="1" x14ac:dyDescent="0.2">
      <c r="A58" s="75"/>
      <c r="B58" s="75"/>
      <c r="C58" s="74"/>
      <c r="D58" s="65"/>
      <c r="E58" s="72"/>
      <c r="F58" s="317"/>
      <c r="G58" s="145"/>
      <c r="H58" s="65"/>
      <c r="I58" s="68"/>
      <c r="J58" s="215"/>
      <c r="K58" s="145"/>
      <c r="L58" s="65"/>
      <c r="M58" s="68"/>
      <c r="N58" s="215"/>
      <c r="O58" s="145"/>
      <c r="P58" s="65"/>
      <c r="Q58" s="68"/>
      <c r="R58" s="215"/>
      <c r="S58" s="145"/>
      <c r="T58" s="65"/>
      <c r="U58" s="68"/>
      <c r="V58" s="215"/>
      <c r="W58" s="134"/>
      <c r="X58" s="10"/>
    </row>
    <row r="59" spans="1:24" s="3" customFormat="1" outlineLevel="1" x14ac:dyDescent="0.2">
      <c r="A59" s="100" t="s">
        <v>107</v>
      </c>
      <c r="B59" s="100"/>
      <c r="C59" s="104"/>
      <c r="D59" s="101"/>
      <c r="E59" s="102"/>
      <c r="F59" s="319">
        <f>SUM(F27:F58)</f>
        <v>0</v>
      </c>
      <c r="G59" s="151"/>
      <c r="H59" s="101"/>
      <c r="I59" s="102"/>
      <c r="J59" s="216">
        <f>SUM(J27:J58)</f>
        <v>0</v>
      </c>
      <c r="K59" s="151"/>
      <c r="L59" s="101"/>
      <c r="M59" s="102"/>
      <c r="N59" s="216">
        <f>SUM(N27:N58)</f>
        <v>0</v>
      </c>
      <c r="O59" s="151"/>
      <c r="P59" s="101"/>
      <c r="Q59" s="102"/>
      <c r="R59" s="216">
        <f>SUM(R27:R58)</f>
        <v>0</v>
      </c>
      <c r="S59" s="151"/>
      <c r="T59" s="101"/>
      <c r="U59" s="102"/>
      <c r="V59" s="216">
        <f>SUM(V27:V58)</f>
        <v>0</v>
      </c>
      <c r="W59" s="136" t="e">
        <f>SUM(W27:W58)</f>
        <v>#REF!</v>
      </c>
      <c r="X59" s="21" t="e">
        <f>IF(SUM(F59,J59,N59,#REF!,#REF!)=W59,"Ties", "Doesn't Foot")</f>
        <v>#REF!</v>
      </c>
    </row>
    <row r="60" spans="1:24" outlineLevel="1" x14ac:dyDescent="0.2">
      <c r="A60" s="78"/>
      <c r="B60" s="78"/>
      <c r="C60" s="82"/>
      <c r="D60" s="79"/>
      <c r="E60" s="80"/>
      <c r="F60" s="321"/>
      <c r="G60" s="146"/>
      <c r="H60" s="79"/>
      <c r="I60" s="80"/>
      <c r="J60" s="221"/>
      <c r="K60" s="146"/>
      <c r="L60" s="79"/>
      <c r="M60" s="80"/>
      <c r="N60" s="221"/>
      <c r="O60" s="146"/>
      <c r="P60" s="79"/>
      <c r="Q60" s="80"/>
      <c r="R60" s="221"/>
      <c r="S60" s="146"/>
      <c r="T60" s="79"/>
      <c r="U60" s="80"/>
      <c r="V60" s="221"/>
      <c r="W60" s="138"/>
      <c r="X60" s="11"/>
    </row>
    <row r="61" spans="1:24" s="3" customFormat="1" ht="13.5" thickBot="1" x14ac:dyDescent="0.25">
      <c r="A61" s="40" t="s">
        <v>108</v>
      </c>
      <c r="B61" s="40"/>
      <c r="C61" s="44"/>
      <c r="D61" s="41"/>
      <c r="E61" s="42"/>
      <c r="F61" s="322">
        <f>F26+F59</f>
        <v>0</v>
      </c>
      <c r="G61" s="147"/>
      <c r="H61" s="41"/>
      <c r="I61" s="42"/>
      <c r="J61" s="198">
        <f>J26+J59</f>
        <v>0</v>
      </c>
      <c r="K61" s="147"/>
      <c r="L61" s="41"/>
      <c r="M61" s="42"/>
      <c r="N61" s="198">
        <f>N26+N59</f>
        <v>0</v>
      </c>
      <c r="O61" s="147"/>
      <c r="P61" s="41"/>
      <c r="Q61" s="42"/>
      <c r="R61" s="198">
        <f>R26+R59</f>
        <v>0</v>
      </c>
      <c r="S61" s="147"/>
      <c r="T61" s="41"/>
      <c r="U61" s="42"/>
      <c r="V61" s="198">
        <f>V26+V59</f>
        <v>0</v>
      </c>
      <c r="W61" s="139">
        <f>F61+J61+N61</f>
        <v>0</v>
      </c>
    </row>
    <row r="62" spans="1:24" s="263" customFormat="1" ht="13.5" thickBot="1" x14ac:dyDescent="0.25">
      <c r="A62" s="259"/>
      <c r="B62" s="259"/>
      <c r="C62" s="261"/>
      <c r="D62" s="260"/>
      <c r="E62" s="260"/>
      <c r="F62" s="323"/>
      <c r="G62" s="261"/>
      <c r="H62" s="260"/>
      <c r="I62" s="260"/>
      <c r="J62" s="262"/>
      <c r="K62" s="261"/>
      <c r="L62" s="260"/>
      <c r="M62" s="260"/>
      <c r="N62" s="262"/>
      <c r="O62" s="261"/>
      <c r="P62" s="260"/>
      <c r="Q62" s="260"/>
      <c r="R62" s="262"/>
      <c r="S62" s="261"/>
      <c r="T62" s="260"/>
      <c r="U62" s="260"/>
      <c r="V62" s="262"/>
      <c r="W62" s="401">
        <f t="shared" ref="W62:W125" si="45">F62+J62+N62</f>
        <v>0</v>
      </c>
    </row>
    <row r="63" spans="1:24" s="1" customFormat="1" ht="13.5" hidden="1" outlineLevel="1" thickBot="1" x14ac:dyDescent="0.25">
      <c r="A63" s="37" t="s">
        <v>56</v>
      </c>
      <c r="B63" s="37"/>
      <c r="C63" s="28"/>
      <c r="D63" s="29"/>
      <c r="E63" s="30"/>
      <c r="F63" s="314"/>
      <c r="G63" s="28"/>
      <c r="H63" s="29"/>
      <c r="I63" s="30"/>
      <c r="J63" s="31"/>
      <c r="K63" s="28"/>
      <c r="L63" s="29"/>
      <c r="M63" s="30"/>
      <c r="N63" s="31"/>
      <c r="O63" s="28"/>
      <c r="P63" s="29"/>
      <c r="Q63" s="30"/>
      <c r="R63" s="31"/>
      <c r="S63" s="28"/>
      <c r="T63" s="29"/>
      <c r="U63" s="30"/>
      <c r="V63" s="31"/>
      <c r="W63" s="139">
        <f t="shared" si="45"/>
        <v>0</v>
      </c>
    </row>
    <row r="64" spans="1:24" ht="13.5" hidden="1" outlineLevel="1" thickBot="1" x14ac:dyDescent="0.25">
      <c r="A64" s="83"/>
      <c r="B64" s="83"/>
      <c r="C64" s="222"/>
      <c r="D64" s="223"/>
      <c r="E64" s="85"/>
      <c r="F64" s="324"/>
      <c r="G64" s="143"/>
      <c r="H64" s="287"/>
      <c r="I64" s="85"/>
      <c r="J64" s="196"/>
      <c r="K64" s="143"/>
      <c r="L64" s="84"/>
      <c r="M64" s="85"/>
      <c r="N64" s="196"/>
      <c r="O64" s="143"/>
      <c r="P64" s="287"/>
      <c r="Q64" s="85"/>
      <c r="R64" s="196"/>
      <c r="S64" s="143"/>
      <c r="T64" s="84"/>
      <c r="U64" s="85"/>
      <c r="V64" s="196"/>
      <c r="W64" s="139">
        <f t="shared" si="45"/>
        <v>0</v>
      </c>
    </row>
    <row r="65" spans="1:23" ht="13.5" hidden="1" outlineLevel="1" thickBot="1" x14ac:dyDescent="0.25">
      <c r="A65" s="70"/>
      <c r="B65" s="71" t="s">
        <v>473</v>
      </c>
      <c r="C65" s="224"/>
      <c r="D65" s="226"/>
      <c r="E65" s="73">
        <f>F59</f>
        <v>0</v>
      </c>
      <c r="F65" s="318">
        <f>ROUND(D65*E65,0)</f>
        <v>0</v>
      </c>
      <c r="G65" s="224"/>
      <c r="H65" s="226"/>
      <c r="I65" s="73">
        <f>J59</f>
        <v>0</v>
      </c>
      <c r="J65" s="155">
        <f>ROUND(H65*I65,0)</f>
        <v>0</v>
      </c>
      <c r="K65" s="224"/>
      <c r="L65" s="264"/>
      <c r="M65" s="73">
        <f>N59</f>
        <v>0</v>
      </c>
      <c r="N65" s="155">
        <f>ROUND(L65*M65,0)</f>
        <v>0</v>
      </c>
      <c r="O65" s="224"/>
      <c r="P65" s="226"/>
      <c r="Q65" s="73">
        <f>R59</f>
        <v>0</v>
      </c>
      <c r="R65" s="155">
        <f>ROUND(P65*Q65,0)</f>
        <v>0</v>
      </c>
      <c r="S65" s="224"/>
      <c r="T65" s="264"/>
      <c r="U65" s="73">
        <f>V59</f>
        <v>0</v>
      </c>
      <c r="V65" s="155">
        <f>ROUND(T65*U65,0)</f>
        <v>0</v>
      </c>
      <c r="W65" s="139">
        <f t="shared" si="45"/>
        <v>0</v>
      </c>
    </row>
    <row r="66" spans="1:23" ht="13.5" hidden="1" outlineLevel="1" thickBot="1" x14ac:dyDescent="0.25">
      <c r="A66" s="70"/>
      <c r="B66" s="71" t="s">
        <v>474</v>
      </c>
      <c r="C66" s="224"/>
      <c r="D66" s="226"/>
      <c r="E66" s="73">
        <f>F59</f>
        <v>0</v>
      </c>
      <c r="F66" s="318">
        <f t="shared" ref="F66:F78" si="46">ROUND(D66*E66,0)</f>
        <v>0</v>
      </c>
      <c r="G66" s="224"/>
      <c r="H66" s="226"/>
      <c r="I66" s="73">
        <f>J59</f>
        <v>0</v>
      </c>
      <c r="J66" s="155">
        <f>ROUND(H66*I66,0)</f>
        <v>0</v>
      </c>
      <c r="K66" s="224"/>
      <c r="L66" s="264"/>
      <c r="M66" s="73">
        <f>N59</f>
        <v>0</v>
      </c>
      <c r="N66" s="155">
        <f t="shared" ref="N66:N78" si="47">ROUND(L66*M66,0)</f>
        <v>0</v>
      </c>
      <c r="O66" s="224"/>
      <c r="P66" s="226"/>
      <c r="Q66" s="73">
        <f>R59</f>
        <v>0</v>
      </c>
      <c r="R66" s="155">
        <f>ROUND(P66*Q66,0)</f>
        <v>0</v>
      </c>
      <c r="S66" s="224"/>
      <c r="T66" s="264"/>
      <c r="U66" s="73">
        <f>V59</f>
        <v>0</v>
      </c>
      <c r="V66" s="155">
        <f t="shared" ref="V66:V78" si="48">ROUND(T66*U66,0)</f>
        <v>0</v>
      </c>
      <c r="W66" s="139">
        <f t="shared" si="45"/>
        <v>0</v>
      </c>
    </row>
    <row r="67" spans="1:23" ht="13.5" hidden="1" outlineLevel="1" thickBot="1" x14ac:dyDescent="0.25">
      <c r="A67" s="70"/>
      <c r="B67" s="71" t="s">
        <v>128</v>
      </c>
      <c r="C67" s="224"/>
      <c r="D67" s="226"/>
      <c r="E67" s="227">
        <f>F26</f>
        <v>0</v>
      </c>
      <c r="F67" s="318">
        <f t="shared" si="46"/>
        <v>0</v>
      </c>
      <c r="G67" s="224"/>
      <c r="H67" s="226"/>
      <c r="I67" s="227">
        <f>J26</f>
        <v>0</v>
      </c>
      <c r="J67" s="155">
        <f>ROUND(H67*I67,0)</f>
        <v>0</v>
      </c>
      <c r="K67" s="224"/>
      <c r="L67" s="274"/>
      <c r="M67" s="227">
        <f>N26</f>
        <v>0</v>
      </c>
      <c r="N67" s="155">
        <f t="shared" si="47"/>
        <v>0</v>
      </c>
      <c r="O67" s="224"/>
      <c r="P67" s="226"/>
      <c r="Q67" s="227">
        <f>R26</f>
        <v>0</v>
      </c>
      <c r="R67" s="155">
        <f>ROUND(P67*Q67,0)</f>
        <v>0</v>
      </c>
      <c r="S67" s="224"/>
      <c r="T67" s="274"/>
      <c r="U67" s="227">
        <f>V26</f>
        <v>0</v>
      </c>
      <c r="V67" s="155">
        <f t="shared" si="48"/>
        <v>0</v>
      </c>
      <c r="W67" s="139">
        <f t="shared" si="45"/>
        <v>0</v>
      </c>
    </row>
    <row r="68" spans="1:23" ht="13.5" hidden="1" outlineLevel="1" thickBot="1" x14ac:dyDescent="0.25">
      <c r="A68" s="70"/>
      <c r="B68" s="71" t="s">
        <v>129</v>
      </c>
      <c r="C68" s="224"/>
      <c r="D68" s="234"/>
      <c r="E68" s="231"/>
      <c r="F68" s="318">
        <f t="shared" si="46"/>
        <v>0</v>
      </c>
      <c r="G68" s="224"/>
      <c r="H68" s="38"/>
      <c r="I68" s="231"/>
      <c r="J68" s="155">
        <f>ROUND(H68*I68,0)</f>
        <v>0</v>
      </c>
      <c r="K68" s="224"/>
      <c r="L68" s="225"/>
      <c r="M68" s="231"/>
      <c r="N68" s="155">
        <f t="shared" si="47"/>
        <v>0</v>
      </c>
      <c r="O68" s="224"/>
      <c r="P68" s="38"/>
      <c r="Q68" s="231"/>
      <c r="R68" s="155">
        <f>ROUND(P68*Q68,0)</f>
        <v>0</v>
      </c>
      <c r="S68" s="224"/>
      <c r="T68" s="225"/>
      <c r="U68" s="231"/>
      <c r="V68" s="155">
        <f t="shared" si="48"/>
        <v>0</v>
      </c>
      <c r="W68" s="139">
        <f t="shared" si="45"/>
        <v>0</v>
      </c>
    </row>
    <row r="69" spans="1:23" ht="13.5" hidden="1" outlineLevel="1" thickBot="1" x14ac:dyDescent="0.25">
      <c r="A69" s="70"/>
      <c r="B69" s="71" t="s">
        <v>130</v>
      </c>
      <c r="C69" s="224"/>
      <c r="D69" s="225"/>
      <c r="E69" s="231"/>
      <c r="F69" s="318">
        <f t="shared" si="46"/>
        <v>0</v>
      </c>
      <c r="G69" s="224"/>
      <c r="H69" s="225"/>
      <c r="I69" s="231"/>
      <c r="J69" s="155">
        <f t="shared" ref="J69:J78" si="49">ROUND(H69*I69,0)</f>
        <v>0</v>
      </c>
      <c r="K69" s="224"/>
      <c r="L69" s="225"/>
      <c r="M69" s="231"/>
      <c r="N69" s="155">
        <f t="shared" si="47"/>
        <v>0</v>
      </c>
      <c r="O69" s="224"/>
      <c r="P69" s="225"/>
      <c r="Q69" s="231"/>
      <c r="R69" s="155">
        <f t="shared" ref="R69:R78" si="50">ROUND(P69*Q69,0)</f>
        <v>0</v>
      </c>
      <c r="S69" s="224"/>
      <c r="T69" s="225"/>
      <c r="U69" s="231"/>
      <c r="V69" s="155">
        <f t="shared" si="48"/>
        <v>0</v>
      </c>
      <c r="W69" s="139">
        <f t="shared" si="45"/>
        <v>0</v>
      </c>
    </row>
    <row r="70" spans="1:23" ht="13.5" hidden="1" outlineLevel="1" thickBot="1" x14ac:dyDescent="0.25">
      <c r="A70" s="70"/>
      <c r="B70" s="71" t="s">
        <v>68</v>
      </c>
      <c r="C70" s="224"/>
      <c r="D70" s="225"/>
      <c r="E70" s="231"/>
      <c r="F70" s="318">
        <f t="shared" si="46"/>
        <v>0</v>
      </c>
      <c r="G70" s="224"/>
      <c r="H70" s="225"/>
      <c r="I70" s="231"/>
      <c r="J70" s="155">
        <f>ROUND(H70*I70,0)</f>
        <v>0</v>
      </c>
      <c r="K70" s="224"/>
      <c r="L70" s="225"/>
      <c r="M70" s="231"/>
      <c r="N70" s="155">
        <f t="shared" si="47"/>
        <v>0</v>
      </c>
      <c r="O70" s="224"/>
      <c r="P70" s="225"/>
      <c r="Q70" s="231"/>
      <c r="R70" s="155">
        <f>ROUND(P70*Q70,0)</f>
        <v>0</v>
      </c>
      <c r="S70" s="224"/>
      <c r="T70" s="225"/>
      <c r="U70" s="231"/>
      <c r="V70" s="155">
        <f t="shared" si="48"/>
        <v>0</v>
      </c>
      <c r="W70" s="139">
        <f t="shared" si="45"/>
        <v>0</v>
      </c>
    </row>
    <row r="71" spans="1:23" ht="13.5" hidden="1" outlineLevel="1" thickBot="1" x14ac:dyDescent="0.25">
      <c r="A71" s="70"/>
      <c r="B71" s="71" t="s">
        <v>94</v>
      </c>
      <c r="C71" s="224"/>
      <c r="D71" s="38"/>
      <c r="E71" s="231"/>
      <c r="F71" s="318">
        <f t="shared" si="46"/>
        <v>0</v>
      </c>
      <c r="G71" s="224"/>
      <c r="H71" s="38"/>
      <c r="I71" s="231"/>
      <c r="J71" s="155">
        <f t="shared" si="49"/>
        <v>0</v>
      </c>
      <c r="K71" s="224"/>
      <c r="L71" s="38"/>
      <c r="M71" s="231"/>
      <c r="N71" s="155">
        <f t="shared" si="47"/>
        <v>0</v>
      </c>
      <c r="O71" s="224"/>
      <c r="P71" s="38"/>
      <c r="Q71" s="231"/>
      <c r="R71" s="155">
        <f t="shared" ref="R71:R80" si="51">ROUND(P71*Q71,0)</f>
        <v>0</v>
      </c>
      <c r="S71" s="224"/>
      <c r="T71" s="38"/>
      <c r="U71" s="231"/>
      <c r="V71" s="155">
        <f t="shared" si="48"/>
        <v>0</v>
      </c>
      <c r="W71" s="139">
        <f t="shared" si="45"/>
        <v>0</v>
      </c>
    </row>
    <row r="72" spans="1:23" ht="13.5" hidden="1" outlineLevel="1" thickBot="1" x14ac:dyDescent="0.25">
      <c r="A72" s="70"/>
      <c r="B72" s="71" t="s">
        <v>92</v>
      </c>
      <c r="C72" s="224"/>
      <c r="D72" s="39"/>
      <c r="E72" s="232"/>
      <c r="F72" s="318">
        <f t="shared" si="46"/>
        <v>0</v>
      </c>
      <c r="G72" s="224"/>
      <c r="H72" s="39"/>
      <c r="I72" s="232"/>
      <c r="J72" s="155">
        <f t="shared" si="49"/>
        <v>0</v>
      </c>
      <c r="K72" s="224"/>
      <c r="L72" s="39"/>
      <c r="M72" s="231"/>
      <c r="N72" s="155">
        <f t="shared" si="47"/>
        <v>0</v>
      </c>
      <c r="O72" s="224"/>
      <c r="P72" s="39"/>
      <c r="Q72" s="232"/>
      <c r="R72" s="155">
        <f t="shared" si="51"/>
        <v>0</v>
      </c>
      <c r="S72" s="224"/>
      <c r="T72" s="39"/>
      <c r="U72" s="231"/>
      <c r="V72" s="155">
        <f t="shared" si="48"/>
        <v>0</v>
      </c>
      <c r="W72" s="139">
        <f t="shared" si="45"/>
        <v>0</v>
      </c>
    </row>
    <row r="73" spans="1:23" ht="13.5" hidden="1" outlineLevel="1" thickBot="1" x14ac:dyDescent="0.25">
      <c r="A73" s="70"/>
      <c r="B73" s="71" t="s">
        <v>247</v>
      </c>
      <c r="C73" s="224"/>
      <c r="D73" s="39"/>
      <c r="E73" s="232"/>
      <c r="F73" s="318">
        <f t="shared" si="46"/>
        <v>0</v>
      </c>
      <c r="G73" s="224"/>
      <c r="H73" s="39"/>
      <c r="I73" s="232"/>
      <c r="J73" s="155">
        <f t="shared" si="49"/>
        <v>0</v>
      </c>
      <c r="K73" s="224"/>
      <c r="L73" s="39"/>
      <c r="M73" s="231"/>
      <c r="N73" s="155">
        <f t="shared" si="47"/>
        <v>0</v>
      </c>
      <c r="O73" s="224"/>
      <c r="P73" s="39"/>
      <c r="Q73" s="232"/>
      <c r="R73" s="155">
        <f t="shared" si="51"/>
        <v>0</v>
      </c>
      <c r="S73" s="224"/>
      <c r="T73" s="39"/>
      <c r="U73" s="231"/>
      <c r="V73" s="155">
        <f t="shared" si="48"/>
        <v>0</v>
      </c>
      <c r="W73" s="139">
        <f t="shared" si="45"/>
        <v>0</v>
      </c>
    </row>
    <row r="74" spans="1:23" ht="13.5" hidden="1" outlineLevel="1" thickBot="1" x14ac:dyDescent="0.25">
      <c r="A74" s="70"/>
      <c r="B74" s="71" t="s">
        <v>93</v>
      </c>
      <c r="C74" s="224"/>
      <c r="D74" s="39"/>
      <c r="E74" s="231"/>
      <c r="F74" s="318">
        <f t="shared" si="46"/>
        <v>0</v>
      </c>
      <c r="G74" s="224"/>
      <c r="H74" s="39"/>
      <c r="I74" s="231"/>
      <c r="J74" s="155">
        <f t="shared" si="49"/>
        <v>0</v>
      </c>
      <c r="K74" s="224"/>
      <c r="L74" s="39"/>
      <c r="M74" s="231"/>
      <c r="N74" s="155">
        <f t="shared" si="47"/>
        <v>0</v>
      </c>
      <c r="O74" s="224"/>
      <c r="P74" s="39"/>
      <c r="Q74" s="231"/>
      <c r="R74" s="155">
        <f t="shared" si="51"/>
        <v>0</v>
      </c>
      <c r="S74" s="224"/>
      <c r="T74" s="39"/>
      <c r="U74" s="231"/>
      <c r="V74" s="155">
        <f t="shared" si="48"/>
        <v>0</v>
      </c>
      <c r="W74" s="139">
        <f t="shared" si="45"/>
        <v>0</v>
      </c>
    </row>
    <row r="75" spans="1:23" ht="13.5" hidden="1" outlineLevel="1" thickBot="1" x14ac:dyDescent="0.25">
      <c r="A75" s="70"/>
      <c r="B75" s="271" t="s">
        <v>95</v>
      </c>
      <c r="C75" s="224"/>
      <c r="D75" s="39"/>
      <c r="E75" s="231"/>
      <c r="F75" s="318">
        <f t="shared" si="46"/>
        <v>0</v>
      </c>
      <c r="G75" s="224"/>
      <c r="H75" s="39"/>
      <c r="I75" s="231"/>
      <c r="J75" s="155">
        <f t="shared" si="49"/>
        <v>0</v>
      </c>
      <c r="K75" s="224"/>
      <c r="L75" s="39"/>
      <c r="M75" s="231"/>
      <c r="N75" s="155">
        <f t="shared" si="47"/>
        <v>0</v>
      </c>
      <c r="O75" s="224"/>
      <c r="P75" s="39"/>
      <c r="Q75" s="231"/>
      <c r="R75" s="155">
        <f t="shared" si="51"/>
        <v>0</v>
      </c>
      <c r="S75" s="224"/>
      <c r="T75" s="39"/>
      <c r="U75" s="231"/>
      <c r="V75" s="155">
        <f t="shared" si="48"/>
        <v>0</v>
      </c>
      <c r="W75" s="139">
        <f t="shared" si="45"/>
        <v>0</v>
      </c>
    </row>
    <row r="76" spans="1:23" ht="13.5" hidden="1" outlineLevel="1" thickBot="1" x14ac:dyDescent="0.25">
      <c r="A76" s="70"/>
      <c r="B76" s="71" t="s">
        <v>69</v>
      </c>
      <c r="C76" s="224"/>
      <c r="D76" s="39"/>
      <c r="E76" s="231"/>
      <c r="F76" s="318">
        <f t="shared" si="46"/>
        <v>0</v>
      </c>
      <c r="G76" s="224"/>
      <c r="H76" s="39"/>
      <c r="I76" s="231"/>
      <c r="J76" s="155">
        <f t="shared" si="49"/>
        <v>0</v>
      </c>
      <c r="K76" s="224"/>
      <c r="L76" s="39"/>
      <c r="M76" s="72"/>
      <c r="N76" s="155">
        <f t="shared" si="47"/>
        <v>0</v>
      </c>
      <c r="O76" s="224"/>
      <c r="P76" s="39"/>
      <c r="Q76" s="231"/>
      <c r="R76" s="155">
        <f t="shared" si="51"/>
        <v>0</v>
      </c>
      <c r="S76" s="224"/>
      <c r="T76" s="39"/>
      <c r="U76" s="72"/>
      <c r="V76" s="155">
        <f t="shared" si="48"/>
        <v>0</v>
      </c>
      <c r="W76" s="139">
        <f t="shared" si="45"/>
        <v>0</v>
      </c>
    </row>
    <row r="77" spans="1:23" ht="13.5" hidden="1" outlineLevel="1" thickBot="1" x14ac:dyDescent="0.25">
      <c r="A77" s="70"/>
      <c r="B77" s="71" t="s">
        <v>70</v>
      </c>
      <c r="C77" s="224"/>
      <c r="D77" s="273"/>
      <c r="E77" s="231"/>
      <c r="F77" s="318">
        <f t="shared" si="46"/>
        <v>0</v>
      </c>
      <c r="G77" s="224"/>
      <c r="H77" s="39"/>
      <c r="I77" s="233">
        <f>ROUND(E77*(100%+$K$4),0)</f>
        <v>0</v>
      </c>
      <c r="J77" s="155">
        <f t="shared" si="49"/>
        <v>0</v>
      </c>
      <c r="K77" s="224"/>
      <c r="L77" s="39"/>
      <c r="M77" s="73">
        <f>ROUND(I77*(100%+$K$4),0)</f>
        <v>0</v>
      </c>
      <c r="N77" s="155">
        <f t="shared" si="47"/>
        <v>0</v>
      </c>
      <c r="O77" s="224"/>
      <c r="P77" s="39"/>
      <c r="Q77" s="233">
        <f>ROUND(M77*(100%+$K$4),0)</f>
        <v>0</v>
      </c>
      <c r="R77" s="155">
        <f t="shared" si="51"/>
        <v>0</v>
      </c>
      <c r="S77" s="224"/>
      <c r="T77" s="39"/>
      <c r="U77" s="73">
        <f>ROUND(Q77*(100%+$K$4),0)</f>
        <v>0</v>
      </c>
      <c r="V77" s="155">
        <f t="shared" si="48"/>
        <v>0</v>
      </c>
      <c r="W77" s="139">
        <f t="shared" si="45"/>
        <v>0</v>
      </c>
    </row>
    <row r="78" spans="1:23" ht="13.5" hidden="1" outlineLevel="1" thickBot="1" x14ac:dyDescent="0.25">
      <c r="A78" s="70"/>
      <c r="B78" s="71" t="s">
        <v>146</v>
      </c>
      <c r="C78" s="224"/>
      <c r="D78" s="225"/>
      <c r="E78" s="232"/>
      <c r="F78" s="318">
        <f t="shared" si="46"/>
        <v>0</v>
      </c>
      <c r="G78" s="224"/>
      <c r="H78" s="225"/>
      <c r="I78" s="73">
        <f>ROUND(E78*(100%+$K$4),0)</f>
        <v>0</v>
      </c>
      <c r="J78" s="155">
        <f t="shared" si="49"/>
        <v>0</v>
      </c>
      <c r="K78" s="224"/>
      <c r="L78" s="225"/>
      <c r="M78" s="73">
        <f>ROUND(I78*(100%+$K$4),0)</f>
        <v>0</v>
      </c>
      <c r="N78" s="155">
        <f t="shared" si="47"/>
        <v>0</v>
      </c>
      <c r="O78" s="224"/>
      <c r="P78" s="225"/>
      <c r="Q78" s="73">
        <f>ROUND(M78*(100%+$K$4),0)</f>
        <v>0</v>
      </c>
      <c r="R78" s="155">
        <f t="shared" si="51"/>
        <v>0</v>
      </c>
      <c r="S78" s="224"/>
      <c r="T78" s="225"/>
      <c r="U78" s="73">
        <f>ROUND(Q78*(100%+$K$4),0)</f>
        <v>0</v>
      </c>
      <c r="V78" s="155">
        <f t="shared" si="48"/>
        <v>0</v>
      </c>
      <c r="W78" s="139">
        <f t="shared" si="45"/>
        <v>0</v>
      </c>
    </row>
    <row r="79" spans="1:23" ht="13.5" hidden="1" outlineLevel="1" thickBot="1" x14ac:dyDescent="0.25">
      <c r="A79" s="78"/>
      <c r="B79" s="353" t="s">
        <v>490</v>
      </c>
      <c r="C79" s="238"/>
      <c r="D79" s="239"/>
      <c r="E79" s="240"/>
      <c r="F79" s="325"/>
      <c r="G79" s="146"/>
      <c r="H79" s="239"/>
      <c r="I79" s="80"/>
      <c r="J79" s="197"/>
      <c r="K79" s="146"/>
      <c r="L79" s="239"/>
      <c r="M79" s="80"/>
      <c r="N79" s="197"/>
      <c r="O79" s="146"/>
      <c r="P79" s="239"/>
      <c r="Q79" s="80"/>
      <c r="R79" s="197"/>
      <c r="S79" s="146"/>
      <c r="T79" s="239"/>
      <c r="U79" s="80"/>
      <c r="V79" s="197"/>
      <c r="W79" s="139">
        <f t="shared" si="45"/>
        <v>0</v>
      </c>
    </row>
    <row r="80" spans="1:23" s="3" customFormat="1" ht="13.5" collapsed="1" thickBot="1" x14ac:dyDescent="0.25">
      <c r="A80" s="40" t="s">
        <v>109</v>
      </c>
      <c r="B80" s="40"/>
      <c r="C80" s="228"/>
      <c r="D80" s="229"/>
      <c r="E80" s="230"/>
      <c r="F80" s="326">
        <f>SUM(F64:F79)</f>
        <v>0</v>
      </c>
      <c r="G80" s="236"/>
      <c r="H80" s="229"/>
      <c r="I80" s="230"/>
      <c r="J80" s="237">
        <f>SUM(J64:J79)</f>
        <v>0</v>
      </c>
      <c r="K80" s="228"/>
      <c r="L80" s="229"/>
      <c r="M80" s="230"/>
      <c r="N80" s="237">
        <f>SUM(N64:N79)</f>
        <v>0</v>
      </c>
      <c r="O80" s="236"/>
      <c r="P80" s="229"/>
      <c r="Q80" s="230"/>
      <c r="R80" s="237">
        <f>SUM(R64:R79)</f>
        <v>0</v>
      </c>
      <c r="S80" s="228"/>
      <c r="T80" s="229"/>
      <c r="U80" s="230"/>
      <c r="V80" s="237">
        <f>SUM(V64:V79)</f>
        <v>0</v>
      </c>
      <c r="W80" s="139">
        <f t="shared" si="45"/>
        <v>0</v>
      </c>
    </row>
    <row r="81" spans="1:23" s="263" customFormat="1" ht="13.5" thickBot="1" x14ac:dyDescent="0.25">
      <c r="A81" s="259"/>
      <c r="B81" s="259"/>
      <c r="C81" s="261"/>
      <c r="D81" s="260"/>
      <c r="E81" s="260"/>
      <c r="F81" s="323"/>
      <c r="G81" s="261"/>
      <c r="H81" s="260"/>
      <c r="I81" s="260"/>
      <c r="J81" s="262"/>
      <c r="K81" s="261"/>
      <c r="L81" s="260"/>
      <c r="M81" s="260"/>
      <c r="N81" s="262"/>
      <c r="O81" s="261"/>
      <c r="P81" s="260"/>
      <c r="Q81" s="260"/>
      <c r="R81" s="262"/>
      <c r="S81" s="261"/>
      <c r="T81" s="260"/>
      <c r="U81" s="260"/>
      <c r="V81" s="262"/>
      <c r="W81" s="401">
        <f t="shared" si="45"/>
        <v>0</v>
      </c>
    </row>
    <row r="82" spans="1:23" s="1" customFormat="1" ht="13.5" hidden="1" outlineLevel="1" thickBot="1" x14ac:dyDescent="0.25">
      <c r="A82" s="37" t="s">
        <v>206</v>
      </c>
      <c r="B82" s="37"/>
      <c r="C82" s="28"/>
      <c r="D82" s="29"/>
      <c r="E82" s="30"/>
      <c r="F82" s="314"/>
      <c r="G82" s="28"/>
      <c r="H82" s="29"/>
      <c r="I82" s="30"/>
      <c r="J82" s="31"/>
      <c r="K82" s="28"/>
      <c r="L82" s="29"/>
      <c r="M82" s="30"/>
      <c r="N82" s="31"/>
      <c r="O82" s="28"/>
      <c r="P82" s="29"/>
      <c r="Q82" s="30"/>
      <c r="R82" s="31"/>
      <c r="S82" s="28"/>
      <c r="T82" s="29"/>
      <c r="U82" s="30"/>
      <c r="V82" s="31"/>
      <c r="W82" s="139">
        <f t="shared" si="45"/>
        <v>0</v>
      </c>
    </row>
    <row r="83" spans="1:23" s="12" customFormat="1" ht="13.5" hidden="1" outlineLevel="1" thickBot="1" x14ac:dyDescent="0.25">
      <c r="A83" s="83"/>
      <c r="B83" s="272"/>
      <c r="C83" s="143"/>
      <c r="D83" s="84"/>
      <c r="E83" s="85"/>
      <c r="F83" s="324"/>
      <c r="G83" s="143"/>
      <c r="H83" s="84"/>
      <c r="I83" s="85"/>
      <c r="J83" s="196"/>
      <c r="K83" s="143"/>
      <c r="L83" s="84"/>
      <c r="M83" s="85"/>
      <c r="N83" s="196"/>
      <c r="O83" s="143"/>
      <c r="P83" s="84"/>
      <c r="Q83" s="85"/>
      <c r="R83" s="196"/>
      <c r="S83" s="143"/>
      <c r="T83" s="84"/>
      <c r="U83" s="85"/>
      <c r="V83" s="196"/>
      <c r="W83" s="139">
        <f t="shared" si="45"/>
        <v>0</v>
      </c>
    </row>
    <row r="84" spans="1:23" ht="13.5" hidden="1" outlineLevel="1" thickBot="1" x14ac:dyDescent="0.25">
      <c r="A84" s="70"/>
      <c r="B84" s="71" t="s">
        <v>204</v>
      </c>
      <c r="C84" s="224" t="s">
        <v>198</v>
      </c>
      <c r="D84" s="65">
        <v>1</v>
      </c>
      <c r="E84" s="72">
        <f>'Travel Table'!M20</f>
        <v>0</v>
      </c>
      <c r="F84" s="318">
        <f>ROUND(D84*E84,0)</f>
        <v>0</v>
      </c>
      <c r="G84" s="224" t="s">
        <v>198</v>
      </c>
      <c r="H84" s="65">
        <v>1</v>
      </c>
      <c r="I84" s="73">
        <f>ROUND('Travel Table'!M24*(100%+$K$4),0)</f>
        <v>0</v>
      </c>
      <c r="J84" s="155">
        <f>ROUND(H84*I84,0)</f>
        <v>0</v>
      </c>
      <c r="K84" s="224" t="s">
        <v>198</v>
      </c>
      <c r="L84" s="65">
        <v>1</v>
      </c>
      <c r="M84" s="73">
        <f>ROUND('Travel Table'!M28*(100%+$K$4),0)</f>
        <v>0</v>
      </c>
      <c r="N84" s="155">
        <f>ROUND(L84*M84,0)</f>
        <v>0</v>
      </c>
      <c r="O84" s="224" t="s">
        <v>198</v>
      </c>
      <c r="P84" s="65">
        <v>1</v>
      </c>
      <c r="Q84" s="73">
        <f>ROUND('Travel Table'!U24*(100%+$K$4),0)</f>
        <v>0</v>
      </c>
      <c r="R84" s="155">
        <f>ROUND(P84*Q84,0)</f>
        <v>0</v>
      </c>
      <c r="S84" s="224" t="s">
        <v>198</v>
      </c>
      <c r="T84" s="65">
        <v>1</v>
      </c>
      <c r="U84" s="73">
        <f>ROUND('Travel Table'!U28*(100%+$K$4),0)</f>
        <v>0</v>
      </c>
      <c r="V84" s="155">
        <f>ROUND(T84*U84,0)</f>
        <v>0</v>
      </c>
      <c r="W84" s="139">
        <f t="shared" si="45"/>
        <v>0</v>
      </c>
    </row>
    <row r="85" spans="1:23" ht="13.5" hidden="1" outlineLevel="1" thickBot="1" x14ac:dyDescent="0.25">
      <c r="A85" s="70"/>
      <c r="B85" s="71" t="s">
        <v>205</v>
      </c>
      <c r="C85" s="224" t="s">
        <v>198</v>
      </c>
      <c r="D85" s="65">
        <v>1</v>
      </c>
      <c r="E85" s="72">
        <f>'Travel Table'!M36</f>
        <v>0</v>
      </c>
      <c r="F85" s="318">
        <f>ROUND(D85*E85,0)</f>
        <v>0</v>
      </c>
      <c r="G85" s="224" t="s">
        <v>198</v>
      </c>
      <c r="H85" s="65">
        <v>1</v>
      </c>
      <c r="I85" s="73">
        <f>ROUND('Travel Table'!M40*(100%+$K$4),0)</f>
        <v>0</v>
      </c>
      <c r="J85" s="155">
        <f>ROUND(H85*I85,0)</f>
        <v>0</v>
      </c>
      <c r="K85" s="224" t="s">
        <v>198</v>
      </c>
      <c r="L85" s="65">
        <v>1</v>
      </c>
      <c r="M85" s="73">
        <f>ROUND('Travel Table'!M44*(100%+$K$4),0)</f>
        <v>0</v>
      </c>
      <c r="N85" s="155">
        <f>ROUND(L85*M85,0)</f>
        <v>0</v>
      </c>
      <c r="O85" s="224" t="s">
        <v>198</v>
      </c>
      <c r="P85" s="65">
        <v>1</v>
      </c>
      <c r="Q85" s="73">
        <f>ROUND('Travel Table'!U40*(100%+$K$4),0)</f>
        <v>0</v>
      </c>
      <c r="R85" s="155">
        <f>ROUND(P85*Q85,0)</f>
        <v>0</v>
      </c>
      <c r="S85" s="224" t="s">
        <v>198</v>
      </c>
      <c r="T85" s="65">
        <v>1</v>
      </c>
      <c r="U85" s="73">
        <f>ROUND('Travel Table'!U44*(100%+$K$4),0)</f>
        <v>0</v>
      </c>
      <c r="V85" s="155">
        <f>ROUND(T85*U85,0)</f>
        <v>0</v>
      </c>
      <c r="W85" s="139">
        <f t="shared" si="45"/>
        <v>0</v>
      </c>
    </row>
    <row r="86" spans="1:23" ht="13.5" hidden="1" outlineLevel="1" thickBot="1" x14ac:dyDescent="0.25">
      <c r="A86" s="78"/>
      <c r="B86" s="78"/>
      <c r="C86" s="146"/>
      <c r="D86" s="79"/>
      <c r="E86" s="80"/>
      <c r="F86" s="325"/>
      <c r="G86" s="146"/>
      <c r="H86" s="79"/>
      <c r="I86" s="80"/>
      <c r="J86" s="197"/>
      <c r="K86" s="146"/>
      <c r="L86" s="79"/>
      <c r="M86" s="80"/>
      <c r="N86" s="197"/>
      <c r="O86" s="146"/>
      <c r="P86" s="79"/>
      <c r="Q86" s="80"/>
      <c r="R86" s="197"/>
      <c r="S86" s="146"/>
      <c r="T86" s="79"/>
      <c r="U86" s="80"/>
      <c r="V86" s="197"/>
      <c r="W86" s="139">
        <f t="shared" si="45"/>
        <v>0</v>
      </c>
    </row>
    <row r="87" spans="1:23" s="3" customFormat="1" ht="13.5" collapsed="1" thickBot="1" x14ac:dyDescent="0.25">
      <c r="A87" s="40" t="s">
        <v>110</v>
      </c>
      <c r="B87" s="40"/>
      <c r="C87" s="147"/>
      <c r="D87" s="41"/>
      <c r="E87" s="42"/>
      <c r="F87" s="322">
        <f>SUM(F82:F86)</f>
        <v>0</v>
      </c>
      <c r="G87" s="147"/>
      <c r="H87" s="41"/>
      <c r="I87" s="42"/>
      <c r="J87" s="198">
        <f>SUM(J82:J86)</f>
        <v>0</v>
      </c>
      <c r="K87" s="147"/>
      <c r="L87" s="41"/>
      <c r="M87" s="42"/>
      <c r="N87" s="198">
        <f>SUM(N82:N86)</f>
        <v>0</v>
      </c>
      <c r="O87" s="147"/>
      <c r="P87" s="41"/>
      <c r="Q87" s="42"/>
      <c r="R87" s="198">
        <f>SUM(R82:R86)</f>
        <v>0</v>
      </c>
      <c r="S87" s="147"/>
      <c r="T87" s="41"/>
      <c r="U87" s="42"/>
      <c r="V87" s="198">
        <f>SUM(V82:V86)</f>
        <v>0</v>
      </c>
      <c r="W87" s="139">
        <f t="shared" si="45"/>
        <v>0</v>
      </c>
    </row>
    <row r="88" spans="1:23" s="22" customFormat="1" ht="13.5" thickBot="1" x14ac:dyDescent="0.25">
      <c r="A88" s="23"/>
      <c r="B88" s="23"/>
      <c r="C88" s="32"/>
      <c r="D88" s="33"/>
      <c r="E88" s="34"/>
      <c r="F88" s="327"/>
      <c r="G88" s="32"/>
      <c r="H88" s="33"/>
      <c r="I88" s="34"/>
      <c r="J88" s="257"/>
      <c r="K88" s="32"/>
      <c r="L88" s="33"/>
      <c r="M88" s="34"/>
      <c r="N88" s="257"/>
      <c r="O88" s="32"/>
      <c r="P88" s="33"/>
      <c r="Q88" s="34"/>
      <c r="R88" s="257"/>
      <c r="S88" s="32"/>
      <c r="T88" s="33"/>
      <c r="U88" s="34"/>
      <c r="V88" s="257"/>
      <c r="W88" s="401">
        <f t="shared" si="45"/>
        <v>0</v>
      </c>
    </row>
    <row r="89" spans="1:23" s="1" customFormat="1" ht="13.5" hidden="1" outlineLevel="1" thickBot="1" x14ac:dyDescent="0.25">
      <c r="A89" s="37" t="s">
        <v>58</v>
      </c>
      <c r="B89" s="37"/>
      <c r="C89" s="28"/>
      <c r="D89" s="29"/>
      <c r="E89" s="30"/>
      <c r="F89" s="314"/>
      <c r="G89" s="28"/>
      <c r="H89" s="29"/>
      <c r="I89" s="30"/>
      <c r="J89" s="31"/>
      <c r="K89" s="28"/>
      <c r="L89" s="29"/>
      <c r="M89" s="30"/>
      <c r="N89" s="31"/>
      <c r="O89" s="28"/>
      <c r="P89" s="29"/>
      <c r="Q89" s="30"/>
      <c r="R89" s="31"/>
      <c r="S89" s="28"/>
      <c r="T89" s="29"/>
      <c r="U89" s="30"/>
      <c r="V89" s="31"/>
      <c r="W89" s="139">
        <f t="shared" si="45"/>
        <v>0</v>
      </c>
    </row>
    <row r="90" spans="1:23" s="12" customFormat="1" ht="13.5" hidden="1" outlineLevel="1" thickBot="1" x14ac:dyDescent="0.25">
      <c r="A90" s="83"/>
      <c r="B90" s="83"/>
      <c r="C90" s="143"/>
      <c r="D90" s="84"/>
      <c r="E90" s="85"/>
      <c r="F90" s="324"/>
      <c r="G90" s="86"/>
      <c r="H90" s="84"/>
      <c r="I90" s="85"/>
      <c r="J90" s="196"/>
      <c r="K90" s="143"/>
      <c r="L90" s="84"/>
      <c r="M90" s="85"/>
      <c r="N90" s="196"/>
      <c r="O90" s="86"/>
      <c r="P90" s="84"/>
      <c r="Q90" s="85"/>
      <c r="R90" s="196"/>
      <c r="S90" s="143"/>
      <c r="T90" s="84"/>
      <c r="U90" s="85"/>
      <c r="V90" s="196"/>
      <c r="W90" s="139">
        <f t="shared" si="45"/>
        <v>0</v>
      </c>
    </row>
    <row r="91" spans="1:23" s="6" customFormat="1" ht="13.5" hidden="1" outlineLevel="1" thickBot="1" x14ac:dyDescent="0.25">
      <c r="A91" s="354" t="s">
        <v>151</v>
      </c>
      <c r="B91" s="372"/>
      <c r="C91" s="373"/>
      <c r="D91" s="374"/>
      <c r="E91" s="375"/>
      <c r="F91" s="366"/>
      <c r="G91" s="370"/>
      <c r="H91" s="362"/>
      <c r="I91" s="365"/>
      <c r="J91" s="367"/>
      <c r="K91" s="363"/>
      <c r="L91" s="362"/>
      <c r="M91" s="365"/>
      <c r="N91" s="367"/>
      <c r="O91" s="370"/>
      <c r="P91" s="362"/>
      <c r="Q91" s="365"/>
      <c r="R91" s="367"/>
      <c r="S91" s="363"/>
      <c r="T91" s="362"/>
      <c r="U91" s="365"/>
      <c r="V91" s="367"/>
      <c r="W91" s="139">
        <f t="shared" si="45"/>
        <v>0</v>
      </c>
    </row>
    <row r="92" spans="1:23" s="6" customFormat="1" ht="13.5" hidden="1" outlineLevel="1" thickBot="1" x14ac:dyDescent="0.25">
      <c r="A92" s="88"/>
      <c r="B92" s="75" t="s">
        <v>30</v>
      </c>
      <c r="C92" s="224"/>
      <c r="D92" s="225"/>
      <c r="E92" s="231"/>
      <c r="F92" s="318">
        <f>ROUND(D92*E92,0)</f>
        <v>0</v>
      </c>
      <c r="G92" s="252"/>
      <c r="H92" s="65"/>
      <c r="I92" s="72"/>
      <c r="J92" s="155">
        <f>ROUND(H92*I92,0)</f>
        <v>0</v>
      </c>
      <c r="K92" s="224"/>
      <c r="L92" s="65"/>
      <c r="M92" s="72"/>
      <c r="N92" s="155">
        <f>ROUND(L92*M92,0)</f>
        <v>0</v>
      </c>
      <c r="O92" s="252"/>
      <c r="P92" s="65"/>
      <c r="Q92" s="72"/>
      <c r="R92" s="155">
        <f>ROUND(P92*Q92,0)</f>
        <v>0</v>
      </c>
      <c r="S92" s="224"/>
      <c r="T92" s="65"/>
      <c r="U92" s="72"/>
      <c r="V92" s="155">
        <f>ROUND(T92*U92,0)</f>
        <v>0</v>
      </c>
      <c r="W92" s="139">
        <f t="shared" si="45"/>
        <v>0</v>
      </c>
    </row>
    <row r="93" spans="1:23" s="6" customFormat="1" ht="13.5" hidden="1" outlineLevel="1" thickBot="1" x14ac:dyDescent="0.25">
      <c r="A93" s="88"/>
      <c r="B93" s="75" t="s">
        <v>30</v>
      </c>
      <c r="C93" s="224"/>
      <c r="D93" s="225"/>
      <c r="E93" s="231"/>
      <c r="F93" s="318">
        <f t="shared" ref="F93:F95" si="52">ROUND(D93*E93,0)</f>
        <v>0</v>
      </c>
      <c r="G93" s="252"/>
      <c r="H93" s="65"/>
      <c r="I93" s="72"/>
      <c r="J93" s="155">
        <f t="shared" ref="J93:J95" si="53">ROUND(H93*I93,0)</f>
        <v>0</v>
      </c>
      <c r="K93" s="224"/>
      <c r="L93" s="65"/>
      <c r="M93" s="72"/>
      <c r="N93" s="155">
        <f t="shared" ref="N93:N95" si="54">ROUND(L93*M93,0)</f>
        <v>0</v>
      </c>
      <c r="O93" s="252"/>
      <c r="P93" s="65"/>
      <c r="Q93" s="72"/>
      <c r="R93" s="155">
        <f t="shared" ref="R93:R95" si="55">ROUND(P93*Q93,0)</f>
        <v>0</v>
      </c>
      <c r="S93" s="224"/>
      <c r="T93" s="65"/>
      <c r="U93" s="72"/>
      <c r="V93" s="155">
        <f t="shared" ref="V93:V95" si="56">ROUND(T93*U93,0)</f>
        <v>0</v>
      </c>
      <c r="W93" s="139">
        <f t="shared" si="45"/>
        <v>0</v>
      </c>
    </row>
    <row r="94" spans="1:23" s="6" customFormat="1" ht="13.5" hidden="1" outlineLevel="1" thickBot="1" x14ac:dyDescent="0.25">
      <c r="A94" s="88"/>
      <c r="B94" s="75" t="s">
        <v>30</v>
      </c>
      <c r="C94" s="224"/>
      <c r="D94" s="225"/>
      <c r="E94" s="231"/>
      <c r="F94" s="318">
        <f t="shared" si="52"/>
        <v>0</v>
      </c>
      <c r="G94" s="252"/>
      <c r="H94" s="65"/>
      <c r="I94" s="72"/>
      <c r="J94" s="155">
        <f t="shared" si="53"/>
        <v>0</v>
      </c>
      <c r="K94" s="224"/>
      <c r="L94" s="65"/>
      <c r="M94" s="72"/>
      <c r="N94" s="155">
        <f t="shared" si="54"/>
        <v>0</v>
      </c>
      <c r="O94" s="252"/>
      <c r="P94" s="65"/>
      <c r="Q94" s="72"/>
      <c r="R94" s="155">
        <f t="shared" si="55"/>
        <v>0</v>
      </c>
      <c r="S94" s="224"/>
      <c r="T94" s="65"/>
      <c r="U94" s="72"/>
      <c r="V94" s="155">
        <f t="shared" si="56"/>
        <v>0</v>
      </c>
      <c r="W94" s="139">
        <f t="shared" si="45"/>
        <v>0</v>
      </c>
    </row>
    <row r="95" spans="1:23" s="6" customFormat="1" ht="13.5" hidden="1" outlineLevel="1" thickBot="1" x14ac:dyDescent="0.25">
      <c r="A95" s="88"/>
      <c r="B95" s="75" t="s">
        <v>31</v>
      </c>
      <c r="C95" s="224"/>
      <c r="D95" s="225"/>
      <c r="E95" s="231"/>
      <c r="F95" s="318">
        <f t="shared" si="52"/>
        <v>0</v>
      </c>
      <c r="G95" s="252"/>
      <c r="H95" s="65"/>
      <c r="I95" s="72"/>
      <c r="J95" s="155">
        <f t="shared" si="53"/>
        <v>0</v>
      </c>
      <c r="K95" s="224"/>
      <c r="L95" s="65"/>
      <c r="M95" s="72"/>
      <c r="N95" s="155">
        <f t="shared" si="54"/>
        <v>0</v>
      </c>
      <c r="O95" s="252"/>
      <c r="P95" s="65"/>
      <c r="Q95" s="72"/>
      <c r="R95" s="155">
        <f t="shared" si="55"/>
        <v>0</v>
      </c>
      <c r="S95" s="224"/>
      <c r="T95" s="65"/>
      <c r="U95" s="72"/>
      <c r="V95" s="155">
        <f t="shared" si="56"/>
        <v>0</v>
      </c>
      <c r="W95" s="139">
        <f t="shared" si="45"/>
        <v>0</v>
      </c>
    </row>
    <row r="96" spans="1:23" s="6" customFormat="1" ht="13.5" hidden="1" outlineLevel="1" thickBot="1" x14ac:dyDescent="0.25">
      <c r="A96" s="76"/>
      <c r="B96" s="76"/>
      <c r="C96" s="47"/>
      <c r="D96" s="38"/>
      <c r="E96" s="232"/>
      <c r="F96" s="317"/>
      <c r="G96" s="69"/>
      <c r="H96" s="67"/>
      <c r="I96" s="68"/>
      <c r="J96" s="215"/>
      <c r="K96" s="144"/>
      <c r="L96" s="67"/>
      <c r="M96" s="68"/>
      <c r="N96" s="215"/>
      <c r="O96" s="69"/>
      <c r="P96" s="67"/>
      <c r="Q96" s="68"/>
      <c r="R96" s="215"/>
      <c r="S96" s="144"/>
      <c r="T96" s="67"/>
      <c r="U96" s="68"/>
      <c r="V96" s="215"/>
      <c r="W96" s="139">
        <f t="shared" si="45"/>
        <v>0</v>
      </c>
    </row>
    <row r="97" spans="1:23" ht="13.5" hidden="1" outlineLevel="1" thickBot="1" x14ac:dyDescent="0.25">
      <c r="A97" s="354" t="s">
        <v>257</v>
      </c>
      <c r="B97" s="372"/>
      <c r="C97" s="376"/>
      <c r="D97" s="377"/>
      <c r="E97" s="378"/>
      <c r="F97" s="366"/>
      <c r="G97" s="370"/>
      <c r="H97" s="362"/>
      <c r="I97" s="365"/>
      <c r="J97" s="367"/>
      <c r="K97" s="363"/>
      <c r="L97" s="362"/>
      <c r="M97" s="365"/>
      <c r="N97" s="367"/>
      <c r="O97" s="370"/>
      <c r="P97" s="362"/>
      <c r="Q97" s="365"/>
      <c r="R97" s="367"/>
      <c r="S97" s="363"/>
      <c r="T97" s="362"/>
      <c r="U97" s="365"/>
      <c r="V97" s="367"/>
      <c r="W97" s="139">
        <f t="shared" si="45"/>
        <v>0</v>
      </c>
    </row>
    <row r="98" spans="1:23" ht="13.5" hidden="1" outlineLevel="1" thickBot="1" x14ac:dyDescent="0.25">
      <c r="A98" s="70"/>
      <c r="B98" s="75" t="s">
        <v>33</v>
      </c>
      <c r="C98" s="224"/>
      <c r="D98" s="225"/>
      <c r="E98" s="231"/>
      <c r="F98" s="318">
        <f>ROUND(D98*E98,0)</f>
        <v>0</v>
      </c>
      <c r="G98" s="252"/>
      <c r="H98" s="65"/>
      <c r="I98" s="72"/>
      <c r="J98" s="155">
        <f>ROUND(H98*I98,0)</f>
        <v>0</v>
      </c>
      <c r="K98" s="224"/>
      <c r="L98" s="65"/>
      <c r="M98" s="72"/>
      <c r="N98" s="155">
        <f>ROUND(L98*M98,0)</f>
        <v>0</v>
      </c>
      <c r="O98" s="252"/>
      <c r="P98" s="65"/>
      <c r="Q98" s="72"/>
      <c r="R98" s="155">
        <f>ROUND(P98*Q98,0)</f>
        <v>0</v>
      </c>
      <c r="S98" s="224"/>
      <c r="T98" s="65"/>
      <c r="U98" s="72"/>
      <c r="V98" s="155">
        <f>ROUND(T98*U98,0)</f>
        <v>0</v>
      </c>
      <c r="W98" s="139">
        <f t="shared" si="45"/>
        <v>0</v>
      </c>
    </row>
    <row r="99" spans="1:23" ht="13.5" hidden="1" outlineLevel="1" thickBot="1" x14ac:dyDescent="0.25">
      <c r="A99" s="70"/>
      <c r="B99" s="75" t="s">
        <v>33</v>
      </c>
      <c r="C99" s="224"/>
      <c r="D99" s="225"/>
      <c r="E99" s="231"/>
      <c r="F99" s="318">
        <f t="shared" ref="F99:F101" si="57">ROUND(D99*E99,0)</f>
        <v>0</v>
      </c>
      <c r="G99" s="252"/>
      <c r="H99" s="65"/>
      <c r="I99" s="72"/>
      <c r="J99" s="155">
        <f t="shared" ref="J99:J101" si="58">ROUND(H99*I99,0)</f>
        <v>0</v>
      </c>
      <c r="K99" s="224"/>
      <c r="L99" s="65"/>
      <c r="M99" s="72"/>
      <c r="N99" s="155">
        <f t="shared" ref="N99:N101" si="59">ROUND(L99*M99,0)</f>
        <v>0</v>
      </c>
      <c r="O99" s="252"/>
      <c r="P99" s="65"/>
      <c r="Q99" s="72"/>
      <c r="R99" s="155">
        <f t="shared" ref="R99:R101" si="60">ROUND(P99*Q99,0)</f>
        <v>0</v>
      </c>
      <c r="S99" s="224"/>
      <c r="T99" s="65"/>
      <c r="U99" s="72"/>
      <c r="V99" s="155">
        <f t="shared" ref="V99:V101" si="61">ROUND(T99*U99,0)</f>
        <v>0</v>
      </c>
      <c r="W99" s="139">
        <f t="shared" si="45"/>
        <v>0</v>
      </c>
    </row>
    <row r="100" spans="1:23" ht="13.5" hidden="1" outlineLevel="1" thickBot="1" x14ac:dyDescent="0.25">
      <c r="A100" s="70"/>
      <c r="B100" s="75" t="s">
        <v>33</v>
      </c>
      <c r="C100" s="224"/>
      <c r="D100" s="225"/>
      <c r="E100" s="231"/>
      <c r="F100" s="318">
        <f t="shared" si="57"/>
        <v>0</v>
      </c>
      <c r="G100" s="252"/>
      <c r="H100" s="65"/>
      <c r="I100" s="72"/>
      <c r="J100" s="155">
        <f t="shared" si="58"/>
        <v>0</v>
      </c>
      <c r="K100" s="224"/>
      <c r="L100" s="65"/>
      <c r="M100" s="72"/>
      <c r="N100" s="155">
        <f t="shared" si="59"/>
        <v>0</v>
      </c>
      <c r="O100" s="252"/>
      <c r="P100" s="65"/>
      <c r="Q100" s="72"/>
      <c r="R100" s="155">
        <f t="shared" si="60"/>
        <v>0</v>
      </c>
      <c r="S100" s="224"/>
      <c r="T100" s="65"/>
      <c r="U100" s="72"/>
      <c r="V100" s="155">
        <f t="shared" si="61"/>
        <v>0</v>
      </c>
      <c r="W100" s="139">
        <f t="shared" si="45"/>
        <v>0</v>
      </c>
    </row>
    <row r="101" spans="1:23" ht="13.5" hidden="1" outlineLevel="1" thickBot="1" x14ac:dyDescent="0.25">
      <c r="A101" s="70"/>
      <c r="B101" s="75" t="s">
        <v>32</v>
      </c>
      <c r="C101" s="224"/>
      <c r="D101" s="225"/>
      <c r="E101" s="231"/>
      <c r="F101" s="318">
        <f t="shared" si="57"/>
        <v>0</v>
      </c>
      <c r="G101" s="252"/>
      <c r="H101" s="65"/>
      <c r="I101" s="72"/>
      <c r="J101" s="155">
        <f t="shared" si="58"/>
        <v>0</v>
      </c>
      <c r="K101" s="224"/>
      <c r="L101" s="65"/>
      <c r="M101" s="72"/>
      <c r="N101" s="155">
        <f t="shared" si="59"/>
        <v>0</v>
      </c>
      <c r="O101" s="252"/>
      <c r="P101" s="65"/>
      <c r="Q101" s="72"/>
      <c r="R101" s="155">
        <f t="shared" si="60"/>
        <v>0</v>
      </c>
      <c r="S101" s="224"/>
      <c r="T101" s="65"/>
      <c r="U101" s="72"/>
      <c r="V101" s="155">
        <f t="shared" si="61"/>
        <v>0</v>
      </c>
      <c r="W101" s="139">
        <f t="shared" si="45"/>
        <v>0</v>
      </c>
    </row>
    <row r="102" spans="1:23" ht="13.5" hidden="1" outlineLevel="1" thickBot="1" x14ac:dyDescent="0.25">
      <c r="A102" s="75"/>
      <c r="B102" s="75"/>
      <c r="C102" s="238"/>
      <c r="D102" s="239"/>
      <c r="E102" s="240"/>
      <c r="F102" s="325"/>
      <c r="G102" s="82"/>
      <c r="H102" s="79"/>
      <c r="I102" s="80"/>
      <c r="J102" s="197"/>
      <c r="K102" s="146"/>
      <c r="L102" s="79"/>
      <c r="M102" s="80"/>
      <c r="N102" s="197"/>
      <c r="O102" s="82"/>
      <c r="P102" s="79"/>
      <c r="Q102" s="80"/>
      <c r="R102" s="197"/>
      <c r="S102" s="146"/>
      <c r="T102" s="79"/>
      <c r="U102" s="80"/>
      <c r="V102" s="197"/>
      <c r="W102" s="139">
        <f t="shared" si="45"/>
        <v>0</v>
      </c>
    </row>
    <row r="103" spans="1:23" s="3" customFormat="1" ht="13.5" collapsed="1" thickBot="1" x14ac:dyDescent="0.25">
      <c r="A103" s="40" t="s">
        <v>111</v>
      </c>
      <c r="B103" s="40"/>
      <c r="C103" s="228"/>
      <c r="D103" s="229"/>
      <c r="E103" s="230"/>
      <c r="F103" s="328">
        <f>SUM(F90:F102)</f>
        <v>0</v>
      </c>
      <c r="G103" s="236"/>
      <c r="H103" s="229"/>
      <c r="I103" s="230"/>
      <c r="J103" s="237">
        <f>SUM(J89:J102)</f>
        <v>0</v>
      </c>
      <c r="K103" s="228"/>
      <c r="L103" s="229"/>
      <c r="M103" s="230"/>
      <c r="N103" s="235">
        <f>SUM(N89:N102)</f>
        <v>0</v>
      </c>
      <c r="O103" s="236"/>
      <c r="P103" s="229"/>
      <c r="Q103" s="230"/>
      <c r="R103" s="237">
        <f>SUM(R89:R102)</f>
        <v>0</v>
      </c>
      <c r="S103" s="228"/>
      <c r="T103" s="229"/>
      <c r="U103" s="230"/>
      <c r="V103" s="235">
        <f>SUM(V89:V102)</f>
        <v>0</v>
      </c>
      <c r="W103" s="139">
        <f t="shared" si="45"/>
        <v>0</v>
      </c>
    </row>
    <row r="104" spans="1:23" s="22" customFormat="1" ht="13.5" thickBot="1" x14ac:dyDescent="0.25">
      <c r="A104" s="23"/>
      <c r="B104" s="23"/>
      <c r="C104" s="32"/>
      <c r="D104" s="33"/>
      <c r="E104" s="34"/>
      <c r="F104" s="327"/>
      <c r="G104" s="256"/>
      <c r="H104" s="33"/>
      <c r="I104" s="34"/>
      <c r="J104" s="257"/>
      <c r="K104" s="32"/>
      <c r="L104" s="33"/>
      <c r="M104" s="34"/>
      <c r="N104" s="257"/>
      <c r="O104" s="256"/>
      <c r="P104" s="33"/>
      <c r="Q104" s="34"/>
      <c r="R104" s="257"/>
      <c r="S104" s="32"/>
      <c r="T104" s="33"/>
      <c r="U104" s="34"/>
      <c r="V104" s="257"/>
      <c r="W104" s="401">
        <f t="shared" si="45"/>
        <v>0</v>
      </c>
    </row>
    <row r="105" spans="1:23" s="1" customFormat="1" ht="13.5" hidden="1" outlineLevel="1" thickBot="1" x14ac:dyDescent="0.25">
      <c r="A105" s="37" t="s">
        <v>59</v>
      </c>
      <c r="B105" s="37"/>
      <c r="C105" s="253"/>
      <c r="D105" s="254"/>
      <c r="E105" s="255"/>
      <c r="F105" s="314"/>
      <c r="G105" s="28"/>
      <c r="H105" s="29"/>
      <c r="I105" s="30"/>
      <c r="J105" s="31"/>
      <c r="K105" s="28"/>
      <c r="L105" s="29"/>
      <c r="M105" s="30"/>
      <c r="N105" s="31"/>
      <c r="O105" s="28"/>
      <c r="P105" s="29"/>
      <c r="Q105" s="30"/>
      <c r="R105" s="31"/>
      <c r="S105" s="28"/>
      <c r="T105" s="29"/>
      <c r="U105" s="30"/>
      <c r="V105" s="31"/>
      <c r="W105" s="139">
        <f t="shared" si="45"/>
        <v>0</v>
      </c>
    </row>
    <row r="106" spans="1:23" s="12" customFormat="1" ht="13.5" hidden="1" outlineLevel="1" thickBot="1" x14ac:dyDescent="0.25">
      <c r="A106" s="83"/>
      <c r="B106" s="83"/>
      <c r="C106" s="224"/>
      <c r="D106" s="225"/>
      <c r="E106" s="251"/>
      <c r="F106" s="324"/>
      <c r="G106" s="86"/>
      <c r="H106" s="84"/>
      <c r="I106" s="85"/>
      <c r="J106" s="85"/>
      <c r="K106" s="86"/>
      <c r="L106" s="84"/>
      <c r="M106" s="85"/>
      <c r="N106" s="85"/>
      <c r="O106" s="86"/>
      <c r="P106" s="84"/>
      <c r="Q106" s="85"/>
      <c r="R106" s="85"/>
      <c r="S106" s="86"/>
      <c r="T106" s="84"/>
      <c r="U106" s="85"/>
      <c r="V106" s="85"/>
      <c r="W106" s="139">
        <f t="shared" si="45"/>
        <v>0</v>
      </c>
    </row>
    <row r="107" spans="1:23" s="6" customFormat="1" ht="13.5" hidden="1" outlineLevel="1" thickBot="1" x14ac:dyDescent="0.25">
      <c r="A107" s="354" t="s">
        <v>476</v>
      </c>
      <c r="B107" s="372"/>
      <c r="C107" s="376"/>
      <c r="D107" s="377"/>
      <c r="E107" s="378"/>
      <c r="F107" s="366"/>
      <c r="G107" s="370"/>
      <c r="H107" s="362"/>
      <c r="I107" s="365"/>
      <c r="J107" s="365"/>
      <c r="K107" s="370"/>
      <c r="L107" s="362"/>
      <c r="M107" s="365"/>
      <c r="N107" s="365"/>
      <c r="O107" s="370"/>
      <c r="P107" s="362"/>
      <c r="Q107" s="365"/>
      <c r="R107" s="365"/>
      <c r="S107" s="370"/>
      <c r="T107" s="362"/>
      <c r="U107" s="365"/>
      <c r="V107" s="365"/>
      <c r="W107" s="139">
        <f t="shared" si="45"/>
        <v>0</v>
      </c>
    </row>
    <row r="108" spans="1:23" ht="13.5" hidden="1" outlineLevel="1" thickBot="1" x14ac:dyDescent="0.25">
      <c r="A108" s="70"/>
      <c r="B108" s="75" t="s">
        <v>34</v>
      </c>
      <c r="C108" s="224"/>
      <c r="D108" s="225"/>
      <c r="E108" s="231"/>
      <c r="F108" s="318">
        <f>ROUND(D108*E108,0)</f>
        <v>0</v>
      </c>
      <c r="G108" s="224"/>
      <c r="H108" s="65"/>
      <c r="I108" s="72"/>
      <c r="J108" s="73">
        <f>ROUND(H108*I108,0)</f>
        <v>0</v>
      </c>
      <c r="K108" s="252"/>
      <c r="L108" s="65"/>
      <c r="M108" s="72"/>
      <c r="N108" s="73">
        <f>ROUND(L108*M108,0)</f>
        <v>0</v>
      </c>
      <c r="O108" s="224"/>
      <c r="P108" s="65"/>
      <c r="Q108" s="72"/>
      <c r="R108" s="73">
        <f>ROUND(P108*Q108,0)</f>
        <v>0</v>
      </c>
      <c r="S108" s="252"/>
      <c r="T108" s="65"/>
      <c r="U108" s="72"/>
      <c r="V108" s="73">
        <f>ROUND(T108*U108,0)</f>
        <v>0</v>
      </c>
      <c r="W108" s="139">
        <f t="shared" si="45"/>
        <v>0</v>
      </c>
    </row>
    <row r="109" spans="1:23" ht="13.5" hidden="1" outlineLevel="1" thickBot="1" x14ac:dyDescent="0.25">
      <c r="A109" s="70"/>
      <c r="B109" s="75" t="s">
        <v>34</v>
      </c>
      <c r="C109" s="224"/>
      <c r="D109" s="225"/>
      <c r="E109" s="231"/>
      <c r="F109" s="318">
        <f t="shared" ref="F109:F111" si="62">ROUND(D109*E109,0)</f>
        <v>0</v>
      </c>
      <c r="G109" s="224"/>
      <c r="H109" s="65"/>
      <c r="I109" s="72"/>
      <c r="J109" s="73">
        <f t="shared" ref="J109:J111" si="63">ROUND(H109*I109,0)</f>
        <v>0</v>
      </c>
      <c r="K109" s="252"/>
      <c r="L109" s="65"/>
      <c r="M109" s="72"/>
      <c r="N109" s="73">
        <f t="shared" ref="N109:N111" si="64">ROUND(L109*M109,0)</f>
        <v>0</v>
      </c>
      <c r="O109" s="224"/>
      <c r="P109" s="65"/>
      <c r="Q109" s="72"/>
      <c r="R109" s="73">
        <f t="shared" ref="R109:R111" si="65">ROUND(P109*Q109,0)</f>
        <v>0</v>
      </c>
      <c r="S109" s="252"/>
      <c r="T109" s="65"/>
      <c r="U109" s="72"/>
      <c r="V109" s="73">
        <f t="shared" ref="V109:V111" si="66">ROUND(T109*U109,0)</f>
        <v>0</v>
      </c>
      <c r="W109" s="139">
        <f t="shared" si="45"/>
        <v>0</v>
      </c>
    </row>
    <row r="110" spans="1:23" ht="13.5" hidden="1" outlineLevel="1" thickBot="1" x14ac:dyDescent="0.25">
      <c r="A110" s="70"/>
      <c r="B110" s="75" t="s">
        <v>34</v>
      </c>
      <c r="C110" s="224"/>
      <c r="D110" s="225"/>
      <c r="E110" s="231"/>
      <c r="F110" s="318">
        <f t="shared" si="62"/>
        <v>0</v>
      </c>
      <c r="G110" s="224"/>
      <c r="H110" s="65"/>
      <c r="I110" s="72"/>
      <c r="J110" s="73">
        <f t="shared" si="63"/>
        <v>0</v>
      </c>
      <c r="K110" s="252"/>
      <c r="L110" s="65"/>
      <c r="M110" s="72"/>
      <c r="N110" s="73">
        <f t="shared" si="64"/>
        <v>0</v>
      </c>
      <c r="O110" s="224"/>
      <c r="P110" s="65"/>
      <c r="Q110" s="72"/>
      <c r="R110" s="73">
        <f t="shared" si="65"/>
        <v>0</v>
      </c>
      <c r="S110" s="252"/>
      <c r="T110" s="65"/>
      <c r="U110" s="72"/>
      <c r="V110" s="73">
        <f t="shared" si="66"/>
        <v>0</v>
      </c>
      <c r="W110" s="139">
        <f t="shared" si="45"/>
        <v>0</v>
      </c>
    </row>
    <row r="111" spans="1:23" ht="13.5" hidden="1" outlineLevel="1" thickBot="1" x14ac:dyDescent="0.25">
      <c r="A111" s="70"/>
      <c r="B111" s="75" t="s">
        <v>35</v>
      </c>
      <c r="C111" s="224"/>
      <c r="D111" s="225"/>
      <c r="E111" s="231"/>
      <c r="F111" s="318">
        <f t="shared" si="62"/>
        <v>0</v>
      </c>
      <c r="G111" s="224"/>
      <c r="H111" s="65"/>
      <c r="I111" s="72"/>
      <c r="J111" s="73">
        <f t="shared" si="63"/>
        <v>0</v>
      </c>
      <c r="K111" s="252"/>
      <c r="L111" s="65"/>
      <c r="M111" s="72"/>
      <c r="N111" s="73">
        <f t="shared" si="64"/>
        <v>0</v>
      </c>
      <c r="O111" s="224"/>
      <c r="P111" s="65"/>
      <c r="Q111" s="72"/>
      <c r="R111" s="73">
        <f t="shared" si="65"/>
        <v>0</v>
      </c>
      <c r="S111" s="252"/>
      <c r="T111" s="65"/>
      <c r="U111" s="72"/>
      <c r="V111" s="73">
        <f t="shared" si="66"/>
        <v>0</v>
      </c>
      <c r="W111" s="139">
        <f t="shared" si="45"/>
        <v>0</v>
      </c>
    </row>
    <row r="112" spans="1:23" ht="13.5" hidden="1" outlineLevel="1" thickBot="1" x14ac:dyDescent="0.25">
      <c r="A112" s="70"/>
      <c r="B112" s="75" t="s">
        <v>35</v>
      </c>
      <c r="C112" s="224"/>
      <c r="D112" s="225"/>
      <c r="E112" s="231"/>
      <c r="F112" s="318">
        <f>ROUND(D112*E112,0)</f>
        <v>0</v>
      </c>
      <c r="G112" s="224"/>
      <c r="H112" s="65"/>
      <c r="I112" s="72"/>
      <c r="J112" s="73">
        <f>ROUND(H112*I112,0)</f>
        <v>0</v>
      </c>
      <c r="K112" s="252"/>
      <c r="L112" s="65"/>
      <c r="M112" s="72"/>
      <c r="N112" s="73">
        <f>ROUND(L112*M112,0)</f>
        <v>0</v>
      </c>
      <c r="O112" s="224"/>
      <c r="P112" s="65"/>
      <c r="Q112" s="72"/>
      <c r="R112" s="73">
        <f>ROUND(P112*Q112,0)</f>
        <v>0</v>
      </c>
      <c r="S112" s="252"/>
      <c r="T112" s="65"/>
      <c r="U112" s="72"/>
      <c r="V112" s="73">
        <f>ROUND(T112*U112,0)</f>
        <v>0</v>
      </c>
      <c r="W112" s="139">
        <f t="shared" si="45"/>
        <v>0</v>
      </c>
    </row>
    <row r="113" spans="1:23" ht="13.5" hidden="1" outlineLevel="1" thickBot="1" x14ac:dyDescent="0.25">
      <c r="A113" s="70"/>
      <c r="B113" s="75" t="s">
        <v>35</v>
      </c>
      <c r="C113" s="224"/>
      <c r="D113" s="225"/>
      <c r="E113" s="231"/>
      <c r="F113" s="318">
        <f t="shared" ref="F113:F115" si="67">ROUND(D113*E113,0)</f>
        <v>0</v>
      </c>
      <c r="G113" s="224"/>
      <c r="H113" s="65"/>
      <c r="I113" s="72"/>
      <c r="J113" s="73">
        <f t="shared" ref="J113:J115" si="68">ROUND(H113*I113,0)</f>
        <v>0</v>
      </c>
      <c r="K113" s="252"/>
      <c r="L113" s="65"/>
      <c r="M113" s="72"/>
      <c r="N113" s="73">
        <f t="shared" ref="N113:N115" si="69">ROUND(L113*M113,0)</f>
        <v>0</v>
      </c>
      <c r="O113" s="224"/>
      <c r="P113" s="65"/>
      <c r="Q113" s="72"/>
      <c r="R113" s="73">
        <f t="shared" ref="R113:R115" si="70">ROUND(P113*Q113,0)</f>
        <v>0</v>
      </c>
      <c r="S113" s="252"/>
      <c r="T113" s="65"/>
      <c r="U113" s="72"/>
      <c r="V113" s="73">
        <f t="shared" ref="V113:V115" si="71">ROUND(T113*U113,0)</f>
        <v>0</v>
      </c>
      <c r="W113" s="139">
        <f t="shared" si="45"/>
        <v>0</v>
      </c>
    </row>
    <row r="114" spans="1:23" ht="13.5" hidden="1" outlineLevel="1" thickBot="1" x14ac:dyDescent="0.25">
      <c r="A114" s="70"/>
      <c r="B114" s="75" t="s">
        <v>35</v>
      </c>
      <c r="C114" s="224"/>
      <c r="D114" s="225"/>
      <c r="E114" s="231"/>
      <c r="F114" s="318">
        <f t="shared" si="67"/>
        <v>0</v>
      </c>
      <c r="G114" s="224"/>
      <c r="H114" s="65"/>
      <c r="I114" s="72"/>
      <c r="J114" s="73">
        <f t="shared" si="68"/>
        <v>0</v>
      </c>
      <c r="K114" s="252"/>
      <c r="L114" s="65"/>
      <c r="M114" s="72"/>
      <c r="N114" s="73">
        <f t="shared" si="69"/>
        <v>0</v>
      </c>
      <c r="O114" s="224"/>
      <c r="P114" s="65"/>
      <c r="Q114" s="72"/>
      <c r="R114" s="73">
        <f t="shared" si="70"/>
        <v>0</v>
      </c>
      <c r="S114" s="252"/>
      <c r="T114" s="65"/>
      <c r="U114" s="72"/>
      <c r="V114" s="73">
        <f t="shared" si="71"/>
        <v>0</v>
      </c>
      <c r="W114" s="139">
        <f t="shared" si="45"/>
        <v>0</v>
      </c>
    </row>
    <row r="115" spans="1:23" ht="13.5" hidden="1" outlineLevel="1" thickBot="1" x14ac:dyDescent="0.25">
      <c r="A115" s="70"/>
      <c r="B115" s="75" t="s">
        <v>35</v>
      </c>
      <c r="C115" s="224"/>
      <c r="D115" s="225"/>
      <c r="E115" s="231"/>
      <c r="F115" s="318">
        <f t="shared" si="67"/>
        <v>0</v>
      </c>
      <c r="G115" s="224"/>
      <c r="H115" s="65"/>
      <c r="I115" s="72"/>
      <c r="J115" s="73">
        <f t="shared" si="68"/>
        <v>0</v>
      </c>
      <c r="K115" s="252"/>
      <c r="L115" s="65"/>
      <c r="M115" s="72"/>
      <c r="N115" s="73">
        <f t="shared" si="69"/>
        <v>0</v>
      </c>
      <c r="O115" s="224"/>
      <c r="P115" s="65"/>
      <c r="Q115" s="72"/>
      <c r="R115" s="73">
        <f t="shared" si="70"/>
        <v>0</v>
      </c>
      <c r="S115" s="252"/>
      <c r="T115" s="65"/>
      <c r="U115" s="72"/>
      <c r="V115" s="73">
        <f t="shared" si="71"/>
        <v>0</v>
      </c>
      <c r="W115" s="139">
        <f t="shared" si="45"/>
        <v>0</v>
      </c>
    </row>
    <row r="116" spans="1:23" ht="13.5" hidden="1" outlineLevel="1" thickBot="1" x14ac:dyDescent="0.25">
      <c r="A116" s="78"/>
      <c r="B116" s="78"/>
      <c r="C116" s="238"/>
      <c r="D116" s="239"/>
      <c r="E116" s="268"/>
      <c r="F116" s="329"/>
      <c r="G116" s="82"/>
      <c r="H116" s="79"/>
      <c r="I116" s="90"/>
      <c r="J116" s="90"/>
      <c r="K116" s="82"/>
      <c r="L116" s="79"/>
      <c r="M116" s="90"/>
      <c r="N116" s="90"/>
      <c r="O116" s="82"/>
      <c r="P116" s="79"/>
      <c r="Q116" s="90"/>
      <c r="R116" s="90"/>
      <c r="S116" s="82"/>
      <c r="T116" s="79"/>
      <c r="U116" s="90"/>
      <c r="V116" s="90"/>
      <c r="W116" s="139">
        <f t="shared" si="45"/>
        <v>0</v>
      </c>
    </row>
    <row r="117" spans="1:23" s="3" customFormat="1" ht="13.5" collapsed="1" thickBot="1" x14ac:dyDescent="0.25">
      <c r="A117" s="40" t="s">
        <v>112</v>
      </c>
      <c r="B117" s="40"/>
      <c r="C117" s="228"/>
      <c r="D117" s="229"/>
      <c r="E117" s="230"/>
      <c r="F117" s="326">
        <f>SUM(F105:F116)</f>
        <v>0</v>
      </c>
      <c r="G117" s="44"/>
      <c r="H117" s="41"/>
      <c r="I117" s="42"/>
      <c r="J117" s="43">
        <f>SUM(J105:J116)</f>
        <v>0</v>
      </c>
      <c r="K117" s="44"/>
      <c r="L117" s="41"/>
      <c r="M117" s="42"/>
      <c r="N117" s="43">
        <f>SUM(N105:N116)</f>
        <v>0</v>
      </c>
      <c r="O117" s="44"/>
      <c r="P117" s="41"/>
      <c r="Q117" s="42"/>
      <c r="R117" s="43">
        <f>SUM(R105:R116)</f>
        <v>0</v>
      </c>
      <c r="S117" s="44"/>
      <c r="T117" s="41"/>
      <c r="U117" s="42"/>
      <c r="V117" s="43">
        <f>SUM(V105:V116)</f>
        <v>0</v>
      </c>
      <c r="W117" s="139">
        <f t="shared" si="45"/>
        <v>0</v>
      </c>
    </row>
    <row r="118" spans="1:23" s="22" customFormat="1" ht="13.5" thickBot="1" x14ac:dyDescent="0.25">
      <c r="A118" s="23"/>
      <c r="B118" s="23"/>
      <c r="C118" s="32"/>
      <c r="D118" s="33"/>
      <c r="E118" s="34"/>
      <c r="F118" s="327"/>
      <c r="G118" s="32"/>
      <c r="H118" s="33"/>
      <c r="I118" s="34"/>
      <c r="J118" s="257"/>
      <c r="K118" s="32"/>
      <c r="L118" s="33"/>
      <c r="M118" s="34"/>
      <c r="N118" s="257"/>
      <c r="O118" s="32"/>
      <c r="P118" s="33"/>
      <c r="Q118" s="34"/>
      <c r="R118" s="257"/>
      <c r="S118" s="32"/>
      <c r="T118" s="33"/>
      <c r="U118" s="34"/>
      <c r="V118" s="257"/>
      <c r="W118" s="401">
        <f t="shared" si="45"/>
        <v>0</v>
      </c>
    </row>
    <row r="119" spans="1:23" s="1" customFormat="1" ht="13.5" hidden="1" outlineLevel="1" thickBot="1" x14ac:dyDescent="0.25">
      <c r="A119" s="37" t="s">
        <v>60</v>
      </c>
      <c r="B119" s="37"/>
      <c r="C119" s="28"/>
      <c r="D119" s="29"/>
      <c r="E119" s="30"/>
      <c r="F119" s="314"/>
      <c r="G119" s="275"/>
      <c r="H119" s="29"/>
      <c r="I119" s="30"/>
      <c r="J119" s="31"/>
      <c r="K119" s="275"/>
      <c r="L119" s="29"/>
      <c r="M119" s="30"/>
      <c r="N119" s="31"/>
      <c r="O119" s="275"/>
      <c r="P119" s="29"/>
      <c r="Q119" s="30"/>
      <c r="R119" s="31"/>
      <c r="S119" s="275"/>
      <c r="T119" s="29"/>
      <c r="U119" s="30"/>
      <c r="V119" s="31"/>
      <c r="W119" s="139">
        <f t="shared" si="45"/>
        <v>0</v>
      </c>
    </row>
    <row r="120" spans="1:23" s="12" customFormat="1" ht="13.5" hidden="1" outlineLevel="1" thickBot="1" x14ac:dyDescent="0.25">
      <c r="A120" s="83"/>
      <c r="B120" s="83"/>
      <c r="C120" s="143"/>
      <c r="D120" s="84"/>
      <c r="E120" s="85"/>
      <c r="F120" s="330"/>
      <c r="G120" s="86"/>
      <c r="H120" s="84"/>
      <c r="I120" s="85"/>
      <c r="J120" s="85"/>
      <c r="K120" s="86"/>
      <c r="L120" s="84"/>
      <c r="M120" s="85"/>
      <c r="N120" s="85"/>
      <c r="O120" s="86"/>
      <c r="P120" s="84"/>
      <c r="Q120" s="85"/>
      <c r="R120" s="85"/>
      <c r="S120" s="86"/>
      <c r="T120" s="84"/>
      <c r="U120" s="85"/>
      <c r="V120" s="85"/>
      <c r="W120" s="139">
        <f t="shared" si="45"/>
        <v>0</v>
      </c>
    </row>
    <row r="121" spans="1:23" s="3" customFormat="1" ht="13.5" hidden="1" outlineLevel="1" thickBot="1" x14ac:dyDescent="0.25">
      <c r="A121" s="354" t="s">
        <v>113</v>
      </c>
      <c r="B121" s="371"/>
      <c r="C121" s="363"/>
      <c r="D121" s="364"/>
      <c r="E121" s="379"/>
      <c r="F121" s="380"/>
      <c r="G121" s="370"/>
      <c r="H121" s="364"/>
      <c r="I121" s="379"/>
      <c r="J121" s="379"/>
      <c r="K121" s="370"/>
      <c r="L121" s="364"/>
      <c r="M121" s="379"/>
      <c r="N121" s="379"/>
      <c r="O121" s="370"/>
      <c r="P121" s="364"/>
      <c r="Q121" s="379"/>
      <c r="R121" s="379"/>
      <c r="S121" s="370"/>
      <c r="T121" s="364"/>
      <c r="U121" s="379"/>
      <c r="V121" s="379"/>
      <c r="W121" s="139">
        <f t="shared" si="45"/>
        <v>0</v>
      </c>
    </row>
    <row r="122" spans="1:23" s="3" customFormat="1" ht="13.5" hidden="1" outlineLevel="1" thickBot="1" x14ac:dyDescent="0.25">
      <c r="A122" s="91"/>
      <c r="B122" s="91"/>
      <c r="C122" s="144"/>
      <c r="D122" s="66"/>
      <c r="E122" s="92"/>
      <c r="F122" s="331"/>
      <c r="G122" s="69"/>
      <c r="H122" s="66"/>
      <c r="I122" s="92"/>
      <c r="J122" s="92"/>
      <c r="K122" s="69"/>
      <c r="L122" s="66"/>
      <c r="M122" s="92"/>
      <c r="N122" s="92"/>
      <c r="O122" s="69"/>
      <c r="P122" s="66"/>
      <c r="Q122" s="92"/>
      <c r="R122" s="92"/>
      <c r="S122" s="69"/>
      <c r="T122" s="66"/>
      <c r="U122" s="92"/>
      <c r="V122" s="92"/>
      <c r="W122" s="139">
        <f t="shared" si="45"/>
        <v>0</v>
      </c>
    </row>
    <row r="123" spans="1:23" s="3" customFormat="1" ht="13.5" hidden="1" outlineLevel="1" thickBot="1" x14ac:dyDescent="0.25">
      <c r="A123" s="354" t="s">
        <v>114</v>
      </c>
      <c r="B123" s="381"/>
      <c r="C123" s="382"/>
      <c r="D123" s="364"/>
      <c r="E123" s="379"/>
      <c r="F123" s="380"/>
      <c r="G123" s="383"/>
      <c r="H123" s="364"/>
      <c r="I123" s="379"/>
      <c r="J123" s="379"/>
      <c r="K123" s="383"/>
      <c r="L123" s="364"/>
      <c r="M123" s="379"/>
      <c r="N123" s="379"/>
      <c r="O123" s="383"/>
      <c r="P123" s="364"/>
      <c r="Q123" s="379"/>
      <c r="R123" s="379"/>
      <c r="S123" s="383"/>
      <c r="T123" s="364"/>
      <c r="U123" s="379"/>
      <c r="V123" s="379"/>
      <c r="W123" s="139">
        <f t="shared" si="45"/>
        <v>0</v>
      </c>
    </row>
    <row r="124" spans="1:23" ht="13.5" hidden="1" outlineLevel="1" thickBot="1" x14ac:dyDescent="0.25">
      <c r="A124" s="70"/>
      <c r="B124" s="75" t="s">
        <v>41</v>
      </c>
      <c r="C124" s="224"/>
      <c r="D124" s="65"/>
      <c r="E124" s="72"/>
      <c r="F124" s="332">
        <f>ROUND(D124*E124,0)</f>
        <v>0</v>
      </c>
      <c r="G124" s="252"/>
      <c r="H124" s="65"/>
      <c r="I124" s="68"/>
      <c r="J124" s="73">
        <f>ROUND(H124*I124,0)</f>
        <v>0</v>
      </c>
      <c r="K124" s="252"/>
      <c r="L124" s="65"/>
      <c r="M124" s="68"/>
      <c r="N124" s="73">
        <f>ROUND(L124*M124,0)</f>
        <v>0</v>
      </c>
      <c r="O124" s="252"/>
      <c r="P124" s="65"/>
      <c r="Q124" s="68"/>
      <c r="R124" s="73">
        <f>ROUND(P124*Q124,0)</f>
        <v>0</v>
      </c>
      <c r="S124" s="252"/>
      <c r="T124" s="65"/>
      <c r="U124" s="68"/>
      <c r="V124" s="73">
        <f>ROUND(T124*U124,0)</f>
        <v>0</v>
      </c>
      <c r="W124" s="139">
        <f t="shared" si="45"/>
        <v>0</v>
      </c>
    </row>
    <row r="125" spans="1:23" ht="13.5" hidden="1" outlineLevel="1" thickBot="1" x14ac:dyDescent="0.25">
      <c r="A125" s="70"/>
      <c r="B125" s="75" t="s">
        <v>41</v>
      </c>
      <c r="C125" s="224"/>
      <c r="D125" s="65"/>
      <c r="E125" s="72"/>
      <c r="F125" s="332">
        <f t="shared" ref="F125:F128" si="72">ROUND(D125*E125,0)</f>
        <v>0</v>
      </c>
      <c r="G125" s="252"/>
      <c r="H125" s="65"/>
      <c r="I125" s="68"/>
      <c r="J125" s="73">
        <f t="shared" ref="J125:J128" si="73">ROUND(H125*I125,0)</f>
        <v>0</v>
      </c>
      <c r="K125" s="252"/>
      <c r="L125" s="65"/>
      <c r="M125" s="68"/>
      <c r="N125" s="73">
        <f t="shared" ref="N125:N128" si="74">ROUND(L125*M125,0)</f>
        <v>0</v>
      </c>
      <c r="O125" s="252"/>
      <c r="P125" s="65"/>
      <c r="Q125" s="68"/>
      <c r="R125" s="73">
        <f t="shared" ref="R125:R128" si="75">ROUND(P125*Q125,0)</f>
        <v>0</v>
      </c>
      <c r="S125" s="252"/>
      <c r="T125" s="65"/>
      <c r="U125" s="68"/>
      <c r="V125" s="73">
        <f t="shared" ref="V125:V128" si="76">ROUND(T125*U125,0)</f>
        <v>0</v>
      </c>
      <c r="W125" s="139">
        <f t="shared" si="45"/>
        <v>0</v>
      </c>
    </row>
    <row r="126" spans="1:23" ht="13.5" hidden="1" outlineLevel="1" thickBot="1" x14ac:dyDescent="0.25">
      <c r="A126" s="70"/>
      <c r="B126" s="75" t="s">
        <v>41</v>
      </c>
      <c r="C126" s="224"/>
      <c r="D126" s="65"/>
      <c r="E126" s="72"/>
      <c r="F126" s="332">
        <f t="shared" si="72"/>
        <v>0</v>
      </c>
      <c r="G126" s="252"/>
      <c r="H126" s="65"/>
      <c r="I126" s="68"/>
      <c r="J126" s="73">
        <f t="shared" si="73"/>
        <v>0</v>
      </c>
      <c r="K126" s="252"/>
      <c r="L126" s="65"/>
      <c r="M126" s="68"/>
      <c r="N126" s="73">
        <f t="shared" si="74"/>
        <v>0</v>
      </c>
      <c r="O126" s="252"/>
      <c r="P126" s="65"/>
      <c r="Q126" s="68"/>
      <c r="R126" s="73">
        <f t="shared" si="75"/>
        <v>0</v>
      </c>
      <c r="S126" s="252"/>
      <c r="T126" s="65"/>
      <c r="U126" s="68"/>
      <c r="V126" s="73">
        <f t="shared" si="76"/>
        <v>0</v>
      </c>
      <c r="W126" s="139">
        <f t="shared" ref="W126:W189" si="77">F126+J126+N126</f>
        <v>0</v>
      </c>
    </row>
    <row r="127" spans="1:23" ht="13.5" hidden="1" outlineLevel="1" thickBot="1" x14ac:dyDescent="0.25">
      <c r="A127" s="70"/>
      <c r="B127" s="75" t="s">
        <v>41</v>
      </c>
      <c r="C127" s="224"/>
      <c r="D127" s="65"/>
      <c r="E127" s="72"/>
      <c r="F127" s="332">
        <f t="shared" si="72"/>
        <v>0</v>
      </c>
      <c r="G127" s="252"/>
      <c r="H127" s="65"/>
      <c r="I127" s="68"/>
      <c r="J127" s="73">
        <f t="shared" si="73"/>
        <v>0</v>
      </c>
      <c r="K127" s="252"/>
      <c r="L127" s="65"/>
      <c r="M127" s="68"/>
      <c r="N127" s="73">
        <f t="shared" si="74"/>
        <v>0</v>
      </c>
      <c r="O127" s="252"/>
      <c r="P127" s="65"/>
      <c r="Q127" s="68"/>
      <c r="R127" s="73">
        <f t="shared" si="75"/>
        <v>0</v>
      </c>
      <c r="S127" s="252"/>
      <c r="T127" s="65"/>
      <c r="U127" s="68"/>
      <c r="V127" s="73">
        <f t="shared" si="76"/>
        <v>0</v>
      </c>
      <c r="W127" s="139">
        <f t="shared" si="77"/>
        <v>0</v>
      </c>
    </row>
    <row r="128" spans="1:23" ht="13.5" hidden="1" outlineLevel="1" thickBot="1" x14ac:dyDescent="0.25">
      <c r="A128" s="70"/>
      <c r="B128" s="75" t="s">
        <v>40</v>
      </c>
      <c r="C128" s="224"/>
      <c r="D128" s="65"/>
      <c r="E128" s="72"/>
      <c r="F128" s="332">
        <f t="shared" si="72"/>
        <v>0</v>
      </c>
      <c r="G128" s="252"/>
      <c r="H128" s="65"/>
      <c r="I128" s="68"/>
      <c r="J128" s="73">
        <f t="shared" si="73"/>
        <v>0</v>
      </c>
      <c r="K128" s="252"/>
      <c r="L128" s="65"/>
      <c r="M128" s="68"/>
      <c r="N128" s="73">
        <f t="shared" si="74"/>
        <v>0</v>
      </c>
      <c r="O128" s="252"/>
      <c r="P128" s="65"/>
      <c r="Q128" s="68"/>
      <c r="R128" s="73">
        <f t="shared" si="75"/>
        <v>0</v>
      </c>
      <c r="S128" s="252"/>
      <c r="T128" s="65"/>
      <c r="U128" s="68"/>
      <c r="V128" s="73">
        <f t="shared" si="76"/>
        <v>0</v>
      </c>
      <c r="W128" s="139">
        <f t="shared" si="77"/>
        <v>0</v>
      </c>
    </row>
    <row r="129" spans="1:23" s="6" customFormat="1" ht="13.5" hidden="1" outlineLevel="1" thickBot="1" x14ac:dyDescent="0.25">
      <c r="A129" s="88"/>
      <c r="B129" s="76"/>
      <c r="C129" s="150"/>
      <c r="D129" s="67"/>
      <c r="E129" s="68"/>
      <c r="F129" s="333"/>
      <c r="G129" s="93"/>
      <c r="H129" s="67"/>
      <c r="I129" s="68"/>
      <c r="J129" s="68"/>
      <c r="K129" s="93"/>
      <c r="L129" s="67"/>
      <c r="M129" s="68"/>
      <c r="N129" s="68"/>
      <c r="O129" s="93"/>
      <c r="P129" s="67"/>
      <c r="Q129" s="68"/>
      <c r="R129" s="68"/>
      <c r="S129" s="93"/>
      <c r="T129" s="67"/>
      <c r="U129" s="68"/>
      <c r="V129" s="68"/>
      <c r="W129" s="139">
        <f t="shared" si="77"/>
        <v>0</v>
      </c>
    </row>
    <row r="130" spans="1:23" ht="13.5" hidden="1" outlineLevel="1" thickBot="1" x14ac:dyDescent="0.25">
      <c r="A130" s="354" t="s">
        <v>115</v>
      </c>
      <c r="B130" s="369"/>
      <c r="C130" s="382"/>
      <c r="D130" s="362"/>
      <c r="E130" s="365"/>
      <c r="F130" s="384"/>
      <c r="G130" s="383"/>
      <c r="H130" s="362"/>
      <c r="I130" s="365"/>
      <c r="J130" s="365"/>
      <c r="K130" s="383"/>
      <c r="L130" s="362"/>
      <c r="M130" s="365"/>
      <c r="N130" s="365"/>
      <c r="O130" s="383"/>
      <c r="P130" s="362"/>
      <c r="Q130" s="365"/>
      <c r="R130" s="365"/>
      <c r="S130" s="383"/>
      <c r="T130" s="362"/>
      <c r="U130" s="365"/>
      <c r="V130" s="365"/>
      <c r="W130" s="139">
        <f t="shared" si="77"/>
        <v>0</v>
      </c>
    </row>
    <row r="131" spans="1:23" ht="13.5" hidden="1" outlineLevel="1" thickBot="1" x14ac:dyDescent="0.25">
      <c r="A131" s="70"/>
      <c r="B131" s="75" t="s">
        <v>42</v>
      </c>
      <c r="C131" s="224"/>
      <c r="D131" s="65"/>
      <c r="E131" s="72"/>
      <c r="F131" s="332">
        <f>ROUND(D131*E131,0)</f>
        <v>0</v>
      </c>
      <c r="G131" s="252"/>
      <c r="H131" s="65"/>
      <c r="I131" s="72"/>
      <c r="J131" s="73">
        <f>ROUND(H131*I131,0)</f>
        <v>0</v>
      </c>
      <c r="K131" s="252"/>
      <c r="L131" s="65"/>
      <c r="M131" s="72"/>
      <c r="N131" s="73">
        <f>ROUND(L131*M131,0)</f>
        <v>0</v>
      </c>
      <c r="O131" s="252"/>
      <c r="P131" s="65"/>
      <c r="Q131" s="72"/>
      <c r="R131" s="73">
        <f>ROUND(P131*Q131,0)</f>
        <v>0</v>
      </c>
      <c r="S131" s="252"/>
      <c r="T131" s="65"/>
      <c r="U131" s="72"/>
      <c r="V131" s="73">
        <f>ROUND(T131*U131,0)</f>
        <v>0</v>
      </c>
      <c r="W131" s="139">
        <f t="shared" si="77"/>
        <v>0</v>
      </c>
    </row>
    <row r="132" spans="1:23" ht="13.5" hidden="1" outlineLevel="1" thickBot="1" x14ac:dyDescent="0.25">
      <c r="A132" s="70"/>
      <c r="B132" s="75" t="s">
        <v>42</v>
      </c>
      <c r="C132" s="224"/>
      <c r="D132" s="65"/>
      <c r="E132" s="72"/>
      <c r="F132" s="332">
        <f t="shared" ref="F132:F133" si="78">ROUND(D132*E132,0)</f>
        <v>0</v>
      </c>
      <c r="G132" s="252"/>
      <c r="H132" s="65"/>
      <c r="I132" s="72"/>
      <c r="J132" s="73">
        <f t="shared" ref="J132:J133" si="79">ROUND(H132*I132,0)</f>
        <v>0</v>
      </c>
      <c r="K132" s="252"/>
      <c r="L132" s="65"/>
      <c r="M132" s="72"/>
      <c r="N132" s="73">
        <f t="shared" ref="N132:N133" si="80">ROUND(L132*M132,0)</f>
        <v>0</v>
      </c>
      <c r="O132" s="252"/>
      <c r="P132" s="65"/>
      <c r="Q132" s="72"/>
      <c r="R132" s="73">
        <f t="shared" ref="R132:R133" si="81">ROUND(P132*Q132,0)</f>
        <v>0</v>
      </c>
      <c r="S132" s="252"/>
      <c r="T132" s="65"/>
      <c r="U132" s="72"/>
      <c r="V132" s="73">
        <f t="shared" ref="V132:V133" si="82">ROUND(T132*U132,0)</f>
        <v>0</v>
      </c>
      <c r="W132" s="139">
        <f t="shared" si="77"/>
        <v>0</v>
      </c>
    </row>
    <row r="133" spans="1:23" ht="13.5" hidden="1" outlineLevel="1" thickBot="1" x14ac:dyDescent="0.25">
      <c r="A133" s="70"/>
      <c r="B133" s="75" t="s">
        <v>43</v>
      </c>
      <c r="C133" s="224"/>
      <c r="D133" s="65"/>
      <c r="E133" s="72"/>
      <c r="F133" s="332">
        <f t="shared" si="78"/>
        <v>0</v>
      </c>
      <c r="G133" s="252"/>
      <c r="H133" s="65"/>
      <c r="I133" s="72"/>
      <c r="J133" s="73">
        <f t="shared" si="79"/>
        <v>0</v>
      </c>
      <c r="K133" s="252"/>
      <c r="L133" s="65"/>
      <c r="M133" s="72"/>
      <c r="N133" s="73">
        <f t="shared" si="80"/>
        <v>0</v>
      </c>
      <c r="O133" s="252"/>
      <c r="P133" s="65"/>
      <c r="Q133" s="72"/>
      <c r="R133" s="73">
        <f t="shared" si="81"/>
        <v>0</v>
      </c>
      <c r="S133" s="252"/>
      <c r="T133" s="65"/>
      <c r="U133" s="72"/>
      <c r="V133" s="73">
        <f t="shared" si="82"/>
        <v>0</v>
      </c>
      <c r="W133" s="139">
        <f t="shared" si="77"/>
        <v>0</v>
      </c>
    </row>
    <row r="134" spans="1:23" s="6" customFormat="1" ht="13.5" hidden="1" outlineLevel="1" thickBot="1" x14ac:dyDescent="0.25">
      <c r="A134" s="88"/>
      <c r="B134" s="76"/>
      <c r="C134" s="150"/>
      <c r="D134" s="67"/>
      <c r="E134" s="68"/>
      <c r="F134" s="333"/>
      <c r="G134" s="93"/>
      <c r="H134" s="67"/>
      <c r="I134" s="68"/>
      <c r="J134" s="68"/>
      <c r="K134" s="93"/>
      <c r="L134" s="67"/>
      <c r="M134" s="68"/>
      <c r="N134" s="68"/>
      <c r="O134" s="93"/>
      <c r="P134" s="67"/>
      <c r="Q134" s="68"/>
      <c r="R134" s="68"/>
      <c r="S134" s="93"/>
      <c r="T134" s="67"/>
      <c r="U134" s="68"/>
      <c r="V134" s="68"/>
      <c r="W134" s="139">
        <f t="shared" si="77"/>
        <v>0</v>
      </c>
    </row>
    <row r="135" spans="1:23" s="3" customFormat="1" ht="13.5" hidden="1" outlineLevel="1" thickBot="1" x14ac:dyDescent="0.25">
      <c r="A135" s="100" t="s">
        <v>116</v>
      </c>
      <c r="B135" s="100"/>
      <c r="C135" s="151"/>
      <c r="D135" s="101"/>
      <c r="E135" s="102"/>
      <c r="F135" s="334">
        <f>SUM(F120:F134)</f>
        <v>0</v>
      </c>
      <c r="G135" s="104"/>
      <c r="H135" s="101"/>
      <c r="I135" s="102"/>
      <c r="J135" s="103">
        <f>SUM(J120:J134)</f>
        <v>0</v>
      </c>
      <c r="K135" s="104"/>
      <c r="L135" s="101"/>
      <c r="M135" s="102"/>
      <c r="N135" s="103">
        <f>SUM(N120:N134)</f>
        <v>0</v>
      </c>
      <c r="O135" s="104"/>
      <c r="P135" s="101"/>
      <c r="Q135" s="102"/>
      <c r="R135" s="103">
        <f>SUM(R120:R134)</f>
        <v>0</v>
      </c>
      <c r="S135" s="104"/>
      <c r="T135" s="101"/>
      <c r="U135" s="102"/>
      <c r="V135" s="103">
        <f>SUM(V120:V134)</f>
        <v>0</v>
      </c>
      <c r="W135" s="139">
        <f t="shared" si="77"/>
        <v>0</v>
      </c>
    </row>
    <row r="136" spans="1:23" ht="13.5" hidden="1" outlineLevel="1" thickBot="1" x14ac:dyDescent="0.25">
      <c r="A136" s="75"/>
      <c r="B136" s="75"/>
      <c r="C136" s="145"/>
      <c r="D136" s="65"/>
      <c r="E136" s="89"/>
      <c r="F136" s="335"/>
      <c r="G136" s="74"/>
      <c r="H136" s="65"/>
      <c r="I136" s="89"/>
      <c r="J136" s="95"/>
      <c r="K136" s="74"/>
      <c r="L136" s="65"/>
      <c r="M136" s="89"/>
      <c r="N136" s="95"/>
      <c r="O136" s="74"/>
      <c r="P136" s="65"/>
      <c r="Q136" s="89"/>
      <c r="R136" s="95"/>
      <c r="S136" s="74"/>
      <c r="T136" s="65"/>
      <c r="U136" s="89"/>
      <c r="V136" s="95"/>
      <c r="W136" s="139">
        <f t="shared" si="77"/>
        <v>0</v>
      </c>
    </row>
    <row r="137" spans="1:23" s="3" customFormat="1" ht="13.5" hidden="1" outlineLevel="1" thickBot="1" x14ac:dyDescent="0.25">
      <c r="A137" s="354" t="s">
        <v>117</v>
      </c>
      <c r="B137" s="354"/>
      <c r="C137" s="382"/>
      <c r="D137" s="364"/>
      <c r="E137" s="379"/>
      <c r="F137" s="380"/>
      <c r="G137" s="383"/>
      <c r="H137" s="364"/>
      <c r="I137" s="379"/>
      <c r="J137" s="379"/>
      <c r="K137" s="383"/>
      <c r="L137" s="364"/>
      <c r="M137" s="379"/>
      <c r="N137" s="379"/>
      <c r="O137" s="383"/>
      <c r="P137" s="364"/>
      <c r="Q137" s="379"/>
      <c r="R137" s="379"/>
      <c r="S137" s="383"/>
      <c r="T137" s="364"/>
      <c r="U137" s="379"/>
      <c r="V137" s="379"/>
      <c r="W137" s="139">
        <f t="shared" si="77"/>
        <v>0</v>
      </c>
    </row>
    <row r="138" spans="1:23" s="3" customFormat="1" ht="13.5" hidden="1" outlineLevel="1" thickBot="1" x14ac:dyDescent="0.25">
      <c r="A138" s="62"/>
      <c r="B138" s="62"/>
      <c r="C138" s="150"/>
      <c r="D138" s="66"/>
      <c r="E138" s="92"/>
      <c r="F138" s="331"/>
      <c r="G138" s="93"/>
      <c r="H138" s="66"/>
      <c r="I138" s="92"/>
      <c r="J138" s="92"/>
      <c r="K138" s="93"/>
      <c r="L138" s="66"/>
      <c r="M138" s="92"/>
      <c r="N138" s="92"/>
      <c r="O138" s="93"/>
      <c r="P138" s="66"/>
      <c r="Q138" s="92"/>
      <c r="R138" s="92"/>
      <c r="S138" s="93"/>
      <c r="T138" s="66"/>
      <c r="U138" s="92"/>
      <c r="V138" s="92"/>
      <c r="W138" s="139">
        <f t="shared" si="77"/>
        <v>0</v>
      </c>
    </row>
    <row r="139" spans="1:23" s="6" customFormat="1" ht="13.5" hidden="1" outlineLevel="1" thickBot="1" x14ac:dyDescent="0.25">
      <c r="A139" s="354" t="s">
        <v>21</v>
      </c>
      <c r="B139" s="369"/>
      <c r="C139" s="382"/>
      <c r="D139" s="364"/>
      <c r="E139" s="379"/>
      <c r="F139" s="380"/>
      <c r="G139" s="383"/>
      <c r="H139" s="364"/>
      <c r="I139" s="379"/>
      <c r="J139" s="379"/>
      <c r="K139" s="383"/>
      <c r="L139" s="364"/>
      <c r="M139" s="379"/>
      <c r="N139" s="379"/>
      <c r="O139" s="383"/>
      <c r="P139" s="364"/>
      <c r="Q139" s="379"/>
      <c r="R139" s="379"/>
      <c r="S139" s="383"/>
      <c r="T139" s="364"/>
      <c r="U139" s="379"/>
      <c r="V139" s="379"/>
      <c r="W139" s="139">
        <f t="shared" si="77"/>
        <v>0</v>
      </c>
    </row>
    <row r="140" spans="1:23" ht="13.5" hidden="1" outlineLevel="1" thickBot="1" x14ac:dyDescent="0.25">
      <c r="A140" s="70"/>
      <c r="B140" s="75" t="s">
        <v>21</v>
      </c>
      <c r="C140" s="224"/>
      <c r="D140" s="65"/>
      <c r="E140" s="72"/>
      <c r="F140" s="332">
        <f>ROUND(D140*E140,0)</f>
        <v>0</v>
      </c>
      <c r="G140" s="252"/>
      <c r="H140" s="65"/>
      <c r="I140" s="72"/>
      <c r="J140" s="73">
        <f>ROUND(H140*I140,0)</f>
        <v>0</v>
      </c>
      <c r="K140" s="252"/>
      <c r="L140" s="65"/>
      <c r="M140" s="72"/>
      <c r="N140" s="73">
        <f>ROUND(L140*M140,0)</f>
        <v>0</v>
      </c>
      <c r="O140" s="252"/>
      <c r="P140" s="65"/>
      <c r="Q140" s="72"/>
      <c r="R140" s="73">
        <f>ROUND(P140*Q140,0)</f>
        <v>0</v>
      </c>
      <c r="S140" s="252"/>
      <c r="T140" s="65"/>
      <c r="U140" s="72"/>
      <c r="V140" s="73">
        <f>ROUND(T140*U140,0)</f>
        <v>0</v>
      </c>
      <c r="W140" s="139">
        <f t="shared" si="77"/>
        <v>0</v>
      </c>
    </row>
    <row r="141" spans="1:23" s="3" customFormat="1" ht="13.5" hidden="1" outlineLevel="1" thickBot="1" x14ac:dyDescent="0.25">
      <c r="A141" s="91"/>
      <c r="B141" s="91"/>
      <c r="C141" s="144"/>
      <c r="D141" s="66"/>
      <c r="E141" s="92"/>
      <c r="F141" s="331"/>
      <c r="G141" s="69"/>
      <c r="H141" s="66"/>
      <c r="I141" s="92"/>
      <c r="J141" s="92"/>
      <c r="K141" s="69"/>
      <c r="L141" s="66"/>
      <c r="M141" s="92"/>
      <c r="N141" s="92"/>
      <c r="O141" s="69"/>
      <c r="P141" s="66"/>
      <c r="Q141" s="92"/>
      <c r="R141" s="92"/>
      <c r="S141" s="69"/>
      <c r="T141" s="66"/>
      <c r="U141" s="92"/>
      <c r="V141" s="92"/>
      <c r="W141" s="139">
        <f t="shared" si="77"/>
        <v>0</v>
      </c>
    </row>
    <row r="142" spans="1:23" s="3" customFormat="1" ht="13.5" hidden="1" outlineLevel="1" thickBot="1" x14ac:dyDescent="0.25">
      <c r="A142" s="354" t="s">
        <v>118</v>
      </c>
      <c r="B142" s="381"/>
      <c r="C142" s="382"/>
      <c r="D142" s="364"/>
      <c r="E142" s="379"/>
      <c r="F142" s="380"/>
      <c r="G142" s="383"/>
      <c r="H142" s="364"/>
      <c r="I142" s="379"/>
      <c r="J142" s="379"/>
      <c r="K142" s="383"/>
      <c r="L142" s="364"/>
      <c r="M142" s="379"/>
      <c r="N142" s="379"/>
      <c r="O142" s="383"/>
      <c r="P142" s="364"/>
      <c r="Q142" s="379"/>
      <c r="R142" s="379"/>
      <c r="S142" s="383"/>
      <c r="T142" s="364"/>
      <c r="U142" s="379"/>
      <c r="V142" s="379"/>
      <c r="W142" s="139">
        <f t="shared" si="77"/>
        <v>0</v>
      </c>
    </row>
    <row r="143" spans="1:23" ht="13.5" hidden="1" outlineLevel="1" thickBot="1" x14ac:dyDescent="0.25">
      <c r="A143" s="369"/>
      <c r="B143" s="385" t="s">
        <v>471</v>
      </c>
      <c r="C143" s="382"/>
      <c r="D143" s="362"/>
      <c r="E143" s="365"/>
      <c r="F143" s="384"/>
      <c r="G143" s="383"/>
      <c r="H143" s="362"/>
      <c r="I143" s="365"/>
      <c r="J143" s="365"/>
      <c r="K143" s="383"/>
      <c r="L143" s="362"/>
      <c r="M143" s="365"/>
      <c r="N143" s="365"/>
      <c r="O143" s="383"/>
      <c r="P143" s="362"/>
      <c r="Q143" s="365"/>
      <c r="R143" s="365"/>
      <c r="S143" s="383"/>
      <c r="T143" s="362"/>
      <c r="U143" s="365"/>
      <c r="V143" s="365"/>
      <c r="W143" s="139">
        <f t="shared" si="77"/>
        <v>0</v>
      </c>
    </row>
    <row r="144" spans="1:23" ht="13.5" hidden="1" outlineLevel="1" thickBot="1" x14ac:dyDescent="0.25">
      <c r="A144" s="70"/>
      <c r="B144" s="75" t="s">
        <v>36</v>
      </c>
      <c r="C144" s="224"/>
      <c r="D144" s="65"/>
      <c r="E144" s="72"/>
      <c r="F144" s="332">
        <f>ROUND(D144*E144,0)</f>
        <v>0</v>
      </c>
      <c r="G144" s="252"/>
      <c r="H144" s="65"/>
      <c r="I144" s="72"/>
      <c r="J144" s="73">
        <f>ROUND(H144*I144,0)</f>
        <v>0</v>
      </c>
      <c r="K144" s="252"/>
      <c r="L144" s="65"/>
      <c r="M144" s="72"/>
      <c r="N144" s="73">
        <f>ROUND(L144*M144,0)</f>
        <v>0</v>
      </c>
      <c r="O144" s="252"/>
      <c r="P144" s="65"/>
      <c r="Q144" s="72"/>
      <c r="R144" s="73">
        <f>ROUND(P144*Q144,0)</f>
        <v>0</v>
      </c>
      <c r="S144" s="252"/>
      <c r="T144" s="65"/>
      <c r="U144" s="72"/>
      <c r="V144" s="73">
        <f>ROUND(T144*U144,0)</f>
        <v>0</v>
      </c>
      <c r="W144" s="139">
        <f t="shared" si="77"/>
        <v>0</v>
      </c>
    </row>
    <row r="145" spans="1:23" ht="13.5" hidden="1" outlineLevel="1" thickBot="1" x14ac:dyDescent="0.25">
      <c r="A145" s="70"/>
      <c r="B145" s="75" t="s">
        <v>36</v>
      </c>
      <c r="C145" s="224"/>
      <c r="D145" s="65"/>
      <c r="E145" s="72"/>
      <c r="F145" s="332">
        <f t="shared" ref="F145:F146" si="83">ROUND(D145*E145,0)</f>
        <v>0</v>
      </c>
      <c r="G145" s="252"/>
      <c r="H145" s="65"/>
      <c r="I145" s="72"/>
      <c r="J145" s="73">
        <f t="shared" ref="J145:J146" si="84">ROUND(H145*I145,0)</f>
        <v>0</v>
      </c>
      <c r="K145" s="252"/>
      <c r="L145" s="65"/>
      <c r="M145" s="72"/>
      <c r="N145" s="73">
        <f t="shared" ref="N145:N146" si="85">ROUND(L145*M145,0)</f>
        <v>0</v>
      </c>
      <c r="O145" s="252"/>
      <c r="P145" s="65"/>
      <c r="Q145" s="72"/>
      <c r="R145" s="73">
        <f t="shared" ref="R145:R146" si="86">ROUND(P145*Q145,0)</f>
        <v>0</v>
      </c>
      <c r="S145" s="252"/>
      <c r="T145" s="65"/>
      <c r="U145" s="72"/>
      <c r="V145" s="73">
        <f t="shared" ref="V145:V146" si="87">ROUND(T145*U145,0)</f>
        <v>0</v>
      </c>
      <c r="W145" s="139">
        <f t="shared" si="77"/>
        <v>0</v>
      </c>
    </row>
    <row r="146" spans="1:23" ht="13.5" hidden="1" outlineLevel="1" thickBot="1" x14ac:dyDescent="0.25">
      <c r="A146" s="70"/>
      <c r="B146" s="75" t="s">
        <v>38</v>
      </c>
      <c r="C146" s="224"/>
      <c r="D146" s="65"/>
      <c r="E146" s="72"/>
      <c r="F146" s="332">
        <f t="shared" si="83"/>
        <v>0</v>
      </c>
      <c r="G146" s="252"/>
      <c r="H146" s="65"/>
      <c r="I146" s="72"/>
      <c r="J146" s="73">
        <f t="shared" si="84"/>
        <v>0</v>
      </c>
      <c r="K146" s="252"/>
      <c r="L146" s="65"/>
      <c r="M146" s="72"/>
      <c r="N146" s="73">
        <f t="shared" si="85"/>
        <v>0</v>
      </c>
      <c r="O146" s="252"/>
      <c r="P146" s="65"/>
      <c r="Q146" s="72"/>
      <c r="R146" s="73">
        <f t="shared" si="86"/>
        <v>0</v>
      </c>
      <c r="S146" s="252"/>
      <c r="T146" s="65"/>
      <c r="U146" s="72"/>
      <c r="V146" s="73">
        <f t="shared" si="87"/>
        <v>0</v>
      </c>
      <c r="W146" s="139">
        <f t="shared" si="77"/>
        <v>0</v>
      </c>
    </row>
    <row r="147" spans="1:23" ht="13.5" hidden="1" outlineLevel="1" thickBot="1" x14ac:dyDescent="0.25">
      <c r="A147" s="369"/>
      <c r="B147" s="385" t="s">
        <v>470</v>
      </c>
      <c r="C147" s="382"/>
      <c r="D147" s="362"/>
      <c r="E147" s="365"/>
      <c r="F147" s="384"/>
      <c r="G147" s="383"/>
      <c r="H147" s="362"/>
      <c r="I147" s="365"/>
      <c r="J147" s="365"/>
      <c r="K147" s="383"/>
      <c r="L147" s="362"/>
      <c r="M147" s="365"/>
      <c r="N147" s="365"/>
      <c r="O147" s="383"/>
      <c r="P147" s="362"/>
      <c r="Q147" s="365"/>
      <c r="R147" s="365"/>
      <c r="S147" s="383"/>
      <c r="T147" s="362"/>
      <c r="U147" s="365"/>
      <c r="V147" s="365"/>
      <c r="W147" s="139">
        <f t="shared" si="77"/>
        <v>0</v>
      </c>
    </row>
    <row r="148" spans="1:23" ht="13.5" hidden="1" outlineLevel="1" thickBot="1" x14ac:dyDescent="0.25">
      <c r="A148" s="70"/>
      <c r="B148" s="75" t="s">
        <v>37</v>
      </c>
      <c r="C148" s="224"/>
      <c r="D148" s="65"/>
      <c r="E148" s="72"/>
      <c r="F148" s="332">
        <f>ROUND(D148*E148,0)</f>
        <v>0</v>
      </c>
      <c r="G148" s="252"/>
      <c r="H148" s="65"/>
      <c r="I148" s="72"/>
      <c r="J148" s="73">
        <f>ROUND(H148*I148,0)</f>
        <v>0</v>
      </c>
      <c r="K148" s="252"/>
      <c r="L148" s="65"/>
      <c r="M148" s="72"/>
      <c r="N148" s="73">
        <f>ROUND(L148*M148,0)</f>
        <v>0</v>
      </c>
      <c r="O148" s="252"/>
      <c r="P148" s="65"/>
      <c r="Q148" s="72"/>
      <c r="R148" s="73">
        <f>ROUND(P148*Q148,0)</f>
        <v>0</v>
      </c>
      <c r="S148" s="252"/>
      <c r="T148" s="65"/>
      <c r="U148" s="72"/>
      <c r="V148" s="73">
        <f>ROUND(T148*U148,0)</f>
        <v>0</v>
      </c>
      <c r="W148" s="139">
        <f t="shared" si="77"/>
        <v>0</v>
      </c>
    </row>
    <row r="149" spans="1:23" ht="13.5" hidden="1" outlineLevel="1" thickBot="1" x14ac:dyDescent="0.25">
      <c r="A149" s="70"/>
      <c r="B149" s="75" t="s">
        <v>37</v>
      </c>
      <c r="C149" s="224"/>
      <c r="D149" s="65"/>
      <c r="E149" s="72"/>
      <c r="F149" s="332">
        <f t="shared" ref="F149:F150" si="88">ROUND(D149*E149,0)</f>
        <v>0</v>
      </c>
      <c r="G149" s="252"/>
      <c r="H149" s="65"/>
      <c r="I149" s="72"/>
      <c r="J149" s="73">
        <f t="shared" ref="J149:J150" si="89">ROUND(H149*I149,0)</f>
        <v>0</v>
      </c>
      <c r="K149" s="252"/>
      <c r="L149" s="65"/>
      <c r="M149" s="72"/>
      <c r="N149" s="73">
        <f t="shared" ref="N149:N150" si="90">ROUND(L149*M149,0)</f>
        <v>0</v>
      </c>
      <c r="O149" s="252"/>
      <c r="P149" s="65"/>
      <c r="Q149" s="72"/>
      <c r="R149" s="73">
        <f t="shared" ref="R149:R150" si="91">ROUND(P149*Q149,0)</f>
        <v>0</v>
      </c>
      <c r="S149" s="252"/>
      <c r="T149" s="65"/>
      <c r="U149" s="72"/>
      <c r="V149" s="73">
        <f t="shared" ref="V149:V150" si="92">ROUND(T149*U149,0)</f>
        <v>0</v>
      </c>
      <c r="W149" s="139">
        <f t="shared" si="77"/>
        <v>0</v>
      </c>
    </row>
    <row r="150" spans="1:23" ht="13.5" hidden="1" outlineLevel="1" thickBot="1" x14ac:dyDescent="0.25">
      <c r="A150" s="70"/>
      <c r="B150" s="75" t="s">
        <v>39</v>
      </c>
      <c r="C150" s="224"/>
      <c r="D150" s="65"/>
      <c r="E150" s="72"/>
      <c r="F150" s="332">
        <f t="shared" si="88"/>
        <v>0</v>
      </c>
      <c r="G150" s="252"/>
      <c r="H150" s="65"/>
      <c r="I150" s="72"/>
      <c r="J150" s="73">
        <f t="shared" si="89"/>
        <v>0</v>
      </c>
      <c r="K150" s="252"/>
      <c r="L150" s="65"/>
      <c r="M150" s="72"/>
      <c r="N150" s="73">
        <f t="shared" si="90"/>
        <v>0</v>
      </c>
      <c r="O150" s="252"/>
      <c r="P150" s="65"/>
      <c r="Q150" s="72"/>
      <c r="R150" s="73">
        <f t="shared" si="91"/>
        <v>0</v>
      </c>
      <c r="S150" s="252"/>
      <c r="T150" s="65"/>
      <c r="U150" s="72"/>
      <c r="V150" s="73">
        <f t="shared" si="92"/>
        <v>0</v>
      </c>
      <c r="W150" s="139">
        <f t="shared" si="77"/>
        <v>0</v>
      </c>
    </row>
    <row r="151" spans="1:23" s="6" customFormat="1" ht="13.5" hidden="1" outlineLevel="1" thickBot="1" x14ac:dyDescent="0.25">
      <c r="A151" s="88"/>
      <c r="B151" s="71"/>
      <c r="C151" s="150"/>
      <c r="D151" s="67"/>
      <c r="E151" s="68"/>
      <c r="F151" s="333"/>
      <c r="G151" s="93"/>
      <c r="H151" s="67"/>
      <c r="I151" s="68"/>
      <c r="J151" s="68"/>
      <c r="K151" s="93"/>
      <c r="L151" s="67"/>
      <c r="M151" s="68"/>
      <c r="N151" s="68"/>
      <c r="O151" s="93"/>
      <c r="P151" s="67"/>
      <c r="Q151" s="68"/>
      <c r="R151" s="68"/>
      <c r="S151" s="93"/>
      <c r="T151" s="67"/>
      <c r="U151" s="68"/>
      <c r="V151" s="68"/>
      <c r="W151" s="139">
        <f t="shared" si="77"/>
        <v>0</v>
      </c>
    </row>
    <row r="152" spans="1:23" s="3" customFormat="1" ht="13.5" hidden="1" outlineLevel="1" thickBot="1" x14ac:dyDescent="0.25">
      <c r="A152" s="100" t="s">
        <v>119</v>
      </c>
      <c r="B152" s="100"/>
      <c r="C152" s="151"/>
      <c r="D152" s="101"/>
      <c r="E152" s="102"/>
      <c r="F152" s="334">
        <f>SUM(F136:F151)</f>
        <v>0</v>
      </c>
      <c r="G152" s="104"/>
      <c r="H152" s="101"/>
      <c r="I152" s="102"/>
      <c r="J152" s="103">
        <f>SUM(J136:J151)</f>
        <v>0</v>
      </c>
      <c r="K152" s="104"/>
      <c r="L152" s="101"/>
      <c r="M152" s="102"/>
      <c r="N152" s="103">
        <f>SUM(N136:N151)</f>
        <v>0</v>
      </c>
      <c r="O152" s="104"/>
      <c r="P152" s="101"/>
      <c r="Q152" s="102"/>
      <c r="R152" s="103">
        <f>SUM(R136:R151)</f>
        <v>0</v>
      </c>
      <c r="S152" s="104"/>
      <c r="T152" s="101"/>
      <c r="U152" s="102"/>
      <c r="V152" s="103">
        <f>SUM(V136:V151)</f>
        <v>0</v>
      </c>
      <c r="W152" s="139">
        <f t="shared" si="77"/>
        <v>0</v>
      </c>
    </row>
    <row r="153" spans="1:23" ht="13.5" hidden="1" outlineLevel="1" thickBot="1" x14ac:dyDescent="0.25">
      <c r="A153" s="75"/>
      <c r="B153" s="75"/>
      <c r="C153" s="145"/>
      <c r="D153" s="250"/>
      <c r="E153" s="276"/>
      <c r="F153" s="335"/>
      <c r="G153" s="74"/>
      <c r="H153" s="65"/>
      <c r="I153" s="89"/>
      <c r="J153" s="95"/>
      <c r="K153" s="74"/>
      <c r="L153" s="65"/>
      <c r="M153" s="89"/>
      <c r="N153" s="95"/>
      <c r="O153" s="74"/>
      <c r="P153" s="65"/>
      <c r="Q153" s="89"/>
      <c r="R153" s="95"/>
      <c r="S153" s="74"/>
      <c r="T153" s="65"/>
      <c r="U153" s="89"/>
      <c r="V153" s="95"/>
      <c r="W153" s="139">
        <f t="shared" si="77"/>
        <v>0</v>
      </c>
    </row>
    <row r="154" spans="1:23" ht="13.5" hidden="1" outlineLevel="1" thickBot="1" x14ac:dyDescent="0.25">
      <c r="A154" s="354" t="s">
        <v>120</v>
      </c>
      <c r="B154" s="372"/>
      <c r="C154" s="363"/>
      <c r="D154" s="377"/>
      <c r="E154" s="386"/>
      <c r="F154" s="387"/>
      <c r="G154" s="370"/>
      <c r="H154" s="374"/>
      <c r="I154" s="388"/>
      <c r="J154" s="389"/>
      <c r="K154" s="370"/>
      <c r="L154" s="374"/>
      <c r="M154" s="388"/>
      <c r="N154" s="389"/>
      <c r="O154" s="370"/>
      <c r="P154" s="374"/>
      <c r="Q154" s="388"/>
      <c r="R154" s="389"/>
      <c r="S154" s="370"/>
      <c r="T154" s="374"/>
      <c r="U154" s="388"/>
      <c r="V154" s="389"/>
      <c r="W154" s="139">
        <f t="shared" si="77"/>
        <v>0</v>
      </c>
    </row>
    <row r="155" spans="1:23" ht="13.5" hidden="1" outlineLevel="1" thickBot="1" x14ac:dyDescent="0.25">
      <c r="A155" s="75"/>
      <c r="B155" s="75"/>
      <c r="C155" s="145"/>
      <c r="D155" s="225"/>
      <c r="E155" s="251"/>
      <c r="F155" s="335"/>
      <c r="G155" s="74"/>
      <c r="H155" s="225"/>
      <c r="I155" s="251"/>
      <c r="J155" s="95"/>
      <c r="K155" s="74"/>
      <c r="L155" s="225"/>
      <c r="M155" s="251"/>
      <c r="N155" s="95"/>
      <c r="O155" s="74"/>
      <c r="P155" s="225"/>
      <c r="Q155" s="251"/>
      <c r="R155" s="95"/>
      <c r="S155" s="74"/>
      <c r="T155" s="225"/>
      <c r="U155" s="251"/>
      <c r="V155" s="95"/>
      <c r="W155" s="139">
        <f t="shared" si="77"/>
        <v>0</v>
      </c>
    </row>
    <row r="156" spans="1:23" s="3" customFormat="1" ht="13.5" hidden="1" outlineLevel="1" thickBot="1" x14ac:dyDescent="0.25">
      <c r="A156" s="354" t="s">
        <v>165</v>
      </c>
      <c r="B156" s="354"/>
      <c r="C156" s="382"/>
      <c r="D156" s="390"/>
      <c r="E156" s="386"/>
      <c r="F156" s="380"/>
      <c r="G156" s="383"/>
      <c r="H156" s="390"/>
      <c r="I156" s="386"/>
      <c r="J156" s="379"/>
      <c r="K156" s="383"/>
      <c r="L156" s="390"/>
      <c r="M156" s="386"/>
      <c r="N156" s="379"/>
      <c r="O156" s="383"/>
      <c r="P156" s="390"/>
      <c r="Q156" s="386"/>
      <c r="R156" s="379"/>
      <c r="S156" s="383"/>
      <c r="T156" s="390"/>
      <c r="U156" s="386"/>
      <c r="V156" s="379"/>
      <c r="W156" s="139">
        <f t="shared" si="77"/>
        <v>0</v>
      </c>
    </row>
    <row r="157" spans="1:23" ht="13.5" hidden="1" outlineLevel="1" thickBot="1" x14ac:dyDescent="0.25">
      <c r="A157" s="70"/>
      <c r="B157" s="179" t="s">
        <v>467</v>
      </c>
      <c r="C157" s="224"/>
      <c r="D157" s="225"/>
      <c r="E157" s="231"/>
      <c r="F157" s="332">
        <f>ROUND(D157*E157,0)</f>
        <v>0</v>
      </c>
      <c r="G157" s="252"/>
      <c r="H157" s="225"/>
      <c r="I157" s="232"/>
      <c r="J157" s="73">
        <f>ROUND(H157*I157,0)</f>
        <v>0</v>
      </c>
      <c r="K157" s="252"/>
      <c r="L157" s="225"/>
      <c r="M157" s="232"/>
      <c r="N157" s="73">
        <f>ROUND(L157*M157,0)</f>
        <v>0</v>
      </c>
      <c r="O157" s="252"/>
      <c r="P157" s="225"/>
      <c r="Q157" s="232"/>
      <c r="R157" s="73">
        <f>ROUND(P157*Q157,0)</f>
        <v>0</v>
      </c>
      <c r="S157" s="252"/>
      <c r="T157" s="225"/>
      <c r="U157" s="232"/>
      <c r="V157" s="73">
        <f>ROUND(T157*U157,0)</f>
        <v>0</v>
      </c>
      <c r="W157" s="139">
        <f t="shared" si="77"/>
        <v>0</v>
      </c>
    </row>
    <row r="158" spans="1:23" ht="13.5" hidden="1" outlineLevel="1" thickBot="1" x14ac:dyDescent="0.25">
      <c r="A158" s="70"/>
      <c r="B158" s="179" t="s">
        <v>467</v>
      </c>
      <c r="C158" s="224"/>
      <c r="D158" s="225"/>
      <c r="E158" s="231"/>
      <c r="F158" s="332">
        <f t="shared" ref="F158:F159" si="93">ROUND(D158*E158,0)</f>
        <v>0</v>
      </c>
      <c r="G158" s="252"/>
      <c r="H158" s="225"/>
      <c r="I158" s="232"/>
      <c r="J158" s="73">
        <f t="shared" ref="J158:J159" si="94">ROUND(H158*I158,0)</f>
        <v>0</v>
      </c>
      <c r="K158" s="252"/>
      <c r="L158" s="225"/>
      <c r="M158" s="232"/>
      <c r="N158" s="73">
        <f t="shared" ref="N158:N159" si="95">ROUND(L158*M158,0)</f>
        <v>0</v>
      </c>
      <c r="O158" s="252"/>
      <c r="P158" s="225"/>
      <c r="Q158" s="232"/>
      <c r="R158" s="73">
        <f t="shared" ref="R158:R159" si="96">ROUND(P158*Q158,0)</f>
        <v>0</v>
      </c>
      <c r="S158" s="252"/>
      <c r="T158" s="225"/>
      <c r="U158" s="232"/>
      <c r="V158" s="73">
        <f t="shared" ref="V158:V159" si="97">ROUND(T158*U158,0)</f>
        <v>0</v>
      </c>
      <c r="W158" s="139">
        <f t="shared" si="77"/>
        <v>0</v>
      </c>
    </row>
    <row r="159" spans="1:23" ht="13.5" hidden="1" outlineLevel="1" thickBot="1" x14ac:dyDescent="0.25">
      <c r="A159" s="70"/>
      <c r="B159" s="179" t="s">
        <v>467</v>
      </c>
      <c r="C159" s="224"/>
      <c r="D159" s="225"/>
      <c r="E159" s="231"/>
      <c r="F159" s="332">
        <f t="shared" si="93"/>
        <v>0</v>
      </c>
      <c r="G159" s="252"/>
      <c r="H159" s="225"/>
      <c r="I159" s="232"/>
      <c r="J159" s="73">
        <f t="shared" si="94"/>
        <v>0</v>
      </c>
      <c r="K159" s="252"/>
      <c r="L159" s="225"/>
      <c r="M159" s="232"/>
      <c r="N159" s="73">
        <f t="shared" si="95"/>
        <v>0</v>
      </c>
      <c r="O159" s="252"/>
      <c r="P159" s="225"/>
      <c r="Q159" s="232"/>
      <c r="R159" s="73">
        <f t="shared" si="96"/>
        <v>0</v>
      </c>
      <c r="S159" s="252"/>
      <c r="T159" s="225"/>
      <c r="U159" s="232"/>
      <c r="V159" s="73">
        <f t="shared" si="97"/>
        <v>0</v>
      </c>
      <c r="W159" s="139">
        <f t="shared" si="77"/>
        <v>0</v>
      </c>
    </row>
    <row r="160" spans="1:23" ht="13.5" hidden="1" outlineLevel="1" thickBot="1" x14ac:dyDescent="0.25">
      <c r="A160" s="70"/>
      <c r="B160" s="77"/>
      <c r="C160" s="148"/>
      <c r="D160" s="225"/>
      <c r="E160" s="231"/>
      <c r="F160" s="333"/>
      <c r="G160" s="94"/>
      <c r="H160" s="225"/>
      <c r="I160" s="232"/>
      <c r="J160" s="68"/>
      <c r="K160" s="94"/>
      <c r="L160" s="225"/>
      <c r="M160" s="232"/>
      <c r="N160" s="68"/>
      <c r="O160" s="94"/>
      <c r="P160" s="225"/>
      <c r="Q160" s="232"/>
      <c r="R160" s="68"/>
      <c r="S160" s="94"/>
      <c r="T160" s="225"/>
      <c r="U160" s="232"/>
      <c r="V160" s="68"/>
      <c r="W160" s="139">
        <f t="shared" si="77"/>
        <v>0</v>
      </c>
    </row>
    <row r="161" spans="1:23" s="3" customFormat="1" ht="13.5" hidden="1" outlineLevel="1" thickBot="1" x14ac:dyDescent="0.25">
      <c r="A161" s="354" t="s">
        <v>166</v>
      </c>
      <c r="B161" s="354"/>
      <c r="C161" s="382"/>
      <c r="D161" s="390"/>
      <c r="E161" s="386"/>
      <c r="F161" s="380"/>
      <c r="G161" s="383"/>
      <c r="H161" s="390"/>
      <c r="I161" s="386"/>
      <c r="J161" s="379"/>
      <c r="K161" s="383"/>
      <c r="L161" s="390"/>
      <c r="M161" s="386"/>
      <c r="N161" s="379"/>
      <c r="O161" s="383"/>
      <c r="P161" s="390"/>
      <c r="Q161" s="386"/>
      <c r="R161" s="379"/>
      <c r="S161" s="383"/>
      <c r="T161" s="390"/>
      <c r="U161" s="386"/>
      <c r="V161" s="379"/>
      <c r="W161" s="139">
        <f t="shared" si="77"/>
        <v>0</v>
      </c>
    </row>
    <row r="162" spans="1:23" ht="13.5" hidden="1" outlineLevel="1" thickBot="1" x14ac:dyDescent="0.25">
      <c r="A162" s="70"/>
      <c r="B162" s="179" t="s">
        <v>468</v>
      </c>
      <c r="C162" s="224"/>
      <c r="D162" s="225"/>
      <c r="E162" s="231"/>
      <c r="F162" s="332">
        <f>ROUND(D162*E162,0)</f>
        <v>0</v>
      </c>
      <c r="G162" s="252"/>
      <c r="H162" s="225"/>
      <c r="I162" s="232"/>
      <c r="J162" s="73">
        <f>ROUND(H162*I162,0)</f>
        <v>0</v>
      </c>
      <c r="K162" s="252"/>
      <c r="L162" s="225"/>
      <c r="M162" s="232"/>
      <c r="N162" s="73">
        <f>ROUND(L162*M162,0)</f>
        <v>0</v>
      </c>
      <c r="O162" s="252"/>
      <c r="P162" s="225"/>
      <c r="Q162" s="232"/>
      <c r="R162" s="73">
        <f>ROUND(P162*Q162,0)</f>
        <v>0</v>
      </c>
      <c r="S162" s="252"/>
      <c r="T162" s="225"/>
      <c r="U162" s="232"/>
      <c r="V162" s="73">
        <f>ROUND(T162*U162,0)</f>
        <v>0</v>
      </c>
      <c r="W162" s="139">
        <f t="shared" si="77"/>
        <v>0</v>
      </c>
    </row>
    <row r="163" spans="1:23" ht="13.5" hidden="1" outlineLevel="1" thickBot="1" x14ac:dyDescent="0.25">
      <c r="A163" s="70"/>
      <c r="B163" s="179" t="s">
        <v>468</v>
      </c>
      <c r="C163" s="224"/>
      <c r="D163" s="225"/>
      <c r="E163" s="231"/>
      <c r="F163" s="332">
        <f t="shared" ref="F163:F164" si="98">ROUND(D163*E163,0)</f>
        <v>0</v>
      </c>
      <c r="G163" s="252"/>
      <c r="H163" s="225"/>
      <c r="I163" s="232"/>
      <c r="J163" s="73">
        <f t="shared" ref="J163:J164" si="99">ROUND(H163*I163,0)</f>
        <v>0</v>
      </c>
      <c r="K163" s="252"/>
      <c r="L163" s="225"/>
      <c r="M163" s="232"/>
      <c r="N163" s="73">
        <f t="shared" ref="N163:N164" si="100">ROUND(L163*M163,0)</f>
        <v>0</v>
      </c>
      <c r="O163" s="252"/>
      <c r="P163" s="225"/>
      <c r="Q163" s="232"/>
      <c r="R163" s="73">
        <f t="shared" ref="R163:R164" si="101">ROUND(P163*Q163,0)</f>
        <v>0</v>
      </c>
      <c r="S163" s="252"/>
      <c r="T163" s="225"/>
      <c r="U163" s="232"/>
      <c r="V163" s="73">
        <f t="shared" ref="V163:V164" si="102">ROUND(T163*U163,0)</f>
        <v>0</v>
      </c>
      <c r="W163" s="139">
        <f t="shared" si="77"/>
        <v>0</v>
      </c>
    </row>
    <row r="164" spans="1:23" ht="13.5" hidden="1" outlineLevel="1" thickBot="1" x14ac:dyDescent="0.25">
      <c r="A164" s="70"/>
      <c r="B164" s="179" t="s">
        <v>468</v>
      </c>
      <c r="C164" s="224"/>
      <c r="D164" s="225"/>
      <c r="E164" s="231"/>
      <c r="F164" s="332">
        <f t="shared" si="98"/>
        <v>0</v>
      </c>
      <c r="G164" s="252"/>
      <c r="H164" s="225"/>
      <c r="I164" s="232"/>
      <c r="J164" s="73">
        <f t="shared" si="99"/>
        <v>0</v>
      </c>
      <c r="K164" s="252"/>
      <c r="L164" s="225"/>
      <c r="M164" s="232"/>
      <c r="N164" s="73">
        <f t="shared" si="100"/>
        <v>0</v>
      </c>
      <c r="O164" s="252"/>
      <c r="P164" s="225"/>
      <c r="Q164" s="232"/>
      <c r="R164" s="73">
        <f t="shared" si="101"/>
        <v>0</v>
      </c>
      <c r="S164" s="252"/>
      <c r="T164" s="225"/>
      <c r="U164" s="232"/>
      <c r="V164" s="73">
        <f t="shared" si="102"/>
        <v>0</v>
      </c>
      <c r="W164" s="139">
        <f t="shared" si="77"/>
        <v>0</v>
      </c>
    </row>
    <row r="165" spans="1:23" s="6" customFormat="1" ht="13.5" hidden="1" outlineLevel="1" thickBot="1" x14ac:dyDescent="0.25">
      <c r="A165" s="71"/>
      <c r="B165" s="71"/>
      <c r="C165" s="224"/>
      <c r="D165" s="38"/>
      <c r="E165" s="232"/>
      <c r="F165" s="332"/>
      <c r="G165" s="93"/>
      <c r="H165" s="279"/>
      <c r="I165" s="280"/>
      <c r="J165" s="68"/>
      <c r="K165" s="93"/>
      <c r="L165" s="279"/>
      <c r="M165" s="280"/>
      <c r="N165" s="68"/>
      <c r="O165" s="93"/>
      <c r="P165" s="279"/>
      <c r="Q165" s="280"/>
      <c r="R165" s="68"/>
      <c r="S165" s="93"/>
      <c r="T165" s="279"/>
      <c r="U165" s="280"/>
      <c r="V165" s="68"/>
      <c r="W165" s="139">
        <f t="shared" si="77"/>
        <v>0</v>
      </c>
    </row>
    <row r="166" spans="1:23" s="3" customFormat="1" ht="13.5" hidden="1" outlineLevel="1" thickBot="1" x14ac:dyDescent="0.25">
      <c r="A166" s="100" t="s">
        <v>121</v>
      </c>
      <c r="B166" s="100"/>
      <c r="C166" s="151"/>
      <c r="D166" s="277"/>
      <c r="E166" s="278"/>
      <c r="F166" s="334">
        <f>SUM(F153:F165)</f>
        <v>0</v>
      </c>
      <c r="G166" s="104"/>
      <c r="H166" s="101"/>
      <c r="I166" s="102"/>
      <c r="J166" s="103">
        <f>SUM(J153:J165)</f>
        <v>0</v>
      </c>
      <c r="K166" s="104"/>
      <c r="L166" s="101"/>
      <c r="M166" s="102"/>
      <c r="N166" s="103">
        <f>SUM(N153:N165)</f>
        <v>0</v>
      </c>
      <c r="O166" s="104"/>
      <c r="P166" s="101"/>
      <c r="Q166" s="102"/>
      <c r="R166" s="103">
        <f>SUM(R153:R165)</f>
        <v>0</v>
      </c>
      <c r="S166" s="104"/>
      <c r="T166" s="101"/>
      <c r="U166" s="102"/>
      <c r="V166" s="103">
        <f>SUM(V153:V165)</f>
        <v>0</v>
      </c>
      <c r="W166" s="139">
        <f t="shared" si="77"/>
        <v>0</v>
      </c>
    </row>
    <row r="167" spans="1:23" ht="13.5" hidden="1" outlineLevel="1" thickBot="1" x14ac:dyDescent="0.25">
      <c r="A167" s="78"/>
      <c r="B167" s="78"/>
      <c r="C167" s="146"/>
      <c r="D167" s="79"/>
      <c r="E167" s="80"/>
      <c r="F167" s="336"/>
      <c r="G167" s="82"/>
      <c r="H167" s="79"/>
      <c r="I167" s="80"/>
      <c r="J167" s="81"/>
      <c r="K167" s="82"/>
      <c r="L167" s="79"/>
      <c r="M167" s="80"/>
      <c r="N167" s="81"/>
      <c r="O167" s="82"/>
      <c r="P167" s="79"/>
      <c r="Q167" s="80"/>
      <c r="R167" s="81"/>
      <c r="S167" s="82"/>
      <c r="T167" s="79"/>
      <c r="U167" s="80"/>
      <c r="V167" s="81"/>
      <c r="W167" s="139">
        <f t="shared" si="77"/>
        <v>0</v>
      </c>
    </row>
    <row r="168" spans="1:23" s="3" customFormat="1" ht="13.5" collapsed="1" thickBot="1" x14ac:dyDescent="0.25">
      <c r="A168" s="40" t="s">
        <v>122</v>
      </c>
      <c r="B168" s="40"/>
      <c r="C168" s="147"/>
      <c r="D168" s="41"/>
      <c r="E168" s="42"/>
      <c r="F168" s="337">
        <f>F135+F152+F166</f>
        <v>0</v>
      </c>
      <c r="G168" s="44"/>
      <c r="H168" s="41"/>
      <c r="I168" s="42"/>
      <c r="J168" s="43">
        <f>J135+J152+J166</f>
        <v>0</v>
      </c>
      <c r="K168" s="44"/>
      <c r="L168" s="41"/>
      <c r="M168" s="42"/>
      <c r="N168" s="43">
        <f>N135+N152+N166</f>
        <v>0</v>
      </c>
      <c r="O168" s="44"/>
      <c r="P168" s="41"/>
      <c r="Q168" s="42"/>
      <c r="R168" s="43">
        <f>R135+R152+R166</f>
        <v>0</v>
      </c>
      <c r="S168" s="44"/>
      <c r="T168" s="41"/>
      <c r="U168" s="42"/>
      <c r="V168" s="43">
        <f>V135+V152+V166</f>
        <v>0</v>
      </c>
      <c r="W168" s="139">
        <f t="shared" si="77"/>
        <v>0</v>
      </c>
    </row>
    <row r="169" spans="1:23" s="22" customFormat="1" ht="13.5" thickBot="1" x14ac:dyDescent="0.25">
      <c r="A169" s="23"/>
      <c r="B169" s="23"/>
      <c r="C169" s="32"/>
      <c r="D169" s="33"/>
      <c r="E169" s="34"/>
      <c r="F169" s="327"/>
      <c r="G169" s="32"/>
      <c r="H169" s="33"/>
      <c r="I169" s="34"/>
      <c r="J169" s="257"/>
      <c r="K169" s="32"/>
      <c r="L169" s="33"/>
      <c r="M169" s="34"/>
      <c r="N169" s="257"/>
      <c r="O169" s="32"/>
      <c r="P169" s="33"/>
      <c r="Q169" s="34"/>
      <c r="R169" s="257"/>
      <c r="S169" s="32"/>
      <c r="T169" s="33"/>
      <c r="U169" s="34"/>
      <c r="V169" s="257"/>
      <c r="W169" s="401">
        <f t="shared" si="77"/>
        <v>0</v>
      </c>
    </row>
    <row r="170" spans="1:23" s="1" customFormat="1" ht="13.5" hidden="1" outlineLevel="1" thickBot="1" x14ac:dyDescent="0.25">
      <c r="A170" s="37" t="s">
        <v>61</v>
      </c>
      <c r="B170" s="37"/>
      <c r="C170" s="28"/>
      <c r="D170" s="29"/>
      <c r="E170" s="30"/>
      <c r="F170" s="314"/>
      <c r="G170" s="28"/>
      <c r="H170" s="29"/>
      <c r="I170" s="30"/>
      <c r="J170" s="31"/>
      <c r="K170" s="28"/>
      <c r="L170" s="29"/>
      <c r="M170" s="30"/>
      <c r="N170" s="31"/>
      <c r="O170" s="28"/>
      <c r="P170" s="29"/>
      <c r="Q170" s="30"/>
      <c r="R170" s="31"/>
      <c r="S170" s="28"/>
      <c r="T170" s="29"/>
      <c r="U170" s="30"/>
      <c r="V170" s="31"/>
      <c r="W170" s="139">
        <f t="shared" si="77"/>
        <v>0</v>
      </c>
    </row>
    <row r="171" spans="1:23" s="12" customFormat="1" ht="13.5" hidden="1" outlineLevel="1" thickBot="1" x14ac:dyDescent="0.25">
      <c r="A171" s="83"/>
      <c r="B171" s="83"/>
      <c r="C171" s="143"/>
      <c r="D171" s="84"/>
      <c r="E171" s="85"/>
      <c r="F171" s="330"/>
      <c r="G171" s="86"/>
      <c r="H171" s="84"/>
      <c r="I171" s="85"/>
      <c r="J171" s="85"/>
      <c r="K171" s="86"/>
      <c r="L171" s="84"/>
      <c r="M171" s="85"/>
      <c r="N171" s="85"/>
      <c r="O171" s="86"/>
      <c r="P171" s="84"/>
      <c r="Q171" s="85"/>
      <c r="R171" s="85"/>
      <c r="S171" s="86"/>
      <c r="T171" s="84"/>
      <c r="U171" s="85"/>
      <c r="V171" s="85"/>
      <c r="W171" s="139">
        <f t="shared" si="77"/>
        <v>0</v>
      </c>
    </row>
    <row r="172" spans="1:23" s="14" customFormat="1" ht="13.5" hidden="1" outlineLevel="1" thickBot="1" x14ac:dyDescent="0.25">
      <c r="A172" s="354" t="s">
        <v>123</v>
      </c>
      <c r="B172" s="371"/>
      <c r="C172" s="391"/>
      <c r="D172" s="392"/>
      <c r="E172" s="393"/>
      <c r="F172" s="394"/>
      <c r="G172" s="395"/>
      <c r="H172" s="392"/>
      <c r="I172" s="393"/>
      <c r="J172" s="393"/>
      <c r="K172" s="395"/>
      <c r="L172" s="392"/>
      <c r="M172" s="393"/>
      <c r="N172" s="393"/>
      <c r="O172" s="395"/>
      <c r="P172" s="392"/>
      <c r="Q172" s="393"/>
      <c r="R172" s="393"/>
      <c r="S172" s="395"/>
      <c r="T172" s="392"/>
      <c r="U172" s="393"/>
      <c r="V172" s="393"/>
      <c r="W172" s="139">
        <f t="shared" si="77"/>
        <v>0</v>
      </c>
    </row>
    <row r="173" spans="1:23" ht="13.5" hidden="1" outlineLevel="1" thickBot="1" x14ac:dyDescent="0.25">
      <c r="A173" s="70"/>
      <c r="B173" s="75" t="s">
        <v>44</v>
      </c>
      <c r="C173" s="224" t="s">
        <v>192</v>
      </c>
      <c r="D173" s="65"/>
      <c r="E173" s="72"/>
      <c r="F173" s="332">
        <f>ROUND(D173*E173,0)</f>
        <v>0</v>
      </c>
      <c r="G173" s="281" t="s">
        <v>192</v>
      </c>
      <c r="H173" s="65"/>
      <c r="I173" s="68"/>
      <c r="J173" s="73">
        <f>ROUND(H173*I173,0)</f>
        <v>0</v>
      </c>
      <c r="K173" s="281" t="s">
        <v>192</v>
      </c>
      <c r="L173" s="65"/>
      <c r="M173" s="68"/>
      <c r="N173" s="73">
        <f>ROUND(L173*M173,0)</f>
        <v>0</v>
      </c>
      <c r="O173" s="281" t="s">
        <v>192</v>
      </c>
      <c r="P173" s="65"/>
      <c r="Q173" s="68"/>
      <c r="R173" s="73">
        <f>ROUND(P173*Q173,0)</f>
        <v>0</v>
      </c>
      <c r="S173" s="281" t="s">
        <v>192</v>
      </c>
      <c r="T173" s="65"/>
      <c r="U173" s="68"/>
      <c r="V173" s="73">
        <f>ROUND(T173*U173,0)</f>
        <v>0</v>
      </c>
      <c r="W173" s="139">
        <f t="shared" si="77"/>
        <v>0</v>
      </c>
    </row>
    <row r="174" spans="1:23" ht="13.5" hidden="1" outlineLevel="1" thickBot="1" x14ac:dyDescent="0.25">
      <c r="A174" s="70"/>
      <c r="B174" s="75" t="s">
        <v>44</v>
      </c>
      <c r="C174" s="224" t="s">
        <v>192</v>
      </c>
      <c r="D174" s="65"/>
      <c r="E174" s="72"/>
      <c r="F174" s="332">
        <f t="shared" ref="F174:F175" si="103">ROUND(D174*E174,0)</f>
        <v>0</v>
      </c>
      <c r="G174" s="252" t="s">
        <v>192</v>
      </c>
      <c r="H174" s="65"/>
      <c r="I174" s="68"/>
      <c r="J174" s="73">
        <f t="shared" ref="J174:J175" si="104">ROUND(H174*I174,0)</f>
        <v>0</v>
      </c>
      <c r="K174" s="252" t="s">
        <v>192</v>
      </c>
      <c r="L174" s="65"/>
      <c r="M174" s="68"/>
      <c r="N174" s="73">
        <f t="shared" ref="N174:N175" si="105">ROUND(L174*M174,0)</f>
        <v>0</v>
      </c>
      <c r="O174" s="252" t="s">
        <v>192</v>
      </c>
      <c r="P174" s="65"/>
      <c r="Q174" s="68"/>
      <c r="R174" s="73">
        <f t="shared" ref="R174:R175" si="106">ROUND(P174*Q174,0)</f>
        <v>0</v>
      </c>
      <c r="S174" s="252" t="s">
        <v>192</v>
      </c>
      <c r="T174" s="65"/>
      <c r="U174" s="68"/>
      <c r="V174" s="73">
        <f t="shared" ref="V174:V175" si="107">ROUND(T174*U174,0)</f>
        <v>0</v>
      </c>
      <c r="W174" s="139">
        <f t="shared" si="77"/>
        <v>0</v>
      </c>
    </row>
    <row r="175" spans="1:23" ht="13.5" hidden="1" outlineLevel="1" thickBot="1" x14ac:dyDescent="0.25">
      <c r="A175" s="70"/>
      <c r="B175" s="75" t="s">
        <v>45</v>
      </c>
      <c r="C175" s="224" t="s">
        <v>192</v>
      </c>
      <c r="D175" s="65"/>
      <c r="E175" s="72"/>
      <c r="F175" s="332">
        <f t="shared" si="103"/>
        <v>0</v>
      </c>
      <c r="G175" s="282" t="s">
        <v>192</v>
      </c>
      <c r="H175" s="65"/>
      <c r="I175" s="68"/>
      <c r="J175" s="73">
        <f t="shared" si="104"/>
        <v>0</v>
      </c>
      <c r="K175" s="282" t="s">
        <v>192</v>
      </c>
      <c r="L175" s="65"/>
      <c r="M175" s="68"/>
      <c r="N175" s="73">
        <f t="shared" si="105"/>
        <v>0</v>
      </c>
      <c r="O175" s="282" t="s">
        <v>192</v>
      </c>
      <c r="P175" s="65"/>
      <c r="Q175" s="68"/>
      <c r="R175" s="73">
        <f t="shared" si="106"/>
        <v>0</v>
      </c>
      <c r="S175" s="282" t="s">
        <v>192</v>
      </c>
      <c r="T175" s="65"/>
      <c r="U175" s="68"/>
      <c r="V175" s="73">
        <f t="shared" si="107"/>
        <v>0</v>
      </c>
      <c r="W175" s="139">
        <f t="shared" si="77"/>
        <v>0</v>
      </c>
    </row>
    <row r="176" spans="1:23" ht="13.5" hidden="1" outlineLevel="1" thickBot="1" x14ac:dyDescent="0.25">
      <c r="A176" s="78"/>
      <c r="B176" s="78"/>
      <c r="C176" s="149"/>
      <c r="D176" s="79"/>
      <c r="E176" s="90"/>
      <c r="F176" s="338"/>
      <c r="G176" s="96"/>
      <c r="H176" s="79"/>
      <c r="I176" s="90"/>
      <c r="J176" s="90"/>
      <c r="K176" s="96"/>
      <c r="L176" s="79"/>
      <c r="M176" s="90"/>
      <c r="N176" s="90"/>
      <c r="O176" s="96"/>
      <c r="P176" s="79"/>
      <c r="Q176" s="90"/>
      <c r="R176" s="90"/>
      <c r="S176" s="96"/>
      <c r="T176" s="79"/>
      <c r="U176" s="90"/>
      <c r="V176" s="90"/>
      <c r="W176" s="139">
        <f t="shared" si="77"/>
        <v>0</v>
      </c>
    </row>
    <row r="177" spans="1:23" s="3" customFormat="1" ht="13.5" collapsed="1" thickBot="1" x14ac:dyDescent="0.25">
      <c r="A177" s="40" t="s">
        <v>124</v>
      </c>
      <c r="B177" s="40"/>
      <c r="C177" s="147"/>
      <c r="D177" s="41"/>
      <c r="E177" s="42"/>
      <c r="F177" s="337">
        <f>SUM(F172:F176)</f>
        <v>0</v>
      </c>
      <c r="G177" s="44"/>
      <c r="H177" s="41"/>
      <c r="I177" s="42"/>
      <c r="J177" s="43">
        <f>SUM(J172:J176)</f>
        <v>0</v>
      </c>
      <c r="K177" s="44"/>
      <c r="L177" s="41"/>
      <c r="M177" s="42"/>
      <c r="N177" s="43">
        <f>SUM(N172:N176)</f>
        <v>0</v>
      </c>
      <c r="O177" s="44"/>
      <c r="P177" s="41"/>
      <c r="Q177" s="42"/>
      <c r="R177" s="43">
        <f>SUM(R172:R176)</f>
        <v>0</v>
      </c>
      <c r="S177" s="44"/>
      <c r="T177" s="41"/>
      <c r="U177" s="42"/>
      <c r="V177" s="43">
        <f>SUM(V172:V176)</f>
        <v>0</v>
      </c>
      <c r="W177" s="139">
        <f t="shared" si="77"/>
        <v>0</v>
      </c>
    </row>
    <row r="178" spans="1:23" s="22" customFormat="1" ht="13.5" thickBot="1" x14ac:dyDescent="0.25">
      <c r="A178" s="23"/>
      <c r="B178" s="23"/>
      <c r="C178" s="32"/>
      <c r="D178" s="33"/>
      <c r="E178" s="34"/>
      <c r="F178" s="327"/>
      <c r="G178" s="32"/>
      <c r="H178" s="33"/>
      <c r="I178" s="34"/>
      <c r="J178" s="257"/>
      <c r="K178" s="32"/>
      <c r="L178" s="33"/>
      <c r="M178" s="34"/>
      <c r="N178" s="257"/>
      <c r="O178" s="32"/>
      <c r="P178" s="33"/>
      <c r="Q178" s="34"/>
      <c r="R178" s="257"/>
      <c r="S178" s="32"/>
      <c r="T178" s="33"/>
      <c r="U178" s="34"/>
      <c r="V178" s="257"/>
      <c r="W178" s="401">
        <f t="shared" si="77"/>
        <v>0</v>
      </c>
    </row>
    <row r="179" spans="1:23" s="1" customFormat="1" ht="13.5" hidden="1" outlineLevel="1" thickBot="1" x14ac:dyDescent="0.25">
      <c r="A179" s="37" t="s">
        <v>481</v>
      </c>
      <c r="B179" s="37"/>
      <c r="C179" s="28"/>
      <c r="D179" s="29"/>
      <c r="E179" s="30"/>
      <c r="F179" s="339"/>
      <c r="G179" s="28"/>
      <c r="H179" s="29"/>
      <c r="I179" s="30"/>
      <c r="J179" s="269"/>
      <c r="K179" s="28"/>
      <c r="L179" s="29"/>
      <c r="M179" s="30"/>
      <c r="N179" s="269"/>
      <c r="O179" s="28"/>
      <c r="P179" s="29"/>
      <c r="Q179" s="30"/>
      <c r="R179" s="269"/>
      <c r="S179" s="28"/>
      <c r="T179" s="29"/>
      <c r="U179" s="30"/>
      <c r="V179" s="269"/>
      <c r="W179" s="139">
        <f t="shared" si="77"/>
        <v>0</v>
      </c>
    </row>
    <row r="180" spans="1:23" s="12" customFormat="1" ht="13.5" hidden="1" outlineLevel="1" thickBot="1" x14ac:dyDescent="0.25">
      <c r="A180" s="83"/>
      <c r="B180" s="83"/>
      <c r="C180" s="143"/>
      <c r="D180" s="84"/>
      <c r="E180" s="85"/>
      <c r="F180" s="324"/>
      <c r="G180" s="143"/>
      <c r="H180" s="84"/>
      <c r="I180" s="85"/>
      <c r="J180" s="196"/>
      <c r="K180" s="143"/>
      <c r="L180" s="84"/>
      <c r="M180" s="85"/>
      <c r="N180" s="196"/>
      <c r="O180" s="143"/>
      <c r="P180" s="84"/>
      <c r="Q180" s="85"/>
      <c r="R180" s="196"/>
      <c r="S180" s="143"/>
      <c r="T180" s="84"/>
      <c r="U180" s="85"/>
      <c r="V180" s="196"/>
      <c r="W180" s="139">
        <f t="shared" si="77"/>
        <v>0</v>
      </c>
    </row>
    <row r="181" spans="1:23" s="4" customFormat="1" ht="13.5" hidden="1" outlineLevel="1" thickBot="1" x14ac:dyDescent="0.25">
      <c r="A181" s="371" t="str">
        <f>A30</f>
        <v>&lt;Head Office&gt;</v>
      </c>
      <c r="B181" s="396"/>
      <c r="C181" s="363"/>
      <c r="D181" s="364"/>
      <c r="E181" s="365"/>
      <c r="F181" s="366"/>
      <c r="G181" s="363"/>
      <c r="H181" s="364"/>
      <c r="I181" s="365"/>
      <c r="J181" s="367"/>
      <c r="K181" s="363"/>
      <c r="L181" s="364"/>
      <c r="M181" s="365"/>
      <c r="N181" s="367"/>
      <c r="O181" s="363"/>
      <c r="P181" s="364"/>
      <c r="Q181" s="365"/>
      <c r="R181" s="367"/>
      <c r="S181" s="363"/>
      <c r="T181" s="364"/>
      <c r="U181" s="365"/>
      <c r="V181" s="367"/>
      <c r="W181" s="139">
        <f t="shared" si="77"/>
        <v>0</v>
      </c>
    </row>
    <row r="182" spans="1:23" ht="13.5" hidden="1" outlineLevel="1" thickBot="1" x14ac:dyDescent="0.25">
      <c r="A182" s="70"/>
      <c r="B182" s="75" t="s">
        <v>1</v>
      </c>
      <c r="C182" s="145"/>
      <c r="D182" s="65"/>
      <c r="E182" s="72"/>
      <c r="F182" s="318">
        <f>ROUND(D182*E182,0)</f>
        <v>0</v>
      </c>
      <c r="G182" s="145"/>
      <c r="H182" s="65"/>
      <c r="I182" s="73">
        <f t="shared" ref="I182:I215" si="108">ROUND(E182*(100%+$K$4),0)</f>
        <v>0</v>
      </c>
      <c r="J182" s="155">
        <f>ROUND(H182*I182,0)</f>
        <v>0</v>
      </c>
      <c r="K182" s="145"/>
      <c r="L182" s="65"/>
      <c r="M182" s="73">
        <f t="shared" ref="M182:M215" si="109">ROUND(I182*(100%+$K$4),0)</f>
        <v>0</v>
      </c>
      <c r="N182" s="155">
        <f>ROUND(L182*M182,0)</f>
        <v>0</v>
      </c>
      <c r="O182" s="145"/>
      <c r="P182" s="65"/>
      <c r="Q182" s="73">
        <f t="shared" ref="Q182:Q215" si="110">ROUND(M182*(100%+$K$4),0)</f>
        <v>0</v>
      </c>
      <c r="R182" s="155">
        <f>ROUND(P182*Q182,0)</f>
        <v>0</v>
      </c>
      <c r="S182" s="145"/>
      <c r="T182" s="65"/>
      <c r="U182" s="73">
        <f t="shared" ref="U182:U215" si="111">ROUND(Q182*(100%+$K$4),0)</f>
        <v>0</v>
      </c>
      <c r="V182" s="155">
        <f>ROUND(T182*U182,0)</f>
        <v>0</v>
      </c>
      <c r="W182" s="139">
        <f t="shared" si="77"/>
        <v>0</v>
      </c>
    </row>
    <row r="183" spans="1:23" ht="13.5" hidden="1" outlineLevel="1" thickBot="1" x14ac:dyDescent="0.25">
      <c r="A183" s="70"/>
      <c r="B183" s="75" t="s">
        <v>2</v>
      </c>
      <c r="C183" s="145"/>
      <c r="D183" s="65"/>
      <c r="E183" s="305"/>
      <c r="F183" s="318">
        <f t="shared" ref="F183:F215" si="112">ROUND(D183*E183,0)</f>
        <v>0</v>
      </c>
      <c r="G183" s="145"/>
      <c r="H183" s="65"/>
      <c r="I183" s="306">
        <f>ROUND(E183*(100%+$K$4),0)</f>
        <v>0</v>
      </c>
      <c r="J183" s="155">
        <f t="shared" ref="J183:J215" si="113">ROUND(H183*I183,0)</f>
        <v>0</v>
      </c>
      <c r="K183" s="145"/>
      <c r="L183" s="65"/>
      <c r="M183" s="73">
        <f t="shared" si="109"/>
        <v>0</v>
      </c>
      <c r="N183" s="155">
        <f t="shared" ref="N183:N215" si="114">ROUND(L183*M183,0)</f>
        <v>0</v>
      </c>
      <c r="O183" s="145"/>
      <c r="P183" s="65"/>
      <c r="Q183" s="306">
        <f>ROUND(M183*(100%+$K$4),0)</f>
        <v>0</v>
      </c>
      <c r="R183" s="155">
        <f t="shared" ref="R183:R215" si="115">ROUND(P183*Q183,0)</f>
        <v>0</v>
      </c>
      <c r="S183" s="145"/>
      <c r="T183" s="65"/>
      <c r="U183" s="73">
        <f t="shared" si="111"/>
        <v>0</v>
      </c>
      <c r="V183" s="155">
        <f t="shared" ref="V183:V215" si="116">ROUND(T183*U183,0)</f>
        <v>0</v>
      </c>
      <c r="W183" s="139">
        <f t="shared" si="77"/>
        <v>0</v>
      </c>
    </row>
    <row r="184" spans="1:23" ht="13.5" hidden="1" outlineLevel="1" thickBot="1" x14ac:dyDescent="0.25">
      <c r="A184" s="70"/>
      <c r="B184" s="75" t="s">
        <v>3</v>
      </c>
      <c r="C184" s="145"/>
      <c r="D184" s="65"/>
      <c r="E184" s="72"/>
      <c r="F184" s="318">
        <f t="shared" si="112"/>
        <v>0</v>
      </c>
      <c r="G184" s="145"/>
      <c r="H184" s="65"/>
      <c r="I184" s="73">
        <f t="shared" si="108"/>
        <v>0</v>
      </c>
      <c r="J184" s="155">
        <f t="shared" si="113"/>
        <v>0</v>
      </c>
      <c r="K184" s="145"/>
      <c r="L184" s="65"/>
      <c r="M184" s="73">
        <f t="shared" si="109"/>
        <v>0</v>
      </c>
      <c r="N184" s="155">
        <f t="shared" si="114"/>
        <v>0</v>
      </c>
      <c r="O184" s="145"/>
      <c r="P184" s="65"/>
      <c r="Q184" s="73">
        <f t="shared" ref="Q184:Q217" si="117">ROUND(M184*(100%+$K$4),0)</f>
        <v>0</v>
      </c>
      <c r="R184" s="155">
        <f t="shared" si="115"/>
        <v>0</v>
      </c>
      <c r="S184" s="145"/>
      <c r="T184" s="65"/>
      <c r="U184" s="73">
        <f t="shared" si="111"/>
        <v>0</v>
      </c>
      <c r="V184" s="155">
        <f t="shared" si="116"/>
        <v>0</v>
      </c>
      <c r="W184" s="139">
        <f t="shared" si="77"/>
        <v>0</v>
      </c>
    </row>
    <row r="185" spans="1:23" ht="13.5" hidden="1" outlineLevel="1" thickBot="1" x14ac:dyDescent="0.25">
      <c r="A185" s="70"/>
      <c r="B185" s="75" t="s">
        <v>71</v>
      </c>
      <c r="C185" s="145"/>
      <c r="D185" s="65"/>
      <c r="E185" s="72"/>
      <c r="F185" s="318">
        <f t="shared" si="112"/>
        <v>0</v>
      </c>
      <c r="G185" s="145"/>
      <c r="H185" s="65"/>
      <c r="I185" s="73">
        <f t="shared" si="108"/>
        <v>0</v>
      </c>
      <c r="J185" s="155">
        <f t="shared" si="113"/>
        <v>0</v>
      </c>
      <c r="K185" s="145"/>
      <c r="L185" s="65"/>
      <c r="M185" s="73">
        <f t="shared" si="109"/>
        <v>0</v>
      </c>
      <c r="N185" s="155">
        <f t="shared" si="114"/>
        <v>0</v>
      </c>
      <c r="O185" s="145"/>
      <c r="P185" s="65"/>
      <c r="Q185" s="73">
        <f t="shared" si="117"/>
        <v>0</v>
      </c>
      <c r="R185" s="155">
        <f t="shared" si="115"/>
        <v>0</v>
      </c>
      <c r="S185" s="145"/>
      <c r="T185" s="65"/>
      <c r="U185" s="73">
        <f t="shared" si="111"/>
        <v>0</v>
      </c>
      <c r="V185" s="155">
        <f t="shared" si="116"/>
        <v>0</v>
      </c>
      <c r="W185" s="139">
        <f t="shared" si="77"/>
        <v>0</v>
      </c>
    </row>
    <row r="186" spans="1:23" ht="13.5" hidden="1" outlineLevel="1" thickBot="1" x14ac:dyDescent="0.25">
      <c r="A186" s="70"/>
      <c r="B186" s="75" t="s">
        <v>4</v>
      </c>
      <c r="C186" s="145"/>
      <c r="D186" s="65"/>
      <c r="E186" s="72"/>
      <c r="F186" s="318">
        <f t="shared" si="112"/>
        <v>0</v>
      </c>
      <c r="G186" s="145"/>
      <c r="H186" s="65"/>
      <c r="I186" s="73">
        <f t="shared" si="108"/>
        <v>0</v>
      </c>
      <c r="J186" s="155">
        <f t="shared" si="113"/>
        <v>0</v>
      </c>
      <c r="K186" s="145"/>
      <c r="L186" s="65"/>
      <c r="M186" s="73">
        <f t="shared" si="109"/>
        <v>0</v>
      </c>
      <c r="N186" s="155">
        <f t="shared" si="114"/>
        <v>0</v>
      </c>
      <c r="O186" s="145"/>
      <c r="P186" s="65"/>
      <c r="Q186" s="73">
        <f t="shared" si="117"/>
        <v>0</v>
      </c>
      <c r="R186" s="155">
        <f t="shared" si="115"/>
        <v>0</v>
      </c>
      <c r="S186" s="145"/>
      <c r="T186" s="65"/>
      <c r="U186" s="73">
        <f t="shared" si="111"/>
        <v>0</v>
      </c>
      <c r="V186" s="155">
        <f t="shared" si="116"/>
        <v>0</v>
      </c>
      <c r="W186" s="139">
        <f t="shared" si="77"/>
        <v>0</v>
      </c>
    </row>
    <row r="187" spans="1:23" ht="13.5" hidden="1" outlineLevel="1" thickBot="1" x14ac:dyDescent="0.25">
      <c r="A187" s="70"/>
      <c r="B187" s="75" t="s">
        <v>147</v>
      </c>
      <c r="C187" s="145"/>
      <c r="D187" s="65"/>
      <c r="E187" s="72"/>
      <c r="F187" s="318">
        <f t="shared" si="112"/>
        <v>0</v>
      </c>
      <c r="G187" s="145"/>
      <c r="H187" s="65"/>
      <c r="I187" s="73">
        <f t="shared" si="108"/>
        <v>0</v>
      </c>
      <c r="J187" s="155">
        <f t="shared" si="113"/>
        <v>0</v>
      </c>
      <c r="K187" s="145"/>
      <c r="L187" s="65"/>
      <c r="M187" s="73">
        <f t="shared" si="109"/>
        <v>0</v>
      </c>
      <c r="N187" s="155">
        <f t="shared" si="114"/>
        <v>0</v>
      </c>
      <c r="O187" s="145"/>
      <c r="P187" s="65"/>
      <c r="Q187" s="73">
        <f t="shared" si="117"/>
        <v>0</v>
      </c>
      <c r="R187" s="155">
        <f t="shared" si="115"/>
        <v>0</v>
      </c>
      <c r="S187" s="145"/>
      <c r="T187" s="65"/>
      <c r="U187" s="73">
        <f t="shared" si="111"/>
        <v>0</v>
      </c>
      <c r="V187" s="155">
        <f t="shared" si="116"/>
        <v>0</v>
      </c>
      <c r="W187" s="139">
        <f t="shared" si="77"/>
        <v>0</v>
      </c>
    </row>
    <row r="188" spans="1:23" ht="13.5" hidden="1" outlineLevel="1" thickBot="1" x14ac:dyDescent="0.25">
      <c r="A188" s="70"/>
      <c r="B188" s="75" t="s">
        <v>148</v>
      </c>
      <c r="C188" s="145"/>
      <c r="D188" s="65"/>
      <c r="E188" s="72"/>
      <c r="F188" s="318">
        <f t="shared" si="112"/>
        <v>0</v>
      </c>
      <c r="G188" s="145"/>
      <c r="H188" s="65"/>
      <c r="I188" s="73">
        <f t="shared" si="108"/>
        <v>0</v>
      </c>
      <c r="J188" s="155">
        <f t="shared" si="113"/>
        <v>0</v>
      </c>
      <c r="K188" s="145"/>
      <c r="L188" s="65"/>
      <c r="M188" s="73">
        <f t="shared" si="109"/>
        <v>0</v>
      </c>
      <c r="N188" s="155">
        <f t="shared" si="114"/>
        <v>0</v>
      </c>
      <c r="O188" s="145"/>
      <c r="P188" s="65"/>
      <c r="Q188" s="73">
        <f t="shared" si="117"/>
        <v>0</v>
      </c>
      <c r="R188" s="155">
        <f t="shared" si="115"/>
        <v>0</v>
      </c>
      <c r="S188" s="145"/>
      <c r="T188" s="65"/>
      <c r="U188" s="73">
        <f t="shared" si="111"/>
        <v>0</v>
      </c>
      <c r="V188" s="155">
        <f t="shared" si="116"/>
        <v>0</v>
      </c>
      <c r="W188" s="139">
        <f t="shared" si="77"/>
        <v>0</v>
      </c>
    </row>
    <row r="189" spans="1:23" ht="13.5" hidden="1" outlineLevel="1" thickBot="1" x14ac:dyDescent="0.25">
      <c r="A189" s="70"/>
      <c r="B189" s="75" t="s">
        <v>63</v>
      </c>
      <c r="C189" s="145"/>
      <c r="D189" s="65"/>
      <c r="E189" s="72"/>
      <c r="F189" s="318">
        <f t="shared" si="112"/>
        <v>0</v>
      </c>
      <c r="G189" s="145"/>
      <c r="H189" s="65"/>
      <c r="I189" s="73">
        <f t="shared" si="108"/>
        <v>0</v>
      </c>
      <c r="J189" s="155">
        <f t="shared" si="113"/>
        <v>0</v>
      </c>
      <c r="K189" s="145"/>
      <c r="L189" s="65"/>
      <c r="M189" s="73">
        <f t="shared" si="109"/>
        <v>0</v>
      </c>
      <c r="N189" s="155">
        <f t="shared" si="114"/>
        <v>0</v>
      </c>
      <c r="O189" s="145"/>
      <c r="P189" s="65"/>
      <c r="Q189" s="73">
        <f t="shared" si="117"/>
        <v>0</v>
      </c>
      <c r="R189" s="155">
        <f t="shared" si="115"/>
        <v>0</v>
      </c>
      <c r="S189" s="145"/>
      <c r="T189" s="65"/>
      <c r="U189" s="73">
        <f t="shared" si="111"/>
        <v>0</v>
      </c>
      <c r="V189" s="155">
        <f t="shared" si="116"/>
        <v>0</v>
      </c>
      <c r="W189" s="139">
        <f t="shared" si="77"/>
        <v>0</v>
      </c>
    </row>
    <row r="190" spans="1:23" ht="13.5" hidden="1" outlineLevel="1" thickBot="1" x14ac:dyDescent="0.25">
      <c r="A190" s="70"/>
      <c r="B190" s="75" t="s">
        <v>131</v>
      </c>
      <c r="C190" s="145"/>
      <c r="D190" s="65"/>
      <c r="E190" s="72"/>
      <c r="F190" s="318">
        <f t="shared" si="112"/>
        <v>0</v>
      </c>
      <c r="G190" s="145"/>
      <c r="H190" s="65"/>
      <c r="I190" s="73">
        <f t="shared" si="108"/>
        <v>0</v>
      </c>
      <c r="J190" s="155">
        <f t="shared" si="113"/>
        <v>0</v>
      </c>
      <c r="K190" s="145"/>
      <c r="L190" s="65"/>
      <c r="M190" s="73">
        <f t="shared" si="109"/>
        <v>0</v>
      </c>
      <c r="N190" s="155">
        <f t="shared" si="114"/>
        <v>0</v>
      </c>
      <c r="O190" s="145"/>
      <c r="P190" s="65"/>
      <c r="Q190" s="73">
        <f t="shared" si="117"/>
        <v>0</v>
      </c>
      <c r="R190" s="155">
        <f t="shared" si="115"/>
        <v>0</v>
      </c>
      <c r="S190" s="145"/>
      <c r="T190" s="65"/>
      <c r="U190" s="73">
        <f t="shared" si="111"/>
        <v>0</v>
      </c>
      <c r="V190" s="155">
        <f t="shared" si="116"/>
        <v>0</v>
      </c>
      <c r="W190" s="139">
        <f t="shared" ref="W190:W252" si="118">F190+J190+N190</f>
        <v>0</v>
      </c>
    </row>
    <row r="191" spans="1:23" ht="13.5" hidden="1" outlineLevel="1" thickBot="1" x14ac:dyDescent="0.25">
      <c r="A191" s="70"/>
      <c r="B191" s="75" t="s">
        <v>168</v>
      </c>
      <c r="C191" s="145"/>
      <c r="D191" s="65"/>
      <c r="E191" s="72"/>
      <c r="F191" s="318">
        <f t="shared" si="112"/>
        <v>0</v>
      </c>
      <c r="G191" s="145"/>
      <c r="H191" s="65"/>
      <c r="I191" s="73">
        <f t="shared" si="108"/>
        <v>0</v>
      </c>
      <c r="J191" s="155">
        <f t="shared" si="113"/>
        <v>0</v>
      </c>
      <c r="K191" s="145"/>
      <c r="L191" s="65"/>
      <c r="M191" s="73">
        <f t="shared" si="109"/>
        <v>0</v>
      </c>
      <c r="N191" s="155">
        <f t="shared" si="114"/>
        <v>0</v>
      </c>
      <c r="O191" s="145"/>
      <c r="P191" s="65"/>
      <c r="Q191" s="73">
        <f t="shared" si="117"/>
        <v>0</v>
      </c>
      <c r="R191" s="155">
        <f t="shared" si="115"/>
        <v>0</v>
      </c>
      <c r="S191" s="145"/>
      <c r="T191" s="65"/>
      <c r="U191" s="73">
        <f t="shared" si="111"/>
        <v>0</v>
      </c>
      <c r="V191" s="155">
        <f t="shared" si="116"/>
        <v>0</v>
      </c>
      <c r="W191" s="139">
        <f t="shared" si="118"/>
        <v>0</v>
      </c>
    </row>
    <row r="192" spans="1:23" ht="13.5" hidden="1" outlineLevel="1" thickBot="1" x14ac:dyDescent="0.25">
      <c r="A192" s="70"/>
      <c r="B192" s="75" t="s">
        <v>149</v>
      </c>
      <c r="C192" s="145"/>
      <c r="D192" s="65"/>
      <c r="E192" s="72"/>
      <c r="F192" s="318">
        <f t="shared" si="112"/>
        <v>0</v>
      </c>
      <c r="G192" s="145"/>
      <c r="H192" s="65"/>
      <c r="I192" s="73">
        <f t="shared" si="108"/>
        <v>0</v>
      </c>
      <c r="J192" s="155">
        <f t="shared" si="113"/>
        <v>0</v>
      </c>
      <c r="K192" s="145"/>
      <c r="L192" s="65"/>
      <c r="M192" s="73">
        <f t="shared" si="109"/>
        <v>0</v>
      </c>
      <c r="N192" s="155">
        <f t="shared" si="114"/>
        <v>0</v>
      </c>
      <c r="O192" s="145"/>
      <c r="P192" s="65"/>
      <c r="Q192" s="73">
        <f t="shared" si="117"/>
        <v>0</v>
      </c>
      <c r="R192" s="155">
        <f t="shared" si="115"/>
        <v>0</v>
      </c>
      <c r="S192" s="145"/>
      <c r="T192" s="65"/>
      <c r="U192" s="73">
        <f t="shared" si="111"/>
        <v>0</v>
      </c>
      <c r="V192" s="155">
        <f t="shared" si="116"/>
        <v>0</v>
      </c>
      <c r="W192" s="139">
        <f t="shared" si="118"/>
        <v>0</v>
      </c>
    </row>
    <row r="193" spans="1:23" ht="13.5" hidden="1" outlineLevel="1" thickBot="1" x14ac:dyDescent="0.25">
      <c r="A193" s="70"/>
      <c r="B193" s="75" t="s">
        <v>132</v>
      </c>
      <c r="C193" s="145"/>
      <c r="D193" s="65"/>
      <c r="E193" s="72"/>
      <c r="F193" s="318">
        <f t="shared" si="112"/>
        <v>0</v>
      </c>
      <c r="G193" s="145"/>
      <c r="H193" s="65"/>
      <c r="I193" s="73">
        <f t="shared" si="108"/>
        <v>0</v>
      </c>
      <c r="J193" s="155">
        <f t="shared" si="113"/>
        <v>0</v>
      </c>
      <c r="K193" s="145"/>
      <c r="L193" s="65"/>
      <c r="M193" s="73">
        <f t="shared" si="109"/>
        <v>0</v>
      </c>
      <c r="N193" s="155">
        <f t="shared" si="114"/>
        <v>0</v>
      </c>
      <c r="O193" s="145"/>
      <c r="P193" s="65"/>
      <c r="Q193" s="73">
        <f t="shared" si="117"/>
        <v>0</v>
      </c>
      <c r="R193" s="155">
        <f t="shared" si="115"/>
        <v>0</v>
      </c>
      <c r="S193" s="145"/>
      <c r="T193" s="65"/>
      <c r="U193" s="73">
        <f t="shared" si="111"/>
        <v>0</v>
      </c>
      <c r="V193" s="155">
        <f t="shared" si="116"/>
        <v>0</v>
      </c>
      <c r="W193" s="139">
        <f t="shared" si="118"/>
        <v>0</v>
      </c>
    </row>
    <row r="194" spans="1:23" ht="13.5" hidden="1" outlineLevel="1" thickBot="1" x14ac:dyDescent="0.25">
      <c r="A194" s="70"/>
      <c r="B194" s="75" t="s">
        <v>0</v>
      </c>
      <c r="C194" s="145"/>
      <c r="D194" s="65"/>
      <c r="E194" s="72"/>
      <c r="F194" s="318">
        <f t="shared" si="112"/>
        <v>0</v>
      </c>
      <c r="G194" s="145"/>
      <c r="H194" s="65"/>
      <c r="I194" s="73">
        <f t="shared" si="108"/>
        <v>0</v>
      </c>
      <c r="J194" s="155">
        <f t="shared" si="113"/>
        <v>0</v>
      </c>
      <c r="K194" s="145"/>
      <c r="L194" s="65"/>
      <c r="M194" s="73">
        <f t="shared" si="109"/>
        <v>0</v>
      </c>
      <c r="N194" s="155">
        <f t="shared" si="114"/>
        <v>0</v>
      </c>
      <c r="O194" s="145"/>
      <c r="P194" s="65"/>
      <c r="Q194" s="73">
        <f t="shared" si="117"/>
        <v>0</v>
      </c>
      <c r="R194" s="155">
        <f t="shared" si="115"/>
        <v>0</v>
      </c>
      <c r="S194" s="145"/>
      <c r="T194" s="65"/>
      <c r="U194" s="73">
        <f t="shared" si="111"/>
        <v>0</v>
      </c>
      <c r="V194" s="155">
        <f t="shared" si="116"/>
        <v>0</v>
      </c>
      <c r="W194" s="139">
        <f t="shared" si="118"/>
        <v>0</v>
      </c>
    </row>
    <row r="195" spans="1:23" ht="13.5" hidden="1" outlineLevel="1" thickBot="1" x14ac:dyDescent="0.25">
      <c r="A195" s="70"/>
      <c r="B195" s="75" t="s">
        <v>5</v>
      </c>
      <c r="C195" s="145"/>
      <c r="D195" s="65"/>
      <c r="E195" s="72"/>
      <c r="F195" s="318">
        <f t="shared" si="112"/>
        <v>0</v>
      </c>
      <c r="G195" s="145"/>
      <c r="H195" s="65"/>
      <c r="I195" s="73">
        <f t="shared" si="108"/>
        <v>0</v>
      </c>
      <c r="J195" s="155">
        <f t="shared" si="113"/>
        <v>0</v>
      </c>
      <c r="K195" s="145"/>
      <c r="L195" s="65"/>
      <c r="M195" s="73">
        <f t="shared" si="109"/>
        <v>0</v>
      </c>
      <c r="N195" s="155">
        <f t="shared" si="114"/>
        <v>0</v>
      </c>
      <c r="O195" s="145"/>
      <c r="P195" s="65"/>
      <c r="Q195" s="73">
        <f t="shared" si="117"/>
        <v>0</v>
      </c>
      <c r="R195" s="155">
        <f t="shared" si="115"/>
        <v>0</v>
      </c>
      <c r="S195" s="145"/>
      <c r="T195" s="65"/>
      <c r="U195" s="73">
        <f t="shared" si="111"/>
        <v>0</v>
      </c>
      <c r="V195" s="155">
        <f t="shared" si="116"/>
        <v>0</v>
      </c>
      <c r="W195" s="139">
        <f t="shared" si="118"/>
        <v>0</v>
      </c>
    </row>
    <row r="196" spans="1:23" ht="13.5" hidden="1" outlineLevel="1" thickBot="1" x14ac:dyDescent="0.25">
      <c r="A196" s="70"/>
      <c r="B196" s="75" t="s">
        <v>6</v>
      </c>
      <c r="C196" s="145"/>
      <c r="D196" s="65"/>
      <c r="E196" s="72"/>
      <c r="F196" s="318">
        <f t="shared" si="112"/>
        <v>0</v>
      </c>
      <c r="G196" s="145"/>
      <c r="H196" s="65"/>
      <c r="I196" s="73">
        <f t="shared" si="108"/>
        <v>0</v>
      </c>
      <c r="J196" s="155">
        <f t="shared" si="113"/>
        <v>0</v>
      </c>
      <c r="K196" s="145"/>
      <c r="L196" s="65"/>
      <c r="M196" s="73">
        <f t="shared" si="109"/>
        <v>0</v>
      </c>
      <c r="N196" s="155">
        <f t="shared" si="114"/>
        <v>0</v>
      </c>
      <c r="O196" s="145"/>
      <c r="P196" s="65"/>
      <c r="Q196" s="73">
        <f t="shared" si="117"/>
        <v>0</v>
      </c>
      <c r="R196" s="155">
        <f t="shared" si="115"/>
        <v>0</v>
      </c>
      <c r="S196" s="145"/>
      <c r="T196" s="65"/>
      <c r="U196" s="73">
        <f t="shared" si="111"/>
        <v>0</v>
      </c>
      <c r="V196" s="155">
        <f t="shared" si="116"/>
        <v>0</v>
      </c>
      <c r="W196" s="139">
        <f t="shared" si="118"/>
        <v>0</v>
      </c>
    </row>
    <row r="197" spans="1:23" ht="13.5" hidden="1" outlineLevel="1" thickBot="1" x14ac:dyDescent="0.25">
      <c r="A197" s="70"/>
      <c r="B197" s="75" t="s">
        <v>7</v>
      </c>
      <c r="C197" s="145"/>
      <c r="D197" s="65"/>
      <c r="E197" s="72"/>
      <c r="F197" s="318">
        <f t="shared" si="112"/>
        <v>0</v>
      </c>
      <c r="G197" s="145"/>
      <c r="H197" s="65"/>
      <c r="I197" s="73">
        <f t="shared" si="108"/>
        <v>0</v>
      </c>
      <c r="J197" s="155">
        <f t="shared" si="113"/>
        <v>0</v>
      </c>
      <c r="K197" s="145"/>
      <c r="L197" s="65"/>
      <c r="M197" s="73">
        <f t="shared" si="109"/>
        <v>0</v>
      </c>
      <c r="N197" s="155">
        <f t="shared" si="114"/>
        <v>0</v>
      </c>
      <c r="O197" s="145"/>
      <c r="P197" s="65"/>
      <c r="Q197" s="73">
        <f t="shared" si="117"/>
        <v>0</v>
      </c>
      <c r="R197" s="155">
        <f t="shared" si="115"/>
        <v>0</v>
      </c>
      <c r="S197" s="145"/>
      <c r="T197" s="65"/>
      <c r="U197" s="73">
        <f t="shared" si="111"/>
        <v>0</v>
      </c>
      <c r="V197" s="155">
        <f t="shared" si="116"/>
        <v>0</v>
      </c>
      <c r="W197" s="139">
        <f t="shared" si="118"/>
        <v>0</v>
      </c>
    </row>
    <row r="198" spans="1:23" ht="13.5" hidden="1" outlineLevel="1" thickBot="1" x14ac:dyDescent="0.25">
      <c r="A198" s="70"/>
      <c r="B198" s="75" t="s">
        <v>8</v>
      </c>
      <c r="C198" s="145"/>
      <c r="D198" s="65"/>
      <c r="E198" s="72"/>
      <c r="F198" s="318">
        <f t="shared" si="112"/>
        <v>0</v>
      </c>
      <c r="G198" s="145"/>
      <c r="H198" s="65"/>
      <c r="I198" s="73">
        <f t="shared" si="108"/>
        <v>0</v>
      </c>
      <c r="J198" s="155">
        <f t="shared" si="113"/>
        <v>0</v>
      </c>
      <c r="K198" s="145"/>
      <c r="L198" s="65"/>
      <c r="M198" s="73">
        <f t="shared" si="109"/>
        <v>0</v>
      </c>
      <c r="N198" s="155">
        <f t="shared" si="114"/>
        <v>0</v>
      </c>
      <c r="O198" s="145"/>
      <c r="P198" s="65"/>
      <c r="Q198" s="73">
        <f t="shared" si="117"/>
        <v>0</v>
      </c>
      <c r="R198" s="155">
        <f t="shared" si="115"/>
        <v>0</v>
      </c>
      <c r="S198" s="145"/>
      <c r="T198" s="65"/>
      <c r="U198" s="73">
        <f t="shared" si="111"/>
        <v>0</v>
      </c>
      <c r="V198" s="155">
        <f t="shared" si="116"/>
        <v>0</v>
      </c>
      <c r="W198" s="139">
        <f t="shared" si="118"/>
        <v>0</v>
      </c>
    </row>
    <row r="199" spans="1:23" ht="13.5" hidden="1" outlineLevel="1" thickBot="1" x14ac:dyDescent="0.25">
      <c r="A199" s="70"/>
      <c r="B199" s="75" t="s">
        <v>72</v>
      </c>
      <c r="C199" s="145"/>
      <c r="D199" s="65"/>
      <c r="E199" s="72"/>
      <c r="F199" s="318">
        <f t="shared" si="112"/>
        <v>0</v>
      </c>
      <c r="G199" s="145"/>
      <c r="H199" s="65"/>
      <c r="I199" s="73">
        <f t="shared" si="108"/>
        <v>0</v>
      </c>
      <c r="J199" s="155">
        <f t="shared" si="113"/>
        <v>0</v>
      </c>
      <c r="K199" s="145"/>
      <c r="L199" s="65"/>
      <c r="M199" s="73">
        <f t="shared" si="109"/>
        <v>0</v>
      </c>
      <c r="N199" s="155">
        <f t="shared" si="114"/>
        <v>0</v>
      </c>
      <c r="O199" s="145"/>
      <c r="P199" s="65"/>
      <c r="Q199" s="73">
        <f t="shared" si="117"/>
        <v>0</v>
      </c>
      <c r="R199" s="155">
        <f t="shared" si="115"/>
        <v>0</v>
      </c>
      <c r="S199" s="145"/>
      <c r="T199" s="65"/>
      <c r="U199" s="73">
        <f t="shared" si="111"/>
        <v>0</v>
      </c>
      <c r="V199" s="155">
        <f t="shared" si="116"/>
        <v>0</v>
      </c>
      <c r="W199" s="139">
        <f t="shared" si="118"/>
        <v>0</v>
      </c>
    </row>
    <row r="200" spans="1:23" ht="13.5" hidden="1" outlineLevel="1" thickBot="1" x14ac:dyDescent="0.25">
      <c r="A200" s="70"/>
      <c r="B200" s="75" t="s">
        <v>73</v>
      </c>
      <c r="C200" s="145"/>
      <c r="D200" s="65"/>
      <c r="E200" s="72"/>
      <c r="F200" s="318">
        <f t="shared" si="112"/>
        <v>0</v>
      </c>
      <c r="G200" s="145"/>
      <c r="H200" s="65"/>
      <c r="I200" s="73">
        <f t="shared" si="108"/>
        <v>0</v>
      </c>
      <c r="J200" s="155">
        <f t="shared" si="113"/>
        <v>0</v>
      </c>
      <c r="K200" s="145"/>
      <c r="L200" s="65"/>
      <c r="M200" s="73">
        <f t="shared" si="109"/>
        <v>0</v>
      </c>
      <c r="N200" s="155">
        <f t="shared" si="114"/>
        <v>0</v>
      </c>
      <c r="O200" s="145"/>
      <c r="P200" s="65"/>
      <c r="Q200" s="73">
        <f t="shared" si="117"/>
        <v>0</v>
      </c>
      <c r="R200" s="155">
        <f t="shared" si="115"/>
        <v>0</v>
      </c>
      <c r="S200" s="145"/>
      <c r="T200" s="65"/>
      <c r="U200" s="73">
        <f t="shared" si="111"/>
        <v>0</v>
      </c>
      <c r="V200" s="155">
        <f t="shared" si="116"/>
        <v>0</v>
      </c>
      <c r="W200" s="139">
        <f t="shared" si="118"/>
        <v>0</v>
      </c>
    </row>
    <row r="201" spans="1:23" ht="13.5" hidden="1" outlineLevel="1" thickBot="1" x14ac:dyDescent="0.25">
      <c r="A201" s="70"/>
      <c r="B201" s="75" t="s">
        <v>74</v>
      </c>
      <c r="C201" s="145"/>
      <c r="D201" s="65"/>
      <c r="E201" s="72"/>
      <c r="F201" s="318">
        <f t="shared" si="112"/>
        <v>0</v>
      </c>
      <c r="G201" s="145"/>
      <c r="H201" s="65"/>
      <c r="I201" s="73">
        <f t="shared" si="108"/>
        <v>0</v>
      </c>
      <c r="J201" s="155">
        <f t="shared" si="113"/>
        <v>0</v>
      </c>
      <c r="K201" s="145"/>
      <c r="L201" s="65"/>
      <c r="M201" s="73">
        <f t="shared" si="109"/>
        <v>0</v>
      </c>
      <c r="N201" s="155">
        <f t="shared" si="114"/>
        <v>0</v>
      </c>
      <c r="O201" s="145"/>
      <c r="P201" s="65"/>
      <c r="Q201" s="73">
        <f t="shared" si="117"/>
        <v>0</v>
      </c>
      <c r="R201" s="155">
        <f t="shared" si="115"/>
        <v>0</v>
      </c>
      <c r="S201" s="145"/>
      <c r="T201" s="65"/>
      <c r="U201" s="73">
        <f t="shared" si="111"/>
        <v>0</v>
      </c>
      <c r="V201" s="155">
        <f t="shared" si="116"/>
        <v>0</v>
      </c>
      <c r="W201" s="139">
        <f t="shared" si="118"/>
        <v>0</v>
      </c>
    </row>
    <row r="202" spans="1:23" ht="13.5" hidden="1" outlineLevel="1" thickBot="1" x14ac:dyDescent="0.25">
      <c r="A202" s="70"/>
      <c r="B202" s="75" t="s">
        <v>9</v>
      </c>
      <c r="C202" s="145"/>
      <c r="D202" s="65"/>
      <c r="E202" s="72"/>
      <c r="F202" s="318">
        <f t="shared" si="112"/>
        <v>0</v>
      </c>
      <c r="G202" s="145"/>
      <c r="H202" s="65"/>
      <c r="I202" s="73">
        <f t="shared" si="108"/>
        <v>0</v>
      </c>
      <c r="J202" s="155">
        <f t="shared" si="113"/>
        <v>0</v>
      </c>
      <c r="K202" s="145"/>
      <c r="L202" s="65"/>
      <c r="M202" s="73">
        <f t="shared" si="109"/>
        <v>0</v>
      </c>
      <c r="N202" s="155">
        <f t="shared" si="114"/>
        <v>0</v>
      </c>
      <c r="O202" s="145"/>
      <c r="P202" s="65"/>
      <c r="Q202" s="73">
        <f t="shared" si="117"/>
        <v>0</v>
      </c>
      <c r="R202" s="155">
        <f t="shared" si="115"/>
        <v>0</v>
      </c>
      <c r="S202" s="145"/>
      <c r="T202" s="65"/>
      <c r="U202" s="73">
        <f t="shared" si="111"/>
        <v>0</v>
      </c>
      <c r="V202" s="155">
        <f t="shared" si="116"/>
        <v>0</v>
      </c>
      <c r="W202" s="139">
        <f t="shared" si="118"/>
        <v>0</v>
      </c>
    </row>
    <row r="203" spans="1:23" ht="13.5" hidden="1" outlineLevel="1" thickBot="1" x14ac:dyDescent="0.25">
      <c r="A203" s="70"/>
      <c r="B203" s="75" t="s">
        <v>10</v>
      </c>
      <c r="C203" s="145"/>
      <c r="D203" s="65"/>
      <c r="E203" s="72"/>
      <c r="F203" s="318">
        <f t="shared" si="112"/>
        <v>0</v>
      </c>
      <c r="G203" s="145"/>
      <c r="H203" s="65"/>
      <c r="I203" s="73">
        <f t="shared" si="108"/>
        <v>0</v>
      </c>
      <c r="J203" s="155">
        <f t="shared" si="113"/>
        <v>0</v>
      </c>
      <c r="K203" s="145"/>
      <c r="L203" s="65"/>
      <c r="M203" s="73">
        <f t="shared" si="109"/>
        <v>0</v>
      </c>
      <c r="N203" s="155">
        <f t="shared" si="114"/>
        <v>0</v>
      </c>
      <c r="O203" s="145"/>
      <c r="P203" s="65"/>
      <c r="Q203" s="73">
        <f t="shared" si="117"/>
        <v>0</v>
      </c>
      <c r="R203" s="155">
        <f t="shared" si="115"/>
        <v>0</v>
      </c>
      <c r="S203" s="145"/>
      <c r="T203" s="65"/>
      <c r="U203" s="73">
        <f t="shared" si="111"/>
        <v>0</v>
      </c>
      <c r="V203" s="155">
        <f t="shared" si="116"/>
        <v>0</v>
      </c>
      <c r="W203" s="139">
        <f t="shared" si="118"/>
        <v>0</v>
      </c>
    </row>
    <row r="204" spans="1:23" ht="13.5" hidden="1" outlineLevel="1" thickBot="1" x14ac:dyDescent="0.25">
      <c r="A204" s="70"/>
      <c r="B204" s="75" t="s">
        <v>11</v>
      </c>
      <c r="C204" s="145"/>
      <c r="D204" s="65"/>
      <c r="E204" s="72"/>
      <c r="F204" s="318">
        <f t="shared" si="112"/>
        <v>0</v>
      </c>
      <c r="G204" s="145"/>
      <c r="H204" s="65"/>
      <c r="I204" s="73">
        <f t="shared" si="108"/>
        <v>0</v>
      </c>
      <c r="J204" s="155">
        <f t="shared" si="113"/>
        <v>0</v>
      </c>
      <c r="K204" s="145"/>
      <c r="L204" s="65"/>
      <c r="M204" s="73">
        <f t="shared" si="109"/>
        <v>0</v>
      </c>
      <c r="N204" s="155">
        <f t="shared" si="114"/>
        <v>0</v>
      </c>
      <c r="O204" s="145"/>
      <c r="P204" s="65"/>
      <c r="Q204" s="73">
        <f t="shared" si="117"/>
        <v>0</v>
      </c>
      <c r="R204" s="155">
        <f t="shared" si="115"/>
        <v>0</v>
      </c>
      <c r="S204" s="145"/>
      <c r="T204" s="65"/>
      <c r="U204" s="73">
        <f t="shared" si="111"/>
        <v>0</v>
      </c>
      <c r="V204" s="155">
        <f t="shared" si="116"/>
        <v>0</v>
      </c>
      <c r="W204" s="139">
        <f t="shared" si="118"/>
        <v>0</v>
      </c>
    </row>
    <row r="205" spans="1:23" ht="13.5" hidden="1" outlineLevel="1" thickBot="1" x14ac:dyDescent="0.25">
      <c r="A205" s="70"/>
      <c r="B205" s="75" t="s">
        <v>12</v>
      </c>
      <c r="C205" s="145"/>
      <c r="D205" s="65"/>
      <c r="E205" s="72"/>
      <c r="F205" s="318">
        <f t="shared" si="112"/>
        <v>0</v>
      </c>
      <c r="G205" s="145"/>
      <c r="H205" s="65"/>
      <c r="I205" s="73">
        <f t="shared" si="108"/>
        <v>0</v>
      </c>
      <c r="J205" s="155">
        <f t="shared" si="113"/>
        <v>0</v>
      </c>
      <c r="K205" s="145"/>
      <c r="L205" s="65"/>
      <c r="M205" s="73">
        <f t="shared" si="109"/>
        <v>0</v>
      </c>
      <c r="N205" s="155">
        <f t="shared" si="114"/>
        <v>0</v>
      </c>
      <c r="O205" s="145"/>
      <c r="P205" s="65"/>
      <c r="Q205" s="73">
        <f t="shared" si="117"/>
        <v>0</v>
      </c>
      <c r="R205" s="155">
        <f t="shared" si="115"/>
        <v>0</v>
      </c>
      <c r="S205" s="145"/>
      <c r="T205" s="65"/>
      <c r="U205" s="73">
        <f t="shared" si="111"/>
        <v>0</v>
      </c>
      <c r="V205" s="155">
        <f t="shared" si="116"/>
        <v>0</v>
      </c>
      <c r="W205" s="139">
        <f t="shared" si="118"/>
        <v>0</v>
      </c>
    </row>
    <row r="206" spans="1:23" ht="13.5" hidden="1" outlineLevel="1" thickBot="1" x14ac:dyDescent="0.25">
      <c r="A206" s="70"/>
      <c r="B206" s="75" t="s">
        <v>13</v>
      </c>
      <c r="C206" s="145"/>
      <c r="D206" s="65"/>
      <c r="E206" s="72"/>
      <c r="F206" s="318">
        <f t="shared" si="112"/>
        <v>0</v>
      </c>
      <c r="G206" s="145"/>
      <c r="H206" s="65"/>
      <c r="I206" s="73">
        <f t="shared" si="108"/>
        <v>0</v>
      </c>
      <c r="J206" s="155">
        <f t="shared" si="113"/>
        <v>0</v>
      </c>
      <c r="K206" s="145"/>
      <c r="L206" s="65"/>
      <c r="M206" s="73">
        <f t="shared" si="109"/>
        <v>0</v>
      </c>
      <c r="N206" s="155">
        <f t="shared" si="114"/>
        <v>0</v>
      </c>
      <c r="O206" s="145"/>
      <c r="P206" s="65"/>
      <c r="Q206" s="73">
        <f t="shared" si="117"/>
        <v>0</v>
      </c>
      <c r="R206" s="155">
        <f t="shared" si="115"/>
        <v>0</v>
      </c>
      <c r="S206" s="145"/>
      <c r="T206" s="65"/>
      <c r="U206" s="73">
        <f t="shared" si="111"/>
        <v>0</v>
      </c>
      <c r="V206" s="155">
        <f t="shared" si="116"/>
        <v>0</v>
      </c>
      <c r="W206" s="139">
        <f t="shared" si="118"/>
        <v>0</v>
      </c>
    </row>
    <row r="207" spans="1:23" ht="13.5" hidden="1" outlineLevel="1" thickBot="1" x14ac:dyDescent="0.25">
      <c r="A207" s="70"/>
      <c r="B207" s="75" t="s">
        <v>14</v>
      </c>
      <c r="C207" s="145"/>
      <c r="D207" s="65"/>
      <c r="E207" s="72"/>
      <c r="F207" s="318">
        <f t="shared" si="112"/>
        <v>0</v>
      </c>
      <c r="G207" s="145"/>
      <c r="H207" s="65"/>
      <c r="I207" s="73">
        <f t="shared" si="108"/>
        <v>0</v>
      </c>
      <c r="J207" s="155">
        <f t="shared" si="113"/>
        <v>0</v>
      </c>
      <c r="K207" s="145"/>
      <c r="L207" s="65"/>
      <c r="M207" s="73">
        <f t="shared" si="109"/>
        <v>0</v>
      </c>
      <c r="N207" s="155">
        <f t="shared" si="114"/>
        <v>0</v>
      </c>
      <c r="O207" s="145"/>
      <c r="P207" s="65"/>
      <c r="Q207" s="73">
        <f t="shared" si="117"/>
        <v>0</v>
      </c>
      <c r="R207" s="155">
        <f t="shared" si="115"/>
        <v>0</v>
      </c>
      <c r="S207" s="145"/>
      <c r="T207" s="65"/>
      <c r="U207" s="73">
        <f t="shared" si="111"/>
        <v>0</v>
      </c>
      <c r="V207" s="155">
        <f t="shared" si="116"/>
        <v>0</v>
      </c>
      <c r="W207" s="139">
        <f t="shared" si="118"/>
        <v>0</v>
      </c>
    </row>
    <row r="208" spans="1:23" ht="13.5" hidden="1" outlineLevel="1" thickBot="1" x14ac:dyDescent="0.25">
      <c r="A208" s="70"/>
      <c r="B208" s="75" t="s">
        <v>15</v>
      </c>
      <c r="C208" s="145"/>
      <c r="D208" s="65"/>
      <c r="E208" s="72"/>
      <c r="F208" s="318">
        <f t="shared" si="112"/>
        <v>0</v>
      </c>
      <c r="G208" s="145"/>
      <c r="H208" s="65"/>
      <c r="I208" s="73">
        <f t="shared" si="108"/>
        <v>0</v>
      </c>
      <c r="J208" s="155">
        <f t="shared" si="113"/>
        <v>0</v>
      </c>
      <c r="K208" s="145"/>
      <c r="L208" s="65"/>
      <c r="M208" s="73">
        <f t="shared" si="109"/>
        <v>0</v>
      </c>
      <c r="N208" s="155">
        <f t="shared" si="114"/>
        <v>0</v>
      </c>
      <c r="O208" s="145"/>
      <c r="P208" s="65"/>
      <c r="Q208" s="73">
        <f t="shared" si="117"/>
        <v>0</v>
      </c>
      <c r="R208" s="155">
        <f t="shared" si="115"/>
        <v>0</v>
      </c>
      <c r="S208" s="145"/>
      <c r="T208" s="65"/>
      <c r="U208" s="73">
        <f t="shared" si="111"/>
        <v>0</v>
      </c>
      <c r="V208" s="155">
        <f t="shared" si="116"/>
        <v>0</v>
      </c>
      <c r="W208" s="139">
        <f t="shared" si="118"/>
        <v>0</v>
      </c>
    </row>
    <row r="209" spans="1:23" ht="13.5" hidden="1" outlineLevel="1" thickBot="1" x14ac:dyDescent="0.25">
      <c r="A209" s="70"/>
      <c r="B209" s="75" t="s">
        <v>16</v>
      </c>
      <c r="C209" s="145"/>
      <c r="D209" s="65"/>
      <c r="E209" s="72"/>
      <c r="F209" s="318">
        <f t="shared" si="112"/>
        <v>0</v>
      </c>
      <c r="G209" s="145"/>
      <c r="H209" s="65"/>
      <c r="I209" s="73">
        <f t="shared" si="108"/>
        <v>0</v>
      </c>
      <c r="J209" s="155">
        <f t="shared" si="113"/>
        <v>0</v>
      </c>
      <c r="K209" s="145"/>
      <c r="L209" s="65"/>
      <c r="M209" s="73">
        <f t="shared" si="109"/>
        <v>0</v>
      </c>
      <c r="N209" s="155">
        <f t="shared" si="114"/>
        <v>0</v>
      </c>
      <c r="O209" s="145"/>
      <c r="P209" s="65"/>
      <c r="Q209" s="73">
        <f t="shared" si="117"/>
        <v>0</v>
      </c>
      <c r="R209" s="155">
        <f t="shared" si="115"/>
        <v>0</v>
      </c>
      <c r="S209" s="145"/>
      <c r="T209" s="65"/>
      <c r="U209" s="73">
        <f t="shared" si="111"/>
        <v>0</v>
      </c>
      <c r="V209" s="155">
        <f t="shared" si="116"/>
        <v>0</v>
      </c>
      <c r="W209" s="139">
        <f t="shared" si="118"/>
        <v>0</v>
      </c>
    </row>
    <row r="210" spans="1:23" ht="13.5" hidden="1" outlineLevel="1" thickBot="1" x14ac:dyDescent="0.25">
      <c r="A210" s="70"/>
      <c r="B210" s="75" t="s">
        <v>17</v>
      </c>
      <c r="C210" s="145"/>
      <c r="D210" s="65"/>
      <c r="E210" s="72"/>
      <c r="F210" s="318">
        <f t="shared" si="112"/>
        <v>0</v>
      </c>
      <c r="G210" s="145"/>
      <c r="H210" s="65"/>
      <c r="I210" s="73">
        <f t="shared" si="108"/>
        <v>0</v>
      </c>
      <c r="J210" s="155">
        <f t="shared" si="113"/>
        <v>0</v>
      </c>
      <c r="K210" s="145"/>
      <c r="L210" s="65"/>
      <c r="M210" s="73">
        <f t="shared" si="109"/>
        <v>0</v>
      </c>
      <c r="N210" s="155">
        <f t="shared" si="114"/>
        <v>0</v>
      </c>
      <c r="O210" s="145"/>
      <c r="P210" s="65"/>
      <c r="Q210" s="73">
        <f t="shared" si="117"/>
        <v>0</v>
      </c>
      <c r="R210" s="155">
        <f t="shared" si="115"/>
        <v>0</v>
      </c>
      <c r="S210" s="145"/>
      <c r="T210" s="65"/>
      <c r="U210" s="73">
        <f t="shared" si="111"/>
        <v>0</v>
      </c>
      <c r="V210" s="155">
        <f t="shared" si="116"/>
        <v>0</v>
      </c>
      <c r="W210" s="139">
        <f t="shared" si="118"/>
        <v>0</v>
      </c>
    </row>
    <row r="211" spans="1:23" ht="13.5" hidden="1" outlineLevel="1" thickBot="1" x14ac:dyDescent="0.25">
      <c r="A211" s="70"/>
      <c r="B211" s="75" t="s">
        <v>75</v>
      </c>
      <c r="C211" s="145"/>
      <c r="D211" s="65"/>
      <c r="E211" s="72"/>
      <c r="F211" s="318">
        <f t="shared" si="112"/>
        <v>0</v>
      </c>
      <c r="G211" s="145"/>
      <c r="H211" s="65"/>
      <c r="I211" s="73">
        <f t="shared" si="108"/>
        <v>0</v>
      </c>
      <c r="J211" s="155">
        <f t="shared" si="113"/>
        <v>0</v>
      </c>
      <c r="K211" s="145"/>
      <c r="L211" s="65"/>
      <c r="M211" s="73">
        <f t="shared" si="109"/>
        <v>0</v>
      </c>
      <c r="N211" s="155">
        <f t="shared" si="114"/>
        <v>0</v>
      </c>
      <c r="O211" s="145"/>
      <c r="P211" s="65"/>
      <c r="Q211" s="73">
        <f t="shared" si="117"/>
        <v>0</v>
      </c>
      <c r="R211" s="155">
        <f t="shared" si="115"/>
        <v>0</v>
      </c>
      <c r="S211" s="145"/>
      <c r="T211" s="65"/>
      <c r="U211" s="73">
        <f t="shared" si="111"/>
        <v>0</v>
      </c>
      <c r="V211" s="155">
        <f t="shared" si="116"/>
        <v>0</v>
      </c>
      <c r="W211" s="139">
        <f t="shared" si="118"/>
        <v>0</v>
      </c>
    </row>
    <row r="212" spans="1:23" ht="13.5" hidden="1" outlineLevel="1" thickBot="1" x14ac:dyDescent="0.25">
      <c r="A212" s="70"/>
      <c r="B212" s="75" t="s">
        <v>18</v>
      </c>
      <c r="C212" s="145"/>
      <c r="D212" s="65"/>
      <c r="E212" s="72"/>
      <c r="F212" s="318">
        <f t="shared" si="112"/>
        <v>0</v>
      </c>
      <c r="G212" s="145"/>
      <c r="H212" s="65"/>
      <c r="I212" s="73">
        <f t="shared" si="108"/>
        <v>0</v>
      </c>
      <c r="J212" s="155">
        <f t="shared" si="113"/>
        <v>0</v>
      </c>
      <c r="K212" s="145"/>
      <c r="L212" s="65"/>
      <c r="M212" s="73">
        <f t="shared" si="109"/>
        <v>0</v>
      </c>
      <c r="N212" s="155">
        <f t="shared" si="114"/>
        <v>0</v>
      </c>
      <c r="O212" s="145"/>
      <c r="P212" s="65"/>
      <c r="Q212" s="73">
        <f t="shared" si="117"/>
        <v>0</v>
      </c>
      <c r="R212" s="155">
        <f t="shared" si="115"/>
        <v>0</v>
      </c>
      <c r="S212" s="145"/>
      <c r="T212" s="65"/>
      <c r="U212" s="73">
        <f t="shared" si="111"/>
        <v>0</v>
      </c>
      <c r="V212" s="155">
        <f t="shared" si="116"/>
        <v>0</v>
      </c>
      <c r="W212" s="139">
        <f t="shared" si="118"/>
        <v>0</v>
      </c>
    </row>
    <row r="213" spans="1:23" ht="13.5" hidden="1" outlineLevel="1" thickBot="1" x14ac:dyDescent="0.25">
      <c r="A213" s="70"/>
      <c r="B213" s="75" t="s">
        <v>19</v>
      </c>
      <c r="C213" s="145"/>
      <c r="D213" s="65"/>
      <c r="E213" s="72"/>
      <c r="F213" s="318">
        <f t="shared" si="112"/>
        <v>0</v>
      </c>
      <c r="G213" s="145"/>
      <c r="H213" s="65"/>
      <c r="I213" s="73">
        <f t="shared" si="108"/>
        <v>0</v>
      </c>
      <c r="J213" s="155">
        <f t="shared" si="113"/>
        <v>0</v>
      </c>
      <c r="K213" s="145"/>
      <c r="L213" s="65"/>
      <c r="M213" s="73">
        <f t="shared" si="109"/>
        <v>0</v>
      </c>
      <c r="N213" s="155">
        <f t="shared" si="114"/>
        <v>0</v>
      </c>
      <c r="O213" s="145"/>
      <c r="P213" s="65"/>
      <c r="Q213" s="73">
        <f t="shared" si="117"/>
        <v>0</v>
      </c>
      <c r="R213" s="155">
        <f t="shared" si="115"/>
        <v>0</v>
      </c>
      <c r="S213" s="145"/>
      <c r="T213" s="65"/>
      <c r="U213" s="73">
        <f t="shared" si="111"/>
        <v>0</v>
      </c>
      <c r="V213" s="155">
        <f t="shared" si="116"/>
        <v>0</v>
      </c>
      <c r="W213" s="139">
        <f t="shared" si="118"/>
        <v>0</v>
      </c>
    </row>
    <row r="214" spans="1:23" ht="13.5" hidden="1" outlineLevel="1" thickBot="1" x14ac:dyDescent="0.25">
      <c r="A214" s="70"/>
      <c r="B214" s="75" t="s">
        <v>20</v>
      </c>
      <c r="C214" s="145"/>
      <c r="D214" s="65"/>
      <c r="E214" s="72"/>
      <c r="F214" s="318">
        <f t="shared" si="112"/>
        <v>0</v>
      </c>
      <c r="G214" s="145"/>
      <c r="H214" s="65"/>
      <c r="I214" s="73">
        <f t="shared" si="108"/>
        <v>0</v>
      </c>
      <c r="J214" s="155">
        <f t="shared" si="113"/>
        <v>0</v>
      </c>
      <c r="K214" s="145"/>
      <c r="L214" s="65"/>
      <c r="M214" s="73">
        <f t="shared" si="109"/>
        <v>0</v>
      </c>
      <c r="N214" s="155">
        <f t="shared" si="114"/>
        <v>0</v>
      </c>
      <c r="O214" s="145"/>
      <c r="P214" s="65"/>
      <c r="Q214" s="73">
        <f t="shared" si="117"/>
        <v>0</v>
      </c>
      <c r="R214" s="155">
        <f t="shared" si="115"/>
        <v>0</v>
      </c>
      <c r="S214" s="145"/>
      <c r="T214" s="65"/>
      <c r="U214" s="73">
        <f t="shared" si="111"/>
        <v>0</v>
      </c>
      <c r="V214" s="155">
        <f t="shared" si="116"/>
        <v>0</v>
      </c>
      <c r="W214" s="139">
        <f t="shared" si="118"/>
        <v>0</v>
      </c>
    </row>
    <row r="215" spans="1:23" ht="13.5" hidden="1" outlineLevel="1" thickBot="1" x14ac:dyDescent="0.25">
      <c r="A215" s="70"/>
      <c r="B215" s="179" t="s">
        <v>167</v>
      </c>
      <c r="C215" s="145"/>
      <c r="D215" s="65"/>
      <c r="E215" s="72"/>
      <c r="F215" s="318">
        <f t="shared" si="112"/>
        <v>0</v>
      </c>
      <c r="G215" s="145"/>
      <c r="H215" s="65"/>
      <c r="I215" s="73">
        <f t="shared" si="108"/>
        <v>0</v>
      </c>
      <c r="J215" s="155">
        <f t="shared" si="113"/>
        <v>0</v>
      </c>
      <c r="K215" s="145"/>
      <c r="L215" s="65"/>
      <c r="M215" s="73">
        <f t="shared" si="109"/>
        <v>0</v>
      </c>
      <c r="N215" s="155">
        <f t="shared" si="114"/>
        <v>0</v>
      </c>
      <c r="O215" s="145"/>
      <c r="P215" s="65"/>
      <c r="Q215" s="73">
        <f t="shared" si="117"/>
        <v>0</v>
      </c>
      <c r="R215" s="155">
        <f t="shared" si="115"/>
        <v>0</v>
      </c>
      <c r="S215" s="145"/>
      <c r="T215" s="65"/>
      <c r="U215" s="73">
        <f t="shared" si="111"/>
        <v>0</v>
      </c>
      <c r="V215" s="155">
        <f t="shared" si="116"/>
        <v>0</v>
      </c>
      <c r="W215" s="139">
        <f t="shared" si="118"/>
        <v>0</v>
      </c>
    </row>
    <row r="216" spans="1:23" ht="13.5" hidden="1" outlineLevel="1" thickBot="1" x14ac:dyDescent="0.25">
      <c r="A216" s="75"/>
      <c r="B216" s="75"/>
      <c r="C216" s="144"/>
      <c r="D216" s="67"/>
      <c r="E216" s="68"/>
      <c r="F216" s="317"/>
      <c r="G216" s="144"/>
      <c r="H216" s="67"/>
      <c r="I216" s="68"/>
      <c r="J216" s="215"/>
      <c r="K216" s="144"/>
      <c r="L216" s="67"/>
      <c r="M216" s="68"/>
      <c r="N216" s="215"/>
      <c r="O216" s="144"/>
      <c r="P216" s="67"/>
      <c r="Q216" s="68"/>
      <c r="R216" s="215"/>
      <c r="S216" s="144"/>
      <c r="T216" s="67"/>
      <c r="U216" s="68"/>
      <c r="V216" s="215"/>
      <c r="W216" s="139">
        <f t="shared" si="118"/>
        <v>0</v>
      </c>
    </row>
    <row r="217" spans="1:23" s="4" customFormat="1" ht="13.5" hidden="1" outlineLevel="1" thickBot="1" x14ac:dyDescent="0.25">
      <c r="A217" s="371" t="str">
        <f>A45</f>
        <v>&lt;Field Office&gt;</v>
      </c>
      <c r="B217" s="396"/>
      <c r="C217" s="363"/>
      <c r="D217" s="364"/>
      <c r="E217" s="365"/>
      <c r="F217" s="366"/>
      <c r="G217" s="363"/>
      <c r="H217" s="364"/>
      <c r="I217" s="365"/>
      <c r="J217" s="367"/>
      <c r="K217" s="363"/>
      <c r="L217" s="364"/>
      <c r="M217" s="365"/>
      <c r="N217" s="367"/>
      <c r="O217" s="363"/>
      <c r="P217" s="364"/>
      <c r="Q217" s="365"/>
      <c r="R217" s="367"/>
      <c r="S217" s="363"/>
      <c r="T217" s="364"/>
      <c r="U217" s="365"/>
      <c r="V217" s="367"/>
      <c r="W217" s="139">
        <f t="shared" si="118"/>
        <v>0</v>
      </c>
    </row>
    <row r="218" spans="1:23" ht="13.5" hidden="1" outlineLevel="1" thickBot="1" x14ac:dyDescent="0.25">
      <c r="A218" s="70"/>
      <c r="B218" s="75" t="s">
        <v>1</v>
      </c>
      <c r="C218" s="145"/>
      <c r="D218" s="65"/>
      <c r="E218" s="72"/>
      <c r="F218" s="318">
        <f>ROUND(D218*E218,0)</f>
        <v>0</v>
      </c>
      <c r="G218" s="145"/>
      <c r="H218" s="65"/>
      <c r="I218" s="73">
        <f t="shared" ref="I218:I248" si="119">ROUND(E218*(100%+$K$4),0)</f>
        <v>0</v>
      </c>
      <c r="J218" s="155">
        <f>ROUND(H218*I218,0)</f>
        <v>0</v>
      </c>
      <c r="K218" s="145"/>
      <c r="L218" s="65"/>
      <c r="M218" s="73">
        <f t="shared" ref="M218:M248" si="120">ROUND(I218*(100%+$K$4),0)</f>
        <v>0</v>
      </c>
      <c r="N218" s="155">
        <f>ROUND(L218*M218,0)</f>
        <v>0</v>
      </c>
      <c r="O218" s="145"/>
      <c r="P218" s="65"/>
      <c r="Q218" s="73">
        <f t="shared" ref="Q218:Q248" si="121">ROUND(M218*(100%+$K$4),0)</f>
        <v>0</v>
      </c>
      <c r="R218" s="155">
        <f>ROUND(P218*Q218,0)</f>
        <v>0</v>
      </c>
      <c r="S218" s="145"/>
      <c r="T218" s="65"/>
      <c r="U218" s="73">
        <f t="shared" ref="U218:U248" si="122">ROUND(Q218*(100%+$K$4),0)</f>
        <v>0</v>
      </c>
      <c r="V218" s="155">
        <f>ROUND(T218*U218,0)</f>
        <v>0</v>
      </c>
      <c r="W218" s="139">
        <f t="shared" si="118"/>
        <v>0</v>
      </c>
    </row>
    <row r="219" spans="1:23" ht="13.5" hidden="1" outlineLevel="1" thickBot="1" x14ac:dyDescent="0.25">
      <c r="A219" s="70"/>
      <c r="B219" s="75" t="s">
        <v>2</v>
      </c>
      <c r="C219" s="145"/>
      <c r="D219" s="65"/>
      <c r="E219" s="72"/>
      <c r="F219" s="318">
        <f t="shared" ref="F219:F248" si="123">ROUND(D219*E219,0)</f>
        <v>0</v>
      </c>
      <c r="G219" s="145"/>
      <c r="H219" s="65"/>
      <c r="I219" s="73">
        <f t="shared" si="119"/>
        <v>0</v>
      </c>
      <c r="J219" s="155">
        <f t="shared" ref="J219:J248" si="124">ROUND(H219*I219,0)</f>
        <v>0</v>
      </c>
      <c r="K219" s="145"/>
      <c r="L219" s="65"/>
      <c r="M219" s="73">
        <f t="shared" si="120"/>
        <v>0</v>
      </c>
      <c r="N219" s="155">
        <f t="shared" ref="N219:N248" si="125">ROUND(L219*M219,0)</f>
        <v>0</v>
      </c>
      <c r="O219" s="145"/>
      <c r="P219" s="65"/>
      <c r="Q219" s="73">
        <f t="shared" si="121"/>
        <v>0</v>
      </c>
      <c r="R219" s="155">
        <f t="shared" ref="R219:R248" si="126">ROUND(P219*Q219,0)</f>
        <v>0</v>
      </c>
      <c r="S219" s="145"/>
      <c r="T219" s="65"/>
      <c r="U219" s="73">
        <f t="shared" si="122"/>
        <v>0</v>
      </c>
      <c r="V219" s="155">
        <f t="shared" ref="V219:V248" si="127">ROUND(T219*U219,0)</f>
        <v>0</v>
      </c>
      <c r="W219" s="139">
        <f t="shared" si="118"/>
        <v>0</v>
      </c>
    </row>
    <row r="220" spans="1:23" ht="13.5" hidden="1" outlineLevel="1" thickBot="1" x14ac:dyDescent="0.25">
      <c r="A220" s="70"/>
      <c r="B220" s="75" t="s">
        <v>3</v>
      </c>
      <c r="C220" s="145"/>
      <c r="D220" s="65"/>
      <c r="E220" s="72"/>
      <c r="F220" s="318">
        <f t="shared" si="123"/>
        <v>0</v>
      </c>
      <c r="G220" s="145"/>
      <c r="H220" s="65"/>
      <c r="I220" s="73">
        <f>ROUND(E220*(100%+$K$4),0)</f>
        <v>0</v>
      </c>
      <c r="J220" s="155">
        <f t="shared" si="124"/>
        <v>0</v>
      </c>
      <c r="K220" s="145"/>
      <c r="L220" s="65"/>
      <c r="M220" s="73">
        <f t="shared" si="120"/>
        <v>0</v>
      </c>
      <c r="N220" s="155">
        <f t="shared" si="125"/>
        <v>0</v>
      </c>
      <c r="O220" s="145"/>
      <c r="P220" s="65"/>
      <c r="Q220" s="73">
        <f>ROUND(M220*(100%+$K$4),0)</f>
        <v>0</v>
      </c>
      <c r="R220" s="155">
        <f t="shared" si="126"/>
        <v>0</v>
      </c>
      <c r="S220" s="145"/>
      <c r="T220" s="65"/>
      <c r="U220" s="73">
        <f t="shared" si="122"/>
        <v>0</v>
      </c>
      <c r="V220" s="155">
        <f t="shared" si="127"/>
        <v>0</v>
      </c>
      <c r="W220" s="139">
        <f t="shared" si="118"/>
        <v>0</v>
      </c>
    </row>
    <row r="221" spans="1:23" ht="13.5" hidden="1" outlineLevel="1" thickBot="1" x14ac:dyDescent="0.25">
      <c r="A221" s="70"/>
      <c r="B221" s="75" t="s">
        <v>71</v>
      </c>
      <c r="C221" s="145"/>
      <c r="D221" s="65"/>
      <c r="E221" s="72"/>
      <c r="F221" s="318">
        <f t="shared" si="123"/>
        <v>0</v>
      </c>
      <c r="G221" s="145"/>
      <c r="H221" s="65"/>
      <c r="I221" s="73">
        <f t="shared" si="119"/>
        <v>0</v>
      </c>
      <c r="J221" s="155">
        <f t="shared" si="124"/>
        <v>0</v>
      </c>
      <c r="K221" s="145"/>
      <c r="L221" s="65"/>
      <c r="M221" s="73">
        <f t="shared" si="120"/>
        <v>0</v>
      </c>
      <c r="N221" s="155">
        <f t="shared" si="125"/>
        <v>0</v>
      </c>
      <c r="O221" s="145"/>
      <c r="P221" s="65"/>
      <c r="Q221" s="73">
        <f t="shared" ref="Q221:Q251" si="128">ROUND(M221*(100%+$K$4),0)</f>
        <v>0</v>
      </c>
      <c r="R221" s="155">
        <f t="shared" si="126"/>
        <v>0</v>
      </c>
      <c r="S221" s="145"/>
      <c r="T221" s="65"/>
      <c r="U221" s="73">
        <f t="shared" si="122"/>
        <v>0</v>
      </c>
      <c r="V221" s="155">
        <f t="shared" si="127"/>
        <v>0</v>
      </c>
      <c r="W221" s="139">
        <f t="shared" si="118"/>
        <v>0</v>
      </c>
    </row>
    <row r="222" spans="1:23" ht="13.5" hidden="1" outlineLevel="1" thickBot="1" x14ac:dyDescent="0.25">
      <c r="A222" s="70"/>
      <c r="B222" s="75" t="s">
        <v>4</v>
      </c>
      <c r="C222" s="145"/>
      <c r="D222" s="65"/>
      <c r="E222" s="72"/>
      <c r="F222" s="318">
        <f t="shared" si="123"/>
        <v>0</v>
      </c>
      <c r="G222" s="145"/>
      <c r="H222" s="65"/>
      <c r="I222" s="73">
        <f t="shared" si="119"/>
        <v>0</v>
      </c>
      <c r="J222" s="155">
        <f t="shared" si="124"/>
        <v>0</v>
      </c>
      <c r="K222" s="145"/>
      <c r="L222" s="65"/>
      <c r="M222" s="73">
        <f t="shared" si="120"/>
        <v>0</v>
      </c>
      <c r="N222" s="155">
        <f t="shared" si="125"/>
        <v>0</v>
      </c>
      <c r="O222" s="145"/>
      <c r="P222" s="65"/>
      <c r="Q222" s="73">
        <f t="shared" si="128"/>
        <v>0</v>
      </c>
      <c r="R222" s="155">
        <f t="shared" si="126"/>
        <v>0</v>
      </c>
      <c r="S222" s="145"/>
      <c r="T222" s="65"/>
      <c r="U222" s="73">
        <f t="shared" si="122"/>
        <v>0</v>
      </c>
      <c r="V222" s="155">
        <f t="shared" si="127"/>
        <v>0</v>
      </c>
      <c r="W222" s="139">
        <f t="shared" si="118"/>
        <v>0</v>
      </c>
    </row>
    <row r="223" spans="1:23" ht="13.5" hidden="1" outlineLevel="1" thickBot="1" x14ac:dyDescent="0.25">
      <c r="A223" s="70"/>
      <c r="B223" s="75" t="s">
        <v>148</v>
      </c>
      <c r="C223" s="145"/>
      <c r="D223" s="65"/>
      <c r="E223" s="72"/>
      <c r="F223" s="318">
        <f t="shared" si="123"/>
        <v>0</v>
      </c>
      <c r="G223" s="145"/>
      <c r="H223" s="65"/>
      <c r="I223" s="73">
        <f t="shared" si="119"/>
        <v>0</v>
      </c>
      <c r="J223" s="155">
        <f t="shared" si="124"/>
        <v>0</v>
      </c>
      <c r="K223" s="145"/>
      <c r="L223" s="65"/>
      <c r="M223" s="73">
        <f t="shared" si="120"/>
        <v>0</v>
      </c>
      <c r="N223" s="155">
        <f t="shared" si="125"/>
        <v>0</v>
      </c>
      <c r="O223" s="145"/>
      <c r="P223" s="65"/>
      <c r="Q223" s="73">
        <f t="shared" si="128"/>
        <v>0</v>
      </c>
      <c r="R223" s="155">
        <f t="shared" si="126"/>
        <v>0</v>
      </c>
      <c r="S223" s="145"/>
      <c r="T223" s="65"/>
      <c r="U223" s="73">
        <f t="shared" si="122"/>
        <v>0</v>
      </c>
      <c r="V223" s="155">
        <f t="shared" si="127"/>
        <v>0</v>
      </c>
      <c r="W223" s="139">
        <f t="shared" si="118"/>
        <v>0</v>
      </c>
    </row>
    <row r="224" spans="1:23" ht="13.5" hidden="1" outlineLevel="1" thickBot="1" x14ac:dyDescent="0.25">
      <c r="A224" s="70"/>
      <c r="B224" s="75" t="s">
        <v>63</v>
      </c>
      <c r="C224" s="145"/>
      <c r="D224" s="65"/>
      <c r="E224" s="72"/>
      <c r="F224" s="318">
        <f t="shared" si="123"/>
        <v>0</v>
      </c>
      <c r="G224" s="145"/>
      <c r="H224" s="65"/>
      <c r="I224" s="73">
        <f t="shared" si="119"/>
        <v>0</v>
      </c>
      <c r="J224" s="155">
        <f t="shared" si="124"/>
        <v>0</v>
      </c>
      <c r="K224" s="145"/>
      <c r="L224" s="65"/>
      <c r="M224" s="73">
        <f t="shared" si="120"/>
        <v>0</v>
      </c>
      <c r="N224" s="155">
        <f t="shared" si="125"/>
        <v>0</v>
      </c>
      <c r="O224" s="145"/>
      <c r="P224" s="65"/>
      <c r="Q224" s="73">
        <f t="shared" si="128"/>
        <v>0</v>
      </c>
      <c r="R224" s="155">
        <f t="shared" si="126"/>
        <v>0</v>
      </c>
      <c r="S224" s="145"/>
      <c r="T224" s="65"/>
      <c r="U224" s="73">
        <f t="shared" si="122"/>
        <v>0</v>
      </c>
      <c r="V224" s="155">
        <f t="shared" si="127"/>
        <v>0</v>
      </c>
      <c r="W224" s="139">
        <f t="shared" si="118"/>
        <v>0</v>
      </c>
    </row>
    <row r="225" spans="1:23" ht="13.5" hidden="1" outlineLevel="1" thickBot="1" x14ac:dyDescent="0.25">
      <c r="A225" s="70"/>
      <c r="B225" s="75" t="s">
        <v>131</v>
      </c>
      <c r="C225" s="145"/>
      <c r="D225" s="65"/>
      <c r="E225" s="72"/>
      <c r="F225" s="318">
        <f t="shared" si="123"/>
        <v>0</v>
      </c>
      <c r="G225" s="145"/>
      <c r="H225" s="65"/>
      <c r="I225" s="73">
        <f t="shared" si="119"/>
        <v>0</v>
      </c>
      <c r="J225" s="155">
        <f t="shared" si="124"/>
        <v>0</v>
      </c>
      <c r="K225" s="145"/>
      <c r="L225" s="65"/>
      <c r="M225" s="73">
        <f t="shared" si="120"/>
        <v>0</v>
      </c>
      <c r="N225" s="155">
        <f t="shared" si="125"/>
        <v>0</v>
      </c>
      <c r="O225" s="145"/>
      <c r="P225" s="65"/>
      <c r="Q225" s="73">
        <f t="shared" si="128"/>
        <v>0</v>
      </c>
      <c r="R225" s="155">
        <f t="shared" si="126"/>
        <v>0</v>
      </c>
      <c r="S225" s="145"/>
      <c r="T225" s="65"/>
      <c r="U225" s="73">
        <f t="shared" si="122"/>
        <v>0</v>
      </c>
      <c r="V225" s="155">
        <f t="shared" si="127"/>
        <v>0</v>
      </c>
      <c r="W225" s="139">
        <f t="shared" si="118"/>
        <v>0</v>
      </c>
    </row>
    <row r="226" spans="1:23" ht="13.5" hidden="1" outlineLevel="1" thickBot="1" x14ac:dyDescent="0.25">
      <c r="A226" s="70"/>
      <c r="B226" s="75" t="s">
        <v>169</v>
      </c>
      <c r="C226" s="145"/>
      <c r="D226" s="65"/>
      <c r="E226" s="72"/>
      <c r="F226" s="318">
        <f t="shared" si="123"/>
        <v>0</v>
      </c>
      <c r="G226" s="145"/>
      <c r="H226" s="65"/>
      <c r="I226" s="73">
        <f t="shared" si="119"/>
        <v>0</v>
      </c>
      <c r="J226" s="155">
        <f t="shared" si="124"/>
        <v>0</v>
      </c>
      <c r="K226" s="145"/>
      <c r="L226" s="65"/>
      <c r="M226" s="73">
        <f t="shared" si="120"/>
        <v>0</v>
      </c>
      <c r="N226" s="155">
        <f t="shared" si="125"/>
        <v>0</v>
      </c>
      <c r="O226" s="145"/>
      <c r="P226" s="65"/>
      <c r="Q226" s="73">
        <f t="shared" si="128"/>
        <v>0</v>
      </c>
      <c r="R226" s="155">
        <f t="shared" si="126"/>
        <v>0</v>
      </c>
      <c r="S226" s="145"/>
      <c r="T226" s="65"/>
      <c r="U226" s="73">
        <f t="shared" si="122"/>
        <v>0</v>
      </c>
      <c r="V226" s="155">
        <f t="shared" si="127"/>
        <v>0</v>
      </c>
      <c r="W226" s="139">
        <f t="shared" si="118"/>
        <v>0</v>
      </c>
    </row>
    <row r="227" spans="1:23" ht="13.5" hidden="1" outlineLevel="1" thickBot="1" x14ac:dyDescent="0.25">
      <c r="A227" s="70"/>
      <c r="B227" s="75" t="s">
        <v>149</v>
      </c>
      <c r="C227" s="145"/>
      <c r="D227" s="65"/>
      <c r="E227" s="72"/>
      <c r="F227" s="318">
        <f t="shared" si="123"/>
        <v>0</v>
      </c>
      <c r="G227" s="145"/>
      <c r="H227" s="65"/>
      <c r="I227" s="73">
        <f t="shared" si="119"/>
        <v>0</v>
      </c>
      <c r="J227" s="155">
        <f t="shared" si="124"/>
        <v>0</v>
      </c>
      <c r="K227" s="145"/>
      <c r="L227" s="65"/>
      <c r="M227" s="73">
        <f t="shared" si="120"/>
        <v>0</v>
      </c>
      <c r="N227" s="155">
        <f t="shared" si="125"/>
        <v>0</v>
      </c>
      <c r="O227" s="145"/>
      <c r="P227" s="65"/>
      <c r="Q227" s="73">
        <f t="shared" si="128"/>
        <v>0</v>
      </c>
      <c r="R227" s="155">
        <f t="shared" si="126"/>
        <v>0</v>
      </c>
      <c r="S227" s="145"/>
      <c r="T227" s="65"/>
      <c r="U227" s="73">
        <f t="shared" si="122"/>
        <v>0</v>
      </c>
      <c r="V227" s="155">
        <f t="shared" si="127"/>
        <v>0</v>
      </c>
      <c r="W227" s="139">
        <f t="shared" si="118"/>
        <v>0</v>
      </c>
    </row>
    <row r="228" spans="1:23" ht="13.5" hidden="1" outlineLevel="1" thickBot="1" x14ac:dyDescent="0.25">
      <c r="A228" s="70"/>
      <c r="B228" s="75" t="s">
        <v>0</v>
      </c>
      <c r="C228" s="145"/>
      <c r="D228" s="65"/>
      <c r="E228" s="72"/>
      <c r="F228" s="318">
        <f t="shared" si="123"/>
        <v>0</v>
      </c>
      <c r="G228" s="145"/>
      <c r="H228" s="65"/>
      <c r="I228" s="73">
        <f t="shared" si="119"/>
        <v>0</v>
      </c>
      <c r="J228" s="155">
        <f t="shared" si="124"/>
        <v>0</v>
      </c>
      <c r="K228" s="145"/>
      <c r="L228" s="65"/>
      <c r="M228" s="73">
        <f t="shared" si="120"/>
        <v>0</v>
      </c>
      <c r="N228" s="155">
        <f t="shared" si="125"/>
        <v>0</v>
      </c>
      <c r="O228" s="145"/>
      <c r="P228" s="65"/>
      <c r="Q228" s="73">
        <f t="shared" si="128"/>
        <v>0</v>
      </c>
      <c r="R228" s="155">
        <f t="shared" si="126"/>
        <v>0</v>
      </c>
      <c r="S228" s="145"/>
      <c r="T228" s="65"/>
      <c r="U228" s="73">
        <f t="shared" si="122"/>
        <v>0</v>
      </c>
      <c r="V228" s="155">
        <f t="shared" si="127"/>
        <v>0</v>
      </c>
      <c r="W228" s="139">
        <f t="shared" si="118"/>
        <v>0</v>
      </c>
    </row>
    <row r="229" spans="1:23" ht="13.5" hidden="1" outlineLevel="1" thickBot="1" x14ac:dyDescent="0.25">
      <c r="A229" s="70"/>
      <c r="B229" s="75" t="s">
        <v>5</v>
      </c>
      <c r="C229" s="145"/>
      <c r="D229" s="65"/>
      <c r="E229" s="72"/>
      <c r="F229" s="318">
        <f t="shared" si="123"/>
        <v>0</v>
      </c>
      <c r="G229" s="145"/>
      <c r="H229" s="65"/>
      <c r="I229" s="73">
        <f t="shared" si="119"/>
        <v>0</v>
      </c>
      <c r="J229" s="155">
        <f t="shared" si="124"/>
        <v>0</v>
      </c>
      <c r="K229" s="145"/>
      <c r="L229" s="65"/>
      <c r="M229" s="73">
        <f t="shared" si="120"/>
        <v>0</v>
      </c>
      <c r="N229" s="155">
        <f t="shared" si="125"/>
        <v>0</v>
      </c>
      <c r="O229" s="145"/>
      <c r="P229" s="65"/>
      <c r="Q229" s="73">
        <f t="shared" si="128"/>
        <v>0</v>
      </c>
      <c r="R229" s="155">
        <f t="shared" si="126"/>
        <v>0</v>
      </c>
      <c r="S229" s="145"/>
      <c r="T229" s="65"/>
      <c r="U229" s="73">
        <f t="shared" si="122"/>
        <v>0</v>
      </c>
      <c r="V229" s="155">
        <f t="shared" si="127"/>
        <v>0</v>
      </c>
      <c r="W229" s="139">
        <f t="shared" si="118"/>
        <v>0</v>
      </c>
    </row>
    <row r="230" spans="1:23" ht="13.5" hidden="1" outlineLevel="1" thickBot="1" x14ac:dyDescent="0.25">
      <c r="A230" s="70"/>
      <c r="B230" s="75" t="s">
        <v>6</v>
      </c>
      <c r="C230" s="145"/>
      <c r="D230" s="65"/>
      <c r="E230" s="72"/>
      <c r="F230" s="318">
        <f t="shared" si="123"/>
        <v>0</v>
      </c>
      <c r="G230" s="145"/>
      <c r="H230" s="65"/>
      <c r="I230" s="73">
        <f t="shared" si="119"/>
        <v>0</v>
      </c>
      <c r="J230" s="155">
        <f t="shared" si="124"/>
        <v>0</v>
      </c>
      <c r="K230" s="145"/>
      <c r="L230" s="65"/>
      <c r="M230" s="73">
        <f t="shared" si="120"/>
        <v>0</v>
      </c>
      <c r="N230" s="155">
        <f t="shared" si="125"/>
        <v>0</v>
      </c>
      <c r="O230" s="145"/>
      <c r="P230" s="65"/>
      <c r="Q230" s="73">
        <f t="shared" si="128"/>
        <v>0</v>
      </c>
      <c r="R230" s="155">
        <f t="shared" si="126"/>
        <v>0</v>
      </c>
      <c r="S230" s="145"/>
      <c r="T230" s="65"/>
      <c r="U230" s="73">
        <f t="shared" si="122"/>
        <v>0</v>
      </c>
      <c r="V230" s="155">
        <f t="shared" si="127"/>
        <v>0</v>
      </c>
      <c r="W230" s="139">
        <f t="shared" si="118"/>
        <v>0</v>
      </c>
    </row>
    <row r="231" spans="1:23" ht="13.5" hidden="1" outlineLevel="1" thickBot="1" x14ac:dyDescent="0.25">
      <c r="A231" s="70"/>
      <c r="B231" s="75" t="s">
        <v>7</v>
      </c>
      <c r="C231" s="145"/>
      <c r="D231" s="65"/>
      <c r="E231" s="72"/>
      <c r="F231" s="318">
        <f t="shared" si="123"/>
        <v>0</v>
      </c>
      <c r="G231" s="145"/>
      <c r="H231" s="65"/>
      <c r="I231" s="73">
        <f t="shared" si="119"/>
        <v>0</v>
      </c>
      <c r="J231" s="155">
        <f t="shared" si="124"/>
        <v>0</v>
      </c>
      <c r="K231" s="145"/>
      <c r="L231" s="65"/>
      <c r="M231" s="73">
        <f t="shared" si="120"/>
        <v>0</v>
      </c>
      <c r="N231" s="155">
        <f t="shared" si="125"/>
        <v>0</v>
      </c>
      <c r="O231" s="145"/>
      <c r="P231" s="65"/>
      <c r="Q231" s="73">
        <f t="shared" si="128"/>
        <v>0</v>
      </c>
      <c r="R231" s="155">
        <f t="shared" si="126"/>
        <v>0</v>
      </c>
      <c r="S231" s="145"/>
      <c r="T231" s="65"/>
      <c r="U231" s="73">
        <f t="shared" si="122"/>
        <v>0</v>
      </c>
      <c r="V231" s="155">
        <f t="shared" si="127"/>
        <v>0</v>
      </c>
      <c r="W231" s="139">
        <f t="shared" si="118"/>
        <v>0</v>
      </c>
    </row>
    <row r="232" spans="1:23" ht="13.5" hidden="1" outlineLevel="1" thickBot="1" x14ac:dyDescent="0.25">
      <c r="A232" s="70"/>
      <c r="B232" s="75" t="s">
        <v>8</v>
      </c>
      <c r="C232" s="145"/>
      <c r="D232" s="65"/>
      <c r="E232" s="72"/>
      <c r="F232" s="318">
        <f t="shared" si="123"/>
        <v>0</v>
      </c>
      <c r="G232" s="145"/>
      <c r="H232" s="65"/>
      <c r="I232" s="73">
        <f t="shared" si="119"/>
        <v>0</v>
      </c>
      <c r="J232" s="155">
        <f t="shared" si="124"/>
        <v>0</v>
      </c>
      <c r="K232" s="145"/>
      <c r="L232" s="65"/>
      <c r="M232" s="73">
        <f t="shared" si="120"/>
        <v>0</v>
      </c>
      <c r="N232" s="155">
        <f t="shared" si="125"/>
        <v>0</v>
      </c>
      <c r="O232" s="145"/>
      <c r="P232" s="65"/>
      <c r="Q232" s="73">
        <f t="shared" si="128"/>
        <v>0</v>
      </c>
      <c r="R232" s="155">
        <f t="shared" si="126"/>
        <v>0</v>
      </c>
      <c r="S232" s="145"/>
      <c r="T232" s="65"/>
      <c r="U232" s="73">
        <f t="shared" si="122"/>
        <v>0</v>
      </c>
      <c r="V232" s="155">
        <f t="shared" si="127"/>
        <v>0</v>
      </c>
      <c r="W232" s="139">
        <f t="shared" si="118"/>
        <v>0</v>
      </c>
    </row>
    <row r="233" spans="1:23" ht="13.5" hidden="1" outlineLevel="1" thickBot="1" x14ac:dyDescent="0.25">
      <c r="A233" s="70"/>
      <c r="B233" s="75" t="s">
        <v>72</v>
      </c>
      <c r="C233" s="145"/>
      <c r="D233" s="65"/>
      <c r="E233" s="72"/>
      <c r="F233" s="318">
        <f t="shared" si="123"/>
        <v>0</v>
      </c>
      <c r="G233" s="145"/>
      <c r="H233" s="65"/>
      <c r="I233" s="73">
        <f t="shared" si="119"/>
        <v>0</v>
      </c>
      <c r="J233" s="155">
        <f t="shared" si="124"/>
        <v>0</v>
      </c>
      <c r="K233" s="145"/>
      <c r="L233" s="65"/>
      <c r="M233" s="73">
        <f t="shared" si="120"/>
        <v>0</v>
      </c>
      <c r="N233" s="155">
        <f t="shared" si="125"/>
        <v>0</v>
      </c>
      <c r="O233" s="145"/>
      <c r="P233" s="65"/>
      <c r="Q233" s="73">
        <f t="shared" si="128"/>
        <v>0</v>
      </c>
      <c r="R233" s="155">
        <f t="shared" si="126"/>
        <v>0</v>
      </c>
      <c r="S233" s="145"/>
      <c r="T233" s="65"/>
      <c r="U233" s="73">
        <f t="shared" si="122"/>
        <v>0</v>
      </c>
      <c r="V233" s="155">
        <f t="shared" si="127"/>
        <v>0</v>
      </c>
      <c r="W233" s="139">
        <f t="shared" si="118"/>
        <v>0</v>
      </c>
    </row>
    <row r="234" spans="1:23" ht="13.5" hidden="1" outlineLevel="1" thickBot="1" x14ac:dyDescent="0.25">
      <c r="A234" s="70"/>
      <c r="B234" s="75" t="s">
        <v>73</v>
      </c>
      <c r="C234" s="145"/>
      <c r="D234" s="65"/>
      <c r="E234" s="72"/>
      <c r="F234" s="318">
        <f t="shared" si="123"/>
        <v>0</v>
      </c>
      <c r="G234" s="145"/>
      <c r="H234" s="65"/>
      <c r="I234" s="73">
        <f t="shared" si="119"/>
        <v>0</v>
      </c>
      <c r="J234" s="155">
        <f t="shared" si="124"/>
        <v>0</v>
      </c>
      <c r="K234" s="145"/>
      <c r="L234" s="65"/>
      <c r="M234" s="73">
        <f t="shared" si="120"/>
        <v>0</v>
      </c>
      <c r="N234" s="155">
        <f t="shared" si="125"/>
        <v>0</v>
      </c>
      <c r="O234" s="145"/>
      <c r="P234" s="65"/>
      <c r="Q234" s="73">
        <f t="shared" si="128"/>
        <v>0</v>
      </c>
      <c r="R234" s="155">
        <f t="shared" si="126"/>
        <v>0</v>
      </c>
      <c r="S234" s="145"/>
      <c r="T234" s="65"/>
      <c r="U234" s="73">
        <f t="shared" si="122"/>
        <v>0</v>
      </c>
      <c r="V234" s="155">
        <f t="shared" si="127"/>
        <v>0</v>
      </c>
      <c r="W234" s="139">
        <f t="shared" si="118"/>
        <v>0</v>
      </c>
    </row>
    <row r="235" spans="1:23" ht="13.5" hidden="1" outlineLevel="1" thickBot="1" x14ac:dyDescent="0.25">
      <c r="A235" s="70"/>
      <c r="B235" s="75" t="s">
        <v>74</v>
      </c>
      <c r="C235" s="145"/>
      <c r="D235" s="65"/>
      <c r="E235" s="72"/>
      <c r="F235" s="318">
        <f t="shared" si="123"/>
        <v>0</v>
      </c>
      <c r="G235" s="145"/>
      <c r="H235" s="65"/>
      <c r="I235" s="73">
        <f t="shared" si="119"/>
        <v>0</v>
      </c>
      <c r="J235" s="155">
        <f t="shared" si="124"/>
        <v>0</v>
      </c>
      <c r="K235" s="145"/>
      <c r="L235" s="65"/>
      <c r="M235" s="73">
        <f t="shared" si="120"/>
        <v>0</v>
      </c>
      <c r="N235" s="155">
        <f t="shared" si="125"/>
        <v>0</v>
      </c>
      <c r="O235" s="145"/>
      <c r="P235" s="65"/>
      <c r="Q235" s="73">
        <f t="shared" si="128"/>
        <v>0</v>
      </c>
      <c r="R235" s="155">
        <f t="shared" si="126"/>
        <v>0</v>
      </c>
      <c r="S235" s="145"/>
      <c r="T235" s="65"/>
      <c r="U235" s="73">
        <f t="shared" si="122"/>
        <v>0</v>
      </c>
      <c r="V235" s="155">
        <f t="shared" si="127"/>
        <v>0</v>
      </c>
      <c r="W235" s="139">
        <f t="shared" si="118"/>
        <v>0</v>
      </c>
    </row>
    <row r="236" spans="1:23" ht="13.5" hidden="1" outlineLevel="1" thickBot="1" x14ac:dyDescent="0.25">
      <c r="A236" s="70"/>
      <c r="B236" s="75" t="s">
        <v>9</v>
      </c>
      <c r="C236" s="145"/>
      <c r="D236" s="65"/>
      <c r="E236" s="72"/>
      <c r="F236" s="318">
        <f t="shared" si="123"/>
        <v>0</v>
      </c>
      <c r="G236" s="145"/>
      <c r="H236" s="65"/>
      <c r="I236" s="73">
        <f t="shared" si="119"/>
        <v>0</v>
      </c>
      <c r="J236" s="155">
        <f t="shared" si="124"/>
        <v>0</v>
      </c>
      <c r="K236" s="145"/>
      <c r="L236" s="65"/>
      <c r="M236" s="73">
        <f t="shared" si="120"/>
        <v>0</v>
      </c>
      <c r="N236" s="155">
        <f t="shared" si="125"/>
        <v>0</v>
      </c>
      <c r="O236" s="145"/>
      <c r="P236" s="65"/>
      <c r="Q236" s="73">
        <f t="shared" si="128"/>
        <v>0</v>
      </c>
      <c r="R236" s="155">
        <f t="shared" si="126"/>
        <v>0</v>
      </c>
      <c r="S236" s="145"/>
      <c r="T236" s="65"/>
      <c r="U236" s="73">
        <f t="shared" si="122"/>
        <v>0</v>
      </c>
      <c r="V236" s="155">
        <f t="shared" si="127"/>
        <v>0</v>
      </c>
      <c r="W236" s="139">
        <f t="shared" si="118"/>
        <v>0</v>
      </c>
    </row>
    <row r="237" spans="1:23" ht="13.5" hidden="1" outlineLevel="1" thickBot="1" x14ac:dyDescent="0.25">
      <c r="A237" s="70"/>
      <c r="B237" s="75" t="s">
        <v>10</v>
      </c>
      <c r="C237" s="145"/>
      <c r="D237" s="65"/>
      <c r="E237" s="72"/>
      <c r="F237" s="318">
        <f t="shared" si="123"/>
        <v>0</v>
      </c>
      <c r="G237" s="145"/>
      <c r="H237" s="65"/>
      <c r="I237" s="73">
        <f t="shared" si="119"/>
        <v>0</v>
      </c>
      <c r="J237" s="155">
        <f t="shared" si="124"/>
        <v>0</v>
      </c>
      <c r="K237" s="145"/>
      <c r="L237" s="65"/>
      <c r="M237" s="73">
        <f t="shared" si="120"/>
        <v>0</v>
      </c>
      <c r="N237" s="155">
        <f t="shared" si="125"/>
        <v>0</v>
      </c>
      <c r="O237" s="145"/>
      <c r="P237" s="65"/>
      <c r="Q237" s="73">
        <f t="shared" si="128"/>
        <v>0</v>
      </c>
      <c r="R237" s="155">
        <f t="shared" si="126"/>
        <v>0</v>
      </c>
      <c r="S237" s="145"/>
      <c r="T237" s="65"/>
      <c r="U237" s="73">
        <f t="shared" si="122"/>
        <v>0</v>
      </c>
      <c r="V237" s="155">
        <f t="shared" si="127"/>
        <v>0</v>
      </c>
      <c r="W237" s="139">
        <f t="shared" si="118"/>
        <v>0</v>
      </c>
    </row>
    <row r="238" spans="1:23" ht="13.5" hidden="1" outlineLevel="1" thickBot="1" x14ac:dyDescent="0.25">
      <c r="A238" s="70"/>
      <c r="B238" s="75" t="s">
        <v>11</v>
      </c>
      <c r="C238" s="145"/>
      <c r="D238" s="65"/>
      <c r="E238" s="72"/>
      <c r="F238" s="318">
        <f t="shared" si="123"/>
        <v>0</v>
      </c>
      <c r="G238" s="145"/>
      <c r="H238" s="65"/>
      <c r="I238" s="73">
        <f t="shared" si="119"/>
        <v>0</v>
      </c>
      <c r="J238" s="155">
        <f t="shared" si="124"/>
        <v>0</v>
      </c>
      <c r="K238" s="145"/>
      <c r="L238" s="65"/>
      <c r="M238" s="73">
        <f t="shared" si="120"/>
        <v>0</v>
      </c>
      <c r="N238" s="155">
        <f t="shared" si="125"/>
        <v>0</v>
      </c>
      <c r="O238" s="145"/>
      <c r="P238" s="65"/>
      <c r="Q238" s="73">
        <f t="shared" si="128"/>
        <v>0</v>
      </c>
      <c r="R238" s="155">
        <f t="shared" si="126"/>
        <v>0</v>
      </c>
      <c r="S238" s="145"/>
      <c r="T238" s="65"/>
      <c r="U238" s="73">
        <f t="shared" si="122"/>
        <v>0</v>
      </c>
      <c r="V238" s="155">
        <f t="shared" si="127"/>
        <v>0</v>
      </c>
      <c r="W238" s="139">
        <f t="shared" si="118"/>
        <v>0</v>
      </c>
    </row>
    <row r="239" spans="1:23" ht="13.5" hidden="1" outlineLevel="1" thickBot="1" x14ac:dyDescent="0.25">
      <c r="A239" s="70"/>
      <c r="B239" s="75" t="s">
        <v>12</v>
      </c>
      <c r="C239" s="145"/>
      <c r="D239" s="65"/>
      <c r="E239" s="72"/>
      <c r="F239" s="318">
        <f t="shared" si="123"/>
        <v>0</v>
      </c>
      <c r="G239" s="145"/>
      <c r="H239" s="65"/>
      <c r="I239" s="73">
        <f t="shared" si="119"/>
        <v>0</v>
      </c>
      <c r="J239" s="155">
        <f t="shared" si="124"/>
        <v>0</v>
      </c>
      <c r="K239" s="145"/>
      <c r="L239" s="65"/>
      <c r="M239" s="73">
        <f t="shared" si="120"/>
        <v>0</v>
      </c>
      <c r="N239" s="155">
        <f t="shared" si="125"/>
        <v>0</v>
      </c>
      <c r="O239" s="145"/>
      <c r="P239" s="65"/>
      <c r="Q239" s="73">
        <f t="shared" si="128"/>
        <v>0</v>
      </c>
      <c r="R239" s="155">
        <f t="shared" si="126"/>
        <v>0</v>
      </c>
      <c r="S239" s="145"/>
      <c r="T239" s="65"/>
      <c r="U239" s="73">
        <f t="shared" si="122"/>
        <v>0</v>
      </c>
      <c r="V239" s="155">
        <f t="shared" si="127"/>
        <v>0</v>
      </c>
      <c r="W239" s="139">
        <f t="shared" si="118"/>
        <v>0</v>
      </c>
    </row>
    <row r="240" spans="1:23" ht="13.5" hidden="1" outlineLevel="1" thickBot="1" x14ac:dyDescent="0.25">
      <c r="A240" s="70"/>
      <c r="B240" s="75" t="s">
        <v>13</v>
      </c>
      <c r="C240" s="145"/>
      <c r="D240" s="65"/>
      <c r="E240" s="72"/>
      <c r="F240" s="318">
        <f t="shared" si="123"/>
        <v>0</v>
      </c>
      <c r="G240" s="145"/>
      <c r="H240" s="65"/>
      <c r="I240" s="73">
        <f t="shared" si="119"/>
        <v>0</v>
      </c>
      <c r="J240" s="155">
        <f t="shared" si="124"/>
        <v>0</v>
      </c>
      <c r="K240" s="145"/>
      <c r="L240" s="65"/>
      <c r="M240" s="73">
        <f t="shared" si="120"/>
        <v>0</v>
      </c>
      <c r="N240" s="155">
        <f t="shared" si="125"/>
        <v>0</v>
      </c>
      <c r="O240" s="145"/>
      <c r="P240" s="65"/>
      <c r="Q240" s="73">
        <f t="shared" si="128"/>
        <v>0</v>
      </c>
      <c r="R240" s="155">
        <f t="shared" si="126"/>
        <v>0</v>
      </c>
      <c r="S240" s="145"/>
      <c r="T240" s="65"/>
      <c r="U240" s="73">
        <f t="shared" si="122"/>
        <v>0</v>
      </c>
      <c r="V240" s="155">
        <f t="shared" si="127"/>
        <v>0</v>
      </c>
      <c r="W240" s="139">
        <f t="shared" si="118"/>
        <v>0</v>
      </c>
    </row>
    <row r="241" spans="1:23" ht="13.5" hidden="1" outlineLevel="1" thickBot="1" x14ac:dyDescent="0.25">
      <c r="A241" s="70"/>
      <c r="B241" s="75" t="s">
        <v>14</v>
      </c>
      <c r="C241" s="145"/>
      <c r="D241" s="65"/>
      <c r="E241" s="72"/>
      <c r="F241" s="318">
        <f t="shared" si="123"/>
        <v>0</v>
      </c>
      <c r="G241" s="145"/>
      <c r="H241" s="65"/>
      <c r="I241" s="73">
        <f t="shared" si="119"/>
        <v>0</v>
      </c>
      <c r="J241" s="155">
        <f t="shared" si="124"/>
        <v>0</v>
      </c>
      <c r="K241" s="145"/>
      <c r="L241" s="65"/>
      <c r="M241" s="73">
        <f t="shared" si="120"/>
        <v>0</v>
      </c>
      <c r="N241" s="155">
        <f t="shared" si="125"/>
        <v>0</v>
      </c>
      <c r="O241" s="145"/>
      <c r="P241" s="65"/>
      <c r="Q241" s="73">
        <f t="shared" si="128"/>
        <v>0</v>
      </c>
      <c r="R241" s="155">
        <f t="shared" si="126"/>
        <v>0</v>
      </c>
      <c r="S241" s="145"/>
      <c r="T241" s="65"/>
      <c r="U241" s="73">
        <f t="shared" si="122"/>
        <v>0</v>
      </c>
      <c r="V241" s="155">
        <f t="shared" si="127"/>
        <v>0</v>
      </c>
      <c r="W241" s="139">
        <f t="shared" si="118"/>
        <v>0</v>
      </c>
    </row>
    <row r="242" spans="1:23" ht="13.5" hidden="1" outlineLevel="1" thickBot="1" x14ac:dyDescent="0.25">
      <c r="A242" s="70"/>
      <c r="B242" s="75" t="s">
        <v>15</v>
      </c>
      <c r="C242" s="145"/>
      <c r="D242" s="65"/>
      <c r="E242" s="72"/>
      <c r="F242" s="318">
        <f t="shared" si="123"/>
        <v>0</v>
      </c>
      <c r="G242" s="145"/>
      <c r="H242" s="65"/>
      <c r="I242" s="73">
        <f t="shared" si="119"/>
        <v>0</v>
      </c>
      <c r="J242" s="155">
        <f t="shared" si="124"/>
        <v>0</v>
      </c>
      <c r="K242" s="145"/>
      <c r="L242" s="65"/>
      <c r="M242" s="73">
        <f t="shared" si="120"/>
        <v>0</v>
      </c>
      <c r="N242" s="155">
        <f t="shared" si="125"/>
        <v>0</v>
      </c>
      <c r="O242" s="145"/>
      <c r="P242" s="65"/>
      <c r="Q242" s="73">
        <f t="shared" si="128"/>
        <v>0</v>
      </c>
      <c r="R242" s="155">
        <f t="shared" si="126"/>
        <v>0</v>
      </c>
      <c r="S242" s="145"/>
      <c r="T242" s="65"/>
      <c r="U242" s="73">
        <f t="shared" si="122"/>
        <v>0</v>
      </c>
      <c r="V242" s="155">
        <f t="shared" si="127"/>
        <v>0</v>
      </c>
      <c r="W242" s="139">
        <f t="shared" si="118"/>
        <v>0</v>
      </c>
    </row>
    <row r="243" spans="1:23" ht="13.5" hidden="1" outlineLevel="1" thickBot="1" x14ac:dyDescent="0.25">
      <c r="A243" s="70"/>
      <c r="B243" s="75" t="s">
        <v>16</v>
      </c>
      <c r="C243" s="145"/>
      <c r="D243" s="65"/>
      <c r="E243" s="72"/>
      <c r="F243" s="318">
        <f t="shared" si="123"/>
        <v>0</v>
      </c>
      <c r="G243" s="145"/>
      <c r="H243" s="65"/>
      <c r="I243" s="73">
        <f t="shared" si="119"/>
        <v>0</v>
      </c>
      <c r="J243" s="155">
        <f t="shared" si="124"/>
        <v>0</v>
      </c>
      <c r="K243" s="145"/>
      <c r="L243" s="65"/>
      <c r="M243" s="73">
        <f t="shared" si="120"/>
        <v>0</v>
      </c>
      <c r="N243" s="155">
        <f t="shared" si="125"/>
        <v>0</v>
      </c>
      <c r="O243" s="145"/>
      <c r="P243" s="65"/>
      <c r="Q243" s="73">
        <f t="shared" si="128"/>
        <v>0</v>
      </c>
      <c r="R243" s="155">
        <f t="shared" si="126"/>
        <v>0</v>
      </c>
      <c r="S243" s="145"/>
      <c r="T243" s="65"/>
      <c r="U243" s="73">
        <f t="shared" si="122"/>
        <v>0</v>
      </c>
      <c r="V243" s="155">
        <f t="shared" si="127"/>
        <v>0</v>
      </c>
      <c r="W243" s="139">
        <f t="shared" si="118"/>
        <v>0</v>
      </c>
    </row>
    <row r="244" spans="1:23" ht="13.5" hidden="1" outlineLevel="1" thickBot="1" x14ac:dyDescent="0.25">
      <c r="A244" s="70"/>
      <c r="B244" s="75" t="s">
        <v>17</v>
      </c>
      <c r="C244" s="145"/>
      <c r="D244" s="65"/>
      <c r="E244" s="72"/>
      <c r="F244" s="318">
        <f t="shared" si="123"/>
        <v>0</v>
      </c>
      <c r="G244" s="145"/>
      <c r="H244" s="65"/>
      <c r="I244" s="73">
        <f t="shared" si="119"/>
        <v>0</v>
      </c>
      <c r="J244" s="155">
        <f t="shared" si="124"/>
        <v>0</v>
      </c>
      <c r="K244" s="145"/>
      <c r="L244" s="65"/>
      <c r="M244" s="73">
        <f t="shared" si="120"/>
        <v>0</v>
      </c>
      <c r="N244" s="155">
        <f t="shared" si="125"/>
        <v>0</v>
      </c>
      <c r="O244" s="145"/>
      <c r="P244" s="65"/>
      <c r="Q244" s="73">
        <f t="shared" si="128"/>
        <v>0</v>
      </c>
      <c r="R244" s="155">
        <f t="shared" si="126"/>
        <v>0</v>
      </c>
      <c r="S244" s="145"/>
      <c r="T244" s="65"/>
      <c r="U244" s="73">
        <f t="shared" si="122"/>
        <v>0</v>
      </c>
      <c r="V244" s="155">
        <f t="shared" si="127"/>
        <v>0</v>
      </c>
      <c r="W244" s="139">
        <f t="shared" si="118"/>
        <v>0</v>
      </c>
    </row>
    <row r="245" spans="1:23" ht="13.5" hidden="1" outlineLevel="1" thickBot="1" x14ac:dyDescent="0.25">
      <c r="A245" s="70"/>
      <c r="B245" s="75" t="s">
        <v>18</v>
      </c>
      <c r="C245" s="145"/>
      <c r="D245" s="65"/>
      <c r="E245" s="72"/>
      <c r="F245" s="318">
        <f t="shared" si="123"/>
        <v>0</v>
      </c>
      <c r="G245" s="145"/>
      <c r="H245" s="65"/>
      <c r="I245" s="73">
        <f t="shared" si="119"/>
        <v>0</v>
      </c>
      <c r="J245" s="155">
        <f t="shared" si="124"/>
        <v>0</v>
      </c>
      <c r="K245" s="145"/>
      <c r="L245" s="65"/>
      <c r="M245" s="73">
        <f t="shared" si="120"/>
        <v>0</v>
      </c>
      <c r="N245" s="155">
        <f t="shared" si="125"/>
        <v>0</v>
      </c>
      <c r="O245" s="145"/>
      <c r="P245" s="65"/>
      <c r="Q245" s="73">
        <f t="shared" si="128"/>
        <v>0</v>
      </c>
      <c r="R245" s="155">
        <f t="shared" si="126"/>
        <v>0</v>
      </c>
      <c r="S245" s="145"/>
      <c r="T245" s="65"/>
      <c r="U245" s="73">
        <f t="shared" si="122"/>
        <v>0</v>
      </c>
      <c r="V245" s="155">
        <f t="shared" si="127"/>
        <v>0</v>
      </c>
      <c r="W245" s="139">
        <f t="shared" si="118"/>
        <v>0</v>
      </c>
    </row>
    <row r="246" spans="1:23" ht="13.5" hidden="1" outlineLevel="1" thickBot="1" x14ac:dyDescent="0.25">
      <c r="A246" s="70"/>
      <c r="B246" s="75" t="s">
        <v>19</v>
      </c>
      <c r="C246" s="145"/>
      <c r="D246" s="65"/>
      <c r="E246" s="72"/>
      <c r="F246" s="318">
        <f t="shared" si="123"/>
        <v>0</v>
      </c>
      <c r="G246" s="145"/>
      <c r="H246" s="65"/>
      <c r="I246" s="73">
        <f t="shared" si="119"/>
        <v>0</v>
      </c>
      <c r="J246" s="155">
        <f t="shared" si="124"/>
        <v>0</v>
      </c>
      <c r="K246" s="145"/>
      <c r="L246" s="65"/>
      <c r="M246" s="73">
        <f t="shared" si="120"/>
        <v>0</v>
      </c>
      <c r="N246" s="155">
        <f t="shared" si="125"/>
        <v>0</v>
      </c>
      <c r="O246" s="145"/>
      <c r="P246" s="65"/>
      <c r="Q246" s="73">
        <f t="shared" si="128"/>
        <v>0</v>
      </c>
      <c r="R246" s="155">
        <f t="shared" si="126"/>
        <v>0</v>
      </c>
      <c r="S246" s="145"/>
      <c r="T246" s="65"/>
      <c r="U246" s="73">
        <f t="shared" si="122"/>
        <v>0</v>
      </c>
      <c r="V246" s="155">
        <f t="shared" si="127"/>
        <v>0</v>
      </c>
      <c r="W246" s="139">
        <f t="shared" si="118"/>
        <v>0</v>
      </c>
    </row>
    <row r="247" spans="1:23" ht="13.5" hidden="1" outlineLevel="1" thickBot="1" x14ac:dyDescent="0.25">
      <c r="A247" s="70"/>
      <c r="B247" s="75" t="s">
        <v>20</v>
      </c>
      <c r="C247" s="145"/>
      <c r="D247" s="65"/>
      <c r="E247" s="72"/>
      <c r="F247" s="318">
        <f t="shared" si="123"/>
        <v>0</v>
      </c>
      <c r="G247" s="145"/>
      <c r="H247" s="65"/>
      <c r="I247" s="73">
        <f t="shared" si="119"/>
        <v>0</v>
      </c>
      <c r="J247" s="155">
        <f t="shared" si="124"/>
        <v>0</v>
      </c>
      <c r="K247" s="145"/>
      <c r="L247" s="65"/>
      <c r="M247" s="73">
        <f t="shared" si="120"/>
        <v>0</v>
      </c>
      <c r="N247" s="155">
        <f t="shared" si="125"/>
        <v>0</v>
      </c>
      <c r="O247" s="145"/>
      <c r="P247" s="65"/>
      <c r="Q247" s="73">
        <f t="shared" si="128"/>
        <v>0</v>
      </c>
      <c r="R247" s="155">
        <f t="shared" si="126"/>
        <v>0</v>
      </c>
      <c r="S247" s="145"/>
      <c r="T247" s="65"/>
      <c r="U247" s="73">
        <f t="shared" si="122"/>
        <v>0</v>
      </c>
      <c r="V247" s="155">
        <f t="shared" si="127"/>
        <v>0</v>
      </c>
      <c r="W247" s="139">
        <f t="shared" si="118"/>
        <v>0</v>
      </c>
    </row>
    <row r="248" spans="1:23" ht="13.5" hidden="1" outlineLevel="1" thickBot="1" x14ac:dyDescent="0.25">
      <c r="A248" s="70"/>
      <c r="B248" s="179" t="s">
        <v>167</v>
      </c>
      <c r="C248" s="145"/>
      <c r="D248" s="65"/>
      <c r="E248" s="72"/>
      <c r="F248" s="318">
        <f t="shared" si="123"/>
        <v>0</v>
      </c>
      <c r="G248" s="145"/>
      <c r="H248" s="65"/>
      <c r="I248" s="73">
        <f t="shared" si="119"/>
        <v>0</v>
      </c>
      <c r="J248" s="155">
        <f t="shared" si="124"/>
        <v>0</v>
      </c>
      <c r="K248" s="145"/>
      <c r="L248" s="65"/>
      <c r="M248" s="73">
        <f t="shared" si="120"/>
        <v>0</v>
      </c>
      <c r="N248" s="155">
        <f t="shared" si="125"/>
        <v>0</v>
      </c>
      <c r="O248" s="145"/>
      <c r="P248" s="65"/>
      <c r="Q248" s="73">
        <f t="shared" si="128"/>
        <v>0</v>
      </c>
      <c r="R248" s="155">
        <f t="shared" si="126"/>
        <v>0</v>
      </c>
      <c r="S248" s="145"/>
      <c r="T248" s="65"/>
      <c r="U248" s="73">
        <f t="shared" si="122"/>
        <v>0</v>
      </c>
      <c r="V248" s="155">
        <f t="shared" si="127"/>
        <v>0</v>
      </c>
      <c r="W248" s="139">
        <f t="shared" si="118"/>
        <v>0</v>
      </c>
    </row>
    <row r="249" spans="1:23" ht="13.5" hidden="1" outlineLevel="1" thickBot="1" x14ac:dyDescent="0.25">
      <c r="A249" s="78"/>
      <c r="B249" s="78"/>
      <c r="C249" s="146"/>
      <c r="D249" s="79"/>
      <c r="E249" s="80"/>
      <c r="F249" s="325"/>
      <c r="G249" s="146"/>
      <c r="H249" s="79"/>
      <c r="I249" s="80"/>
      <c r="J249" s="197"/>
      <c r="K249" s="146"/>
      <c r="L249" s="79"/>
      <c r="M249" s="80"/>
      <c r="N249" s="197"/>
      <c r="O249" s="146"/>
      <c r="P249" s="79"/>
      <c r="Q249" s="80"/>
      <c r="R249" s="197"/>
      <c r="S249" s="146"/>
      <c r="T249" s="79"/>
      <c r="U249" s="80"/>
      <c r="V249" s="197"/>
      <c r="W249" s="139">
        <f t="shared" si="118"/>
        <v>0</v>
      </c>
    </row>
    <row r="250" spans="1:23" s="3" customFormat="1" ht="13.5" collapsed="1" thickBot="1" x14ac:dyDescent="0.25">
      <c r="A250" s="40" t="s">
        <v>125</v>
      </c>
      <c r="B250" s="40"/>
      <c r="C250" s="147"/>
      <c r="D250" s="41"/>
      <c r="E250" s="42"/>
      <c r="F250" s="322">
        <f>SUM(F179:F249)</f>
        <v>0</v>
      </c>
      <c r="G250" s="147"/>
      <c r="H250" s="41"/>
      <c r="I250" s="42"/>
      <c r="J250" s="198">
        <f>SUM(J179:J249)</f>
        <v>0</v>
      </c>
      <c r="K250" s="147"/>
      <c r="L250" s="41"/>
      <c r="M250" s="42"/>
      <c r="N250" s="198">
        <f>SUM(N179:N249)</f>
        <v>0</v>
      </c>
      <c r="O250" s="147"/>
      <c r="P250" s="41"/>
      <c r="Q250" s="42"/>
      <c r="R250" s="198">
        <f>SUM(R179:R249)</f>
        <v>0</v>
      </c>
      <c r="S250" s="147"/>
      <c r="T250" s="41"/>
      <c r="U250" s="42"/>
      <c r="V250" s="198">
        <f>SUM(V179:V249)</f>
        <v>0</v>
      </c>
      <c r="W250" s="139">
        <f t="shared" si="118"/>
        <v>0</v>
      </c>
    </row>
    <row r="251" spans="1:23" s="22" customFormat="1" ht="13.5" thickBot="1" x14ac:dyDescent="0.25">
      <c r="A251" s="54"/>
      <c r="B251" s="54"/>
      <c r="C251" s="55"/>
      <c r="D251" s="56"/>
      <c r="E251" s="57"/>
      <c r="F251" s="340"/>
      <c r="G251" s="55"/>
      <c r="H251" s="56"/>
      <c r="I251" s="57"/>
      <c r="J251" s="270"/>
      <c r="K251" s="55"/>
      <c r="L251" s="56"/>
      <c r="M251" s="57"/>
      <c r="N251" s="270"/>
      <c r="O251" s="55"/>
      <c r="P251" s="56"/>
      <c r="Q251" s="57"/>
      <c r="R251" s="270"/>
      <c r="S251" s="55"/>
      <c r="T251" s="56"/>
      <c r="U251" s="57"/>
      <c r="V251" s="270"/>
      <c r="W251" s="401">
        <f t="shared" si="118"/>
        <v>0</v>
      </c>
    </row>
    <row r="252" spans="1:23" s="3" customFormat="1" ht="13.5" thickBot="1" x14ac:dyDescent="0.25">
      <c r="A252" s="49" t="s">
        <v>126</v>
      </c>
      <c r="B252" s="49"/>
      <c r="C252" s="142"/>
      <c r="D252" s="50"/>
      <c r="E252" s="51"/>
      <c r="F252" s="341">
        <f>F61+F80+F87+F103+F117+F168+F177+F250</f>
        <v>0</v>
      </c>
      <c r="G252" s="142"/>
      <c r="H252" s="50"/>
      <c r="I252" s="51"/>
      <c r="J252" s="195">
        <f>J61+J80+J87+J103+J117+J168+J177+J250</f>
        <v>0</v>
      </c>
      <c r="K252" s="142"/>
      <c r="L252" s="50"/>
      <c r="M252" s="51"/>
      <c r="N252" s="195">
        <f>N61+N80+N87+N103+N117+N168+N177+N250</f>
        <v>0</v>
      </c>
      <c r="O252" s="142"/>
      <c r="P252" s="50"/>
      <c r="Q252" s="51"/>
      <c r="R252" s="195">
        <f>R61+R80+R87+R103+R117+R168+R177+R250</f>
        <v>0</v>
      </c>
      <c r="S252" s="142"/>
      <c r="T252" s="50"/>
      <c r="U252" s="51"/>
      <c r="V252" s="195">
        <f>V61+V80+V87+V103+V117+V168+V177+V250</f>
        <v>0</v>
      </c>
      <c r="W252" s="139">
        <f t="shared" si="118"/>
        <v>0</v>
      </c>
    </row>
    <row r="253" spans="1:23" s="22" customFormat="1" ht="13.5" thickBot="1" x14ac:dyDescent="0.25">
      <c r="A253" s="23"/>
      <c r="B253" s="23"/>
      <c r="C253" s="32"/>
      <c r="D253" s="33"/>
      <c r="E253" s="34"/>
      <c r="F253" s="342" t="s">
        <v>62</v>
      </c>
      <c r="G253" s="32"/>
      <c r="H253" s="33"/>
      <c r="I253" s="34"/>
      <c r="J253" s="35" t="s">
        <v>62</v>
      </c>
      <c r="K253" s="32"/>
      <c r="L253" s="33"/>
      <c r="M253" s="34"/>
      <c r="N253" s="35" t="s">
        <v>62</v>
      </c>
      <c r="O253" s="32"/>
      <c r="P253" s="33"/>
      <c r="Q253" s="34"/>
      <c r="R253" s="35" t="s">
        <v>62</v>
      </c>
      <c r="S253" s="32"/>
      <c r="T253" s="33"/>
      <c r="U253" s="34"/>
      <c r="V253" s="35" t="s">
        <v>62</v>
      </c>
      <c r="W253" s="401"/>
    </row>
    <row r="254" spans="1:23" s="1" customFormat="1" ht="13.5" hidden="1" outlineLevel="1" thickBot="1" x14ac:dyDescent="0.25">
      <c r="A254" s="37" t="s">
        <v>170</v>
      </c>
      <c r="B254" s="37"/>
      <c r="C254" s="28"/>
      <c r="D254" s="29"/>
      <c r="E254" s="30"/>
      <c r="F254" s="314"/>
      <c r="G254" s="28"/>
      <c r="H254" s="29"/>
      <c r="I254" s="30"/>
      <c r="J254" s="31"/>
      <c r="K254" s="28"/>
      <c r="L254" s="29"/>
      <c r="M254" s="30"/>
      <c r="N254" s="31"/>
      <c r="O254" s="28"/>
      <c r="P254" s="29"/>
      <c r="Q254" s="30"/>
      <c r="R254" s="31"/>
      <c r="S254" s="28"/>
      <c r="T254" s="29"/>
      <c r="U254" s="30"/>
      <c r="V254" s="31"/>
      <c r="W254" s="139">
        <f t="shared" ref="W254:W264" si="129">F254+J254+N254</f>
        <v>0</v>
      </c>
    </row>
    <row r="255" spans="1:23" ht="13.5" hidden="1" outlineLevel="1" thickBot="1" x14ac:dyDescent="0.25">
      <c r="A255" s="83"/>
      <c r="B255" s="83"/>
      <c r="C255" s="86"/>
      <c r="D255" s="84"/>
      <c r="E255" s="85"/>
      <c r="F255" s="324"/>
      <c r="G255" s="86"/>
      <c r="H255" s="84"/>
      <c r="I255" s="85"/>
      <c r="J255" s="196"/>
      <c r="K255" s="86"/>
      <c r="L255" s="84"/>
      <c r="M255" s="85"/>
      <c r="N255" s="196"/>
      <c r="O255" s="86"/>
      <c r="P255" s="84"/>
      <c r="Q255" s="85"/>
      <c r="R255" s="196"/>
      <c r="S255" s="86"/>
      <c r="T255" s="84"/>
      <c r="U255" s="85"/>
      <c r="V255" s="196"/>
      <c r="W255" s="139">
        <f t="shared" si="129"/>
        <v>0</v>
      </c>
    </row>
    <row r="256" spans="1:23" ht="13.5" hidden="1" outlineLevel="1" thickBot="1" x14ac:dyDescent="0.25">
      <c r="A256" s="70"/>
      <c r="B256" s="75" t="s">
        <v>171</v>
      </c>
      <c r="C256" s="145" t="s">
        <v>193</v>
      </c>
      <c r="D256" s="264"/>
      <c r="E256" s="73">
        <f>F61+F80+F168</f>
        <v>0</v>
      </c>
      <c r="F256" s="318">
        <f>ROUND(D256*E256,0)</f>
        <v>0</v>
      </c>
      <c r="G256" s="145" t="s">
        <v>193</v>
      </c>
      <c r="H256" s="307">
        <f>D256</f>
        <v>0</v>
      </c>
      <c r="I256" s="73">
        <f>J61+J80+J168</f>
        <v>0</v>
      </c>
      <c r="J256" s="155">
        <f>ROUND(H256*I256,0)</f>
        <v>0</v>
      </c>
      <c r="K256" s="145" t="s">
        <v>193</v>
      </c>
      <c r="L256" s="264">
        <f>D256</f>
        <v>0</v>
      </c>
      <c r="M256" s="73">
        <f>N61+N80+N168</f>
        <v>0</v>
      </c>
      <c r="N256" s="155">
        <f>ROUND(L256*M256,0)</f>
        <v>0</v>
      </c>
      <c r="O256" s="145" t="s">
        <v>193</v>
      </c>
      <c r="P256" s="307">
        <f>L256</f>
        <v>0</v>
      </c>
      <c r="Q256" s="73">
        <f>R61+R80+R168</f>
        <v>0</v>
      </c>
      <c r="R256" s="155">
        <f>ROUND(P256*Q256,0)</f>
        <v>0</v>
      </c>
      <c r="S256" s="145" t="s">
        <v>193</v>
      </c>
      <c r="T256" s="264">
        <f>L256</f>
        <v>0</v>
      </c>
      <c r="U256" s="73">
        <f>V61+V80+V168</f>
        <v>0</v>
      </c>
      <c r="V256" s="155">
        <f>ROUND(T256*U256,0)</f>
        <v>0</v>
      </c>
      <c r="W256" s="139">
        <f t="shared" si="129"/>
        <v>0</v>
      </c>
    </row>
    <row r="257" spans="1:24" ht="13.5" hidden="1" outlineLevel="1" thickBot="1" x14ac:dyDescent="0.25">
      <c r="A257" s="70"/>
      <c r="B257" s="75" t="s">
        <v>172</v>
      </c>
      <c r="C257" s="145" t="s">
        <v>193</v>
      </c>
      <c r="D257" s="264"/>
      <c r="E257" s="73">
        <f>F252</f>
        <v>0</v>
      </c>
      <c r="F257" s="318">
        <f>ROUND(D257*E257,0)</f>
        <v>0</v>
      </c>
      <c r="G257" s="145" t="s">
        <v>193</v>
      </c>
      <c r="H257" s="264">
        <f>D257</f>
        <v>0</v>
      </c>
      <c r="I257" s="73">
        <f>J252</f>
        <v>0</v>
      </c>
      <c r="J257" s="155">
        <f>ROUND(H257*I257,0)</f>
        <v>0</v>
      </c>
      <c r="K257" s="145" t="s">
        <v>193</v>
      </c>
      <c r="L257" s="264">
        <f>D257</f>
        <v>0</v>
      </c>
      <c r="M257" s="73">
        <f>N252</f>
        <v>0</v>
      </c>
      <c r="N257" s="155">
        <f>ROUND(L257*M257,0)</f>
        <v>0</v>
      </c>
      <c r="O257" s="145" t="s">
        <v>193</v>
      </c>
      <c r="P257" s="264">
        <f>L257</f>
        <v>0</v>
      </c>
      <c r="Q257" s="73">
        <f>R252</f>
        <v>0</v>
      </c>
      <c r="R257" s="155">
        <f>ROUND(P257*Q257,0)</f>
        <v>0</v>
      </c>
      <c r="S257" s="145" t="s">
        <v>193</v>
      </c>
      <c r="T257" s="264">
        <f>L257</f>
        <v>0</v>
      </c>
      <c r="U257" s="73">
        <f>V252</f>
        <v>0</v>
      </c>
      <c r="V257" s="155">
        <f>ROUND(T257*U257,0)</f>
        <v>0</v>
      </c>
      <c r="W257" s="139">
        <f t="shared" si="129"/>
        <v>0</v>
      </c>
    </row>
    <row r="258" spans="1:24" ht="13.5" hidden="1" outlineLevel="1" thickBot="1" x14ac:dyDescent="0.25">
      <c r="A258" s="70"/>
      <c r="B258" s="179" t="s">
        <v>173</v>
      </c>
      <c r="C258" s="145"/>
      <c r="D258" s="264"/>
      <c r="E258" s="73"/>
      <c r="F258" s="318"/>
      <c r="G258" s="145"/>
      <c r="H258" s="87"/>
      <c r="I258" s="73"/>
      <c r="J258" s="155"/>
      <c r="K258" s="145"/>
      <c r="L258" s="87"/>
      <c r="M258" s="73"/>
      <c r="N258" s="155"/>
      <c r="O258" s="145"/>
      <c r="P258" s="87"/>
      <c r="Q258" s="73"/>
      <c r="R258" s="155"/>
      <c r="S258" s="145"/>
      <c r="T258" s="87"/>
      <c r="U258" s="73"/>
      <c r="V258" s="155"/>
      <c r="W258" s="139">
        <f t="shared" si="129"/>
        <v>0</v>
      </c>
    </row>
    <row r="259" spans="1:24" ht="13.5" hidden="1" outlineLevel="1" thickBot="1" x14ac:dyDescent="0.25">
      <c r="A259" s="78"/>
      <c r="B259" s="78"/>
      <c r="C259" s="82"/>
      <c r="D259" s="79"/>
      <c r="E259" s="80"/>
      <c r="F259" s="325"/>
      <c r="G259" s="82"/>
      <c r="H259" s="79"/>
      <c r="I259" s="80"/>
      <c r="J259" s="197"/>
      <c r="K259" s="82"/>
      <c r="L259" s="79"/>
      <c r="M259" s="80"/>
      <c r="N259" s="197"/>
      <c r="O259" s="82"/>
      <c r="P259" s="79"/>
      <c r="Q259" s="80"/>
      <c r="R259" s="197"/>
      <c r="S259" s="82"/>
      <c r="T259" s="79"/>
      <c r="U259" s="80"/>
      <c r="V259" s="197"/>
      <c r="W259" s="139">
        <f t="shared" si="129"/>
        <v>0</v>
      </c>
    </row>
    <row r="260" spans="1:24" s="3" customFormat="1" ht="13.5" collapsed="1" thickBot="1" x14ac:dyDescent="0.25">
      <c r="A260" s="40" t="s">
        <v>174</v>
      </c>
      <c r="B260" s="40"/>
      <c r="C260" s="44"/>
      <c r="D260" s="41"/>
      <c r="E260" s="42"/>
      <c r="F260" s="322">
        <f>SUM(F255:F259)</f>
        <v>0</v>
      </c>
      <c r="G260" s="44"/>
      <c r="H260" s="41"/>
      <c r="I260" s="42"/>
      <c r="J260" s="198">
        <f>SUM(J255:J259)</f>
        <v>0</v>
      </c>
      <c r="K260" s="44"/>
      <c r="L260" s="41"/>
      <c r="M260" s="42"/>
      <c r="N260" s="198">
        <f>SUM(N255:N259)</f>
        <v>0</v>
      </c>
      <c r="O260" s="44"/>
      <c r="P260" s="41"/>
      <c r="Q260" s="42"/>
      <c r="R260" s="198">
        <f>SUM(R255:R259)</f>
        <v>0</v>
      </c>
      <c r="S260" s="44"/>
      <c r="T260" s="41"/>
      <c r="U260" s="42"/>
      <c r="V260" s="198">
        <f>SUM(V255:V259)</f>
        <v>0</v>
      </c>
      <c r="W260" s="139">
        <f t="shared" si="129"/>
        <v>0</v>
      </c>
      <c r="X260" s="265"/>
    </row>
    <row r="261" spans="1:24" s="22" customFormat="1" ht="13.5" thickBot="1" x14ac:dyDescent="0.25">
      <c r="A261" s="45"/>
      <c r="B261" s="45"/>
      <c r="C261" s="47"/>
      <c r="D261" s="39"/>
      <c r="E261" s="46"/>
      <c r="F261" s="343"/>
      <c r="G261" s="47"/>
      <c r="H261" s="39"/>
      <c r="I261" s="46"/>
      <c r="J261" s="192"/>
      <c r="K261" s="47"/>
      <c r="L261" s="39"/>
      <c r="M261" s="46"/>
      <c r="N261" s="192"/>
      <c r="O261" s="47"/>
      <c r="P261" s="39"/>
      <c r="Q261" s="46"/>
      <c r="R261" s="192"/>
      <c r="S261" s="47"/>
      <c r="T261" s="39"/>
      <c r="U261" s="46"/>
      <c r="V261" s="192"/>
      <c r="W261" s="401">
        <f t="shared" si="129"/>
        <v>0</v>
      </c>
    </row>
    <row r="262" spans="1:24" s="3" customFormat="1" ht="13.5" thickBot="1" x14ac:dyDescent="0.25">
      <c r="A262" s="49" t="s">
        <v>175</v>
      </c>
      <c r="B262" s="49"/>
      <c r="C262" s="142" t="s">
        <v>466</v>
      </c>
      <c r="D262" s="267"/>
      <c r="E262" s="51">
        <f>F252+F260</f>
        <v>0</v>
      </c>
      <c r="F262" s="344">
        <f>ROUND(D262*E262,0)</f>
        <v>0</v>
      </c>
      <c r="G262" s="142" t="s">
        <v>466</v>
      </c>
      <c r="H262" s="267"/>
      <c r="I262" s="51">
        <f>J252+J260</f>
        <v>0</v>
      </c>
      <c r="J262" s="266">
        <f>ROUND(H262*I262,0)</f>
        <v>0</v>
      </c>
      <c r="K262" s="142" t="s">
        <v>466</v>
      </c>
      <c r="L262" s="267"/>
      <c r="M262" s="51">
        <f>N252+N260</f>
        <v>0</v>
      </c>
      <c r="N262" s="266">
        <f>ROUND(L262*M262,0)</f>
        <v>0</v>
      </c>
      <c r="O262" s="142" t="s">
        <v>466</v>
      </c>
      <c r="P262" s="267"/>
      <c r="Q262" s="51">
        <f>R252+R260</f>
        <v>0</v>
      </c>
      <c r="R262" s="266">
        <f>ROUND(P262*Q262,0)</f>
        <v>0</v>
      </c>
      <c r="S262" s="142" t="s">
        <v>466</v>
      </c>
      <c r="T262" s="267"/>
      <c r="U262" s="51">
        <f>V252+V260</f>
        <v>0</v>
      </c>
      <c r="V262" s="266">
        <f>ROUND(T262*U262,0)</f>
        <v>0</v>
      </c>
      <c r="W262" s="139">
        <f t="shared" si="129"/>
        <v>0</v>
      </c>
    </row>
    <row r="263" spans="1:24" s="22" customFormat="1" ht="13.5" thickBot="1" x14ac:dyDescent="0.25">
      <c r="A263" s="45"/>
      <c r="B263" s="45"/>
      <c r="C263" s="47"/>
      <c r="D263" s="39"/>
      <c r="E263" s="46"/>
      <c r="F263" s="345" t="s">
        <v>62</v>
      </c>
      <c r="G263" s="47"/>
      <c r="H263" s="39"/>
      <c r="I263" s="46"/>
      <c r="J263" s="48" t="s">
        <v>62</v>
      </c>
      <c r="K263" s="47"/>
      <c r="L263" s="39"/>
      <c r="M263" s="46"/>
      <c r="N263" s="48" t="s">
        <v>62</v>
      </c>
      <c r="O263" s="47"/>
      <c r="P263" s="39"/>
      <c r="Q263" s="46"/>
      <c r="R263" s="48" t="s">
        <v>62</v>
      </c>
      <c r="S263" s="47"/>
      <c r="T263" s="39"/>
      <c r="U263" s="46"/>
      <c r="V263" s="48" t="s">
        <v>62</v>
      </c>
      <c r="W263" s="401"/>
    </row>
    <row r="264" spans="1:24" s="3" customFormat="1" ht="13.5" thickBot="1" x14ac:dyDescent="0.25">
      <c r="A264" s="49" t="s">
        <v>127</v>
      </c>
      <c r="B264" s="49"/>
      <c r="C264" s="142"/>
      <c r="D264" s="50"/>
      <c r="E264" s="51"/>
      <c r="F264" s="346">
        <f>F252+F260+F262</f>
        <v>0</v>
      </c>
      <c r="G264" s="53"/>
      <c r="H264" s="50"/>
      <c r="I264" s="51"/>
      <c r="J264" s="52">
        <f>J252+J260+J262</f>
        <v>0</v>
      </c>
      <c r="K264" s="53"/>
      <c r="L264" s="50"/>
      <c r="M264" s="51"/>
      <c r="N264" s="52">
        <f>N252+N260+N262</f>
        <v>0</v>
      </c>
      <c r="O264" s="53"/>
      <c r="P264" s="50"/>
      <c r="Q264" s="51"/>
      <c r="R264" s="52">
        <f>R252+R260+R262</f>
        <v>0</v>
      </c>
      <c r="S264" s="53"/>
      <c r="T264" s="50"/>
      <c r="U264" s="51"/>
      <c r="V264" s="52">
        <f>V252+V260+V262</f>
        <v>0</v>
      </c>
      <c r="W264" s="139">
        <f t="shared" si="129"/>
        <v>0</v>
      </c>
    </row>
  </sheetData>
  <dataConsolidate/>
  <mergeCells count="18">
    <mergeCell ref="P4:R4"/>
    <mergeCell ref="T4:V4"/>
    <mergeCell ref="A1:B9"/>
    <mergeCell ref="W9:W10"/>
    <mergeCell ref="H2:J2"/>
    <mergeCell ref="H3:J3"/>
    <mergeCell ref="H4:J4"/>
    <mergeCell ref="L1:N1"/>
    <mergeCell ref="L2:N2"/>
    <mergeCell ref="L3:N3"/>
    <mergeCell ref="L4:N4"/>
    <mergeCell ref="H1:K1"/>
    <mergeCell ref="P1:S1"/>
    <mergeCell ref="T1:V1"/>
    <mergeCell ref="P2:R2"/>
    <mergeCell ref="T2:V2"/>
    <mergeCell ref="P3:R3"/>
    <mergeCell ref="T3:V3"/>
  </mergeCells>
  <phoneticPr fontId="0" type="noConversion"/>
  <conditionalFormatting sqref="J167 F153:F155 F167 F136 J60 F60 N167 N60 W60">
    <cfRule type="cellIs" dxfId="75" priority="35" stopIfTrue="1" operator="equal">
      <formula>"Ties"</formula>
    </cfRule>
  </conditionalFormatting>
  <conditionalFormatting sqref="X26 X59">
    <cfRule type="cellIs" dxfId="74" priority="36" stopIfTrue="1" operator="notEqual">
      <formula>"Ties"</formula>
    </cfRule>
  </conditionalFormatting>
  <conditionalFormatting sqref="J251 J253 J263 F251 F253 F263 J178 J169 J118 J104 J88 F178 F169 F118 F104 F88 J81 F81 J62 F62 F261 J261 N251 N253 N263 N178 N169 N88 N118 N104 N81 N62 N261">
    <cfRule type="cellIs" dxfId="73" priority="37" stopIfTrue="1" operator="equal">
      <formula>" "</formula>
    </cfRule>
  </conditionalFormatting>
  <conditionalFormatting sqref="B217">
    <cfRule type="cellIs" dxfId="72" priority="38" stopIfTrue="1" operator="notEqual">
      <formula>"Field Office"</formula>
    </cfRule>
  </conditionalFormatting>
  <conditionalFormatting sqref="A217 A45">
    <cfRule type="cellIs" dxfId="71" priority="39" stopIfTrue="1" operator="equal">
      <formula>"&lt;Field Office&gt;"</formula>
    </cfRule>
  </conditionalFormatting>
  <conditionalFormatting sqref="B181">
    <cfRule type="cellIs" dxfId="70" priority="40" stopIfTrue="1" operator="notEqual">
      <formula>"Country Office"</formula>
    </cfRule>
  </conditionalFormatting>
  <conditionalFormatting sqref="B160">
    <cfRule type="cellIs" dxfId="69" priority="42" stopIfTrue="1" operator="notEqual">
      <formula>"(Add lines here to insert additional specific Subgrants to US Agencies)"</formula>
    </cfRule>
  </conditionalFormatting>
  <conditionalFormatting sqref="B134">
    <cfRule type="cellIs" dxfId="68" priority="48" stopIfTrue="1" operator="notEqual">
      <formula>"(Add lines here to insert additional specific Training costs)"</formula>
    </cfRule>
  </conditionalFormatting>
  <conditionalFormatting sqref="B92:B94">
    <cfRule type="cellIs" dxfId="67" priority="65" stopIfTrue="1" operator="equal">
      <formula>"&lt;Specific vehicle type/model&gt;"</formula>
    </cfRule>
  </conditionalFormatting>
  <conditionalFormatting sqref="B95">
    <cfRule type="cellIs" dxfId="66" priority="66" stopIfTrue="1" operator="equal">
      <formula>"&lt;Insert more Vehicles lines here&gt;"</formula>
    </cfRule>
  </conditionalFormatting>
  <conditionalFormatting sqref="B98:B100">
    <cfRule type="cellIs" dxfId="65" priority="67" stopIfTrue="1" operator="equal">
      <formula>"&lt;Specific capital equipment&gt;"</formula>
    </cfRule>
  </conditionalFormatting>
  <conditionalFormatting sqref="B101">
    <cfRule type="cellIs" dxfId="64" priority="68" stopIfTrue="1" operator="equal">
      <formula>"&lt;Insert more Capital Equipment lines here&gt;"</formula>
    </cfRule>
  </conditionalFormatting>
  <conditionalFormatting sqref="B108:B110">
    <cfRule type="cellIs" dxfId="63" priority="69" stopIfTrue="1" operator="equal">
      <formula>"&lt;Specific general equipment&gt;"</formula>
    </cfRule>
  </conditionalFormatting>
  <conditionalFormatting sqref="B111:B115">
    <cfRule type="cellIs" dxfId="62" priority="70" stopIfTrue="1" operator="equal">
      <formula>"&lt;Insert more Gen'l. Equipment lines here&gt;"</formula>
    </cfRule>
  </conditionalFormatting>
  <conditionalFormatting sqref="B124:B127">
    <cfRule type="cellIs" dxfId="61" priority="73" stopIfTrue="1" operator="equal">
      <formula>"&lt;Specific program activity&gt;"</formula>
    </cfRule>
  </conditionalFormatting>
  <conditionalFormatting sqref="B128">
    <cfRule type="cellIs" dxfId="60" priority="74" stopIfTrue="1" operator="equal">
      <formula>"&lt;Insert more Program Activity lines here&gt;"</formula>
    </cfRule>
  </conditionalFormatting>
  <conditionalFormatting sqref="B131:B132">
    <cfRule type="cellIs" dxfId="59" priority="75" stopIfTrue="1" operator="equal">
      <formula>"&lt;Specific training activity&gt;"</formula>
    </cfRule>
  </conditionalFormatting>
  <conditionalFormatting sqref="B133">
    <cfRule type="cellIs" dxfId="58" priority="76" stopIfTrue="1" operator="equal">
      <formula>"&lt;Insert more Training lines here&gt;"</formula>
    </cfRule>
  </conditionalFormatting>
  <conditionalFormatting sqref="B144:B145">
    <cfRule type="cellIs" dxfId="57" priority="79" stopIfTrue="1" operator="equal">
      <formula>"&lt;International consultant role&gt;"</formula>
    </cfRule>
  </conditionalFormatting>
  <conditionalFormatting sqref="B146">
    <cfRule type="cellIs" dxfId="56" priority="80" stopIfTrue="1" operator="equal">
      <formula>"&lt;Insert more Int'l. Consultant lines here&gt;"</formula>
    </cfRule>
  </conditionalFormatting>
  <conditionalFormatting sqref="B148:B149">
    <cfRule type="cellIs" dxfId="55" priority="81" stopIfTrue="1" operator="equal">
      <formula>"&lt;National consultant role&gt;"</formula>
    </cfRule>
  </conditionalFormatting>
  <conditionalFormatting sqref="B150">
    <cfRule type="cellIs" dxfId="54" priority="82" stopIfTrue="1" operator="equal">
      <formula>"&lt;Insert more Nat'l. Consultant lines here&gt;"</formula>
    </cfRule>
  </conditionalFormatting>
  <conditionalFormatting sqref="B157:B159">
    <cfRule type="cellIs" dxfId="53" priority="83" stopIfTrue="1" operator="equal">
      <formula>"&lt;Specific US subgrant&gt;"</formula>
    </cfRule>
  </conditionalFormatting>
  <conditionalFormatting sqref="B162:B164">
    <cfRule type="cellIs" dxfId="52" priority="87" stopIfTrue="1" operator="equal">
      <formula>"&lt;Specific local subgrant&gt;"</formula>
    </cfRule>
  </conditionalFormatting>
  <conditionalFormatting sqref="B173:B174">
    <cfRule type="cellIs" dxfId="51" priority="89" stopIfTrue="1" operator="equal">
      <formula>"&lt;Specific construction activity&gt;"</formula>
    </cfRule>
  </conditionalFormatting>
  <conditionalFormatting sqref="B175">
    <cfRule type="cellIs" dxfId="50" priority="90" stopIfTrue="1" operator="equal">
      <formula>"&lt;Insert more Construction lines here&gt;"</formula>
    </cfRule>
  </conditionalFormatting>
  <conditionalFormatting sqref="A181 A30">
    <cfRule type="cellIs" dxfId="49" priority="91" stopIfTrue="1" operator="equal">
      <formula>"&lt;Head Office&gt;"</formula>
    </cfRule>
  </conditionalFormatting>
  <conditionalFormatting sqref="B44">
    <cfRule type="cellIs" dxfId="48" priority="96" stopIfTrue="1" operator="notEqual">
      <formula>"(Add lines here to insert any additional Staff)"</formula>
    </cfRule>
  </conditionalFormatting>
  <conditionalFormatting sqref="B51 B36">
    <cfRule type="cellIs" dxfId="47" priority="97" stopIfTrue="1" operator="notEqual">
      <formula>"(Add lines here to insert additional Project Staff)"</formula>
    </cfRule>
  </conditionalFormatting>
  <conditionalFormatting sqref="B43">
    <cfRule type="cellIs" dxfId="46" priority="98" stopIfTrue="1" operator="equal">
      <formula>"&lt;Insert more Other Staff lines here&gt;"</formula>
    </cfRule>
  </conditionalFormatting>
  <conditionalFormatting sqref="B57 B42">
    <cfRule type="cellIs" dxfId="45" priority="100" stopIfTrue="1" operator="equal">
      <formula>"&lt;Insert more Logistics Staff lines here&gt;"</formula>
    </cfRule>
  </conditionalFormatting>
  <conditionalFormatting sqref="B56 B41">
    <cfRule type="cellIs" dxfId="44" priority="101" stopIfTrue="1" operator="equal">
      <formula>"&lt;Insert more Finance Staff lines here&gt;"</formula>
    </cfRule>
  </conditionalFormatting>
  <conditionalFormatting sqref="B47:B49 B32:B34">
    <cfRule type="cellIs" dxfId="43" priority="102" stopIfTrue="1" operator="equal">
      <formula>"&lt;Program position&gt;"</formula>
    </cfRule>
  </conditionalFormatting>
  <conditionalFormatting sqref="B50 B35">
    <cfRule type="cellIs" dxfId="42" priority="103" stopIfTrue="1" operator="equal">
      <formula>"&lt;Insert more Program Staff lines here&gt;"</formula>
    </cfRule>
  </conditionalFormatting>
  <conditionalFormatting sqref="B20">
    <cfRule type="cellIs" dxfId="41" priority="105" stopIfTrue="1" operator="notEqual">
      <formula>"(Add lines here to insert additional regional staff)"</formula>
    </cfRule>
  </conditionalFormatting>
  <conditionalFormatting sqref="E1:E4">
    <cfRule type="cellIs" dxfId="40" priority="106" stopIfTrue="1" operator="notEqual">
      <formula>0</formula>
    </cfRule>
  </conditionalFormatting>
  <conditionalFormatting sqref="K2">
    <cfRule type="cellIs" dxfId="39" priority="107" stopIfTrue="1" operator="greaterThan">
      <formula>0</formula>
    </cfRule>
  </conditionalFormatting>
  <conditionalFormatting sqref="K3">
    <cfRule type="cellIs" dxfId="38" priority="108" stopIfTrue="1" operator="greaterThan">
      <formula>0</formula>
    </cfRule>
  </conditionalFormatting>
  <conditionalFormatting sqref="K4">
    <cfRule type="cellIs" dxfId="37" priority="109" stopIfTrue="1" operator="greaterThan">
      <formula>0</formula>
    </cfRule>
  </conditionalFormatting>
  <conditionalFormatting sqref="K9 G9 C9">
    <cfRule type="cellIs" dxfId="36" priority="110" stopIfTrue="1" operator="equal">
      <formula>"&lt;Dates&gt;"</formula>
    </cfRule>
  </conditionalFormatting>
  <conditionalFormatting sqref="B17:B18">
    <cfRule type="cellIs" dxfId="35" priority="111" stopIfTrue="1" operator="equal">
      <formula>"&lt;Expatriate position&gt;"</formula>
    </cfRule>
  </conditionalFormatting>
  <conditionalFormatting sqref="B19">
    <cfRule type="cellIs" dxfId="34" priority="112" stopIfTrue="1" operator="equal">
      <formula>"&lt;Insert more Expatriate Staff lines here&gt;"</formula>
    </cfRule>
  </conditionalFormatting>
  <conditionalFormatting sqref="B22:B23">
    <cfRule type="cellIs" dxfId="33" priority="113" stopIfTrue="1" operator="equal">
      <formula>"&lt;HQ Technical position&gt;"</formula>
    </cfRule>
  </conditionalFormatting>
  <conditionalFormatting sqref="B24">
    <cfRule type="cellIs" dxfId="32" priority="114" stopIfTrue="1" operator="equal">
      <formula>"&lt;Insert more HQ Technical position lines here&gt;"</formula>
    </cfRule>
  </conditionalFormatting>
  <conditionalFormatting sqref="B215">
    <cfRule type="cellIs" dxfId="31" priority="28" stopIfTrue="1" operator="equal">
      <formula>"&lt;Insert more Program Activity lines here&gt;"</formula>
    </cfRule>
  </conditionalFormatting>
  <conditionalFormatting sqref="B248">
    <cfRule type="cellIs" dxfId="30" priority="27" stopIfTrue="1" operator="equal">
      <formula>"&lt;Insert more Program Activity lines here&gt;"</formula>
    </cfRule>
  </conditionalFormatting>
  <conditionalFormatting sqref="B258">
    <cfRule type="cellIs" dxfId="29" priority="25" stopIfTrue="1" operator="equal">
      <formula>"&lt;Insert more Construction lines here&gt;"</formula>
    </cfRule>
  </conditionalFormatting>
  <conditionalFormatting sqref="F1:G4">
    <cfRule type="expression" dxfId="28" priority="116" stopIfTrue="1">
      <formula>$E1&lt;&gt;0</formula>
    </cfRule>
  </conditionalFormatting>
  <conditionalFormatting sqref="J136">
    <cfRule type="cellIs" dxfId="27" priority="20" stopIfTrue="1" operator="equal">
      <formula>"Ties"</formula>
    </cfRule>
  </conditionalFormatting>
  <conditionalFormatting sqref="N136">
    <cfRule type="cellIs" dxfId="26" priority="19" stopIfTrue="1" operator="equal">
      <formula>"Ties"</formula>
    </cfRule>
  </conditionalFormatting>
  <conditionalFormatting sqref="J153:J155">
    <cfRule type="cellIs" dxfId="25" priority="16" stopIfTrue="1" operator="equal">
      <formula>"Ties"</formula>
    </cfRule>
  </conditionalFormatting>
  <conditionalFormatting sqref="N153:N155">
    <cfRule type="cellIs" dxfId="24" priority="15" stopIfTrue="1" operator="equal">
      <formula>"Ties"</formula>
    </cfRule>
  </conditionalFormatting>
  <conditionalFormatting sqref="B79">
    <cfRule type="cellIs" dxfId="23" priority="12" stopIfTrue="1" operator="equal">
      <formula>"&lt;Insert more Logistics Staff lines here&gt;"</formula>
    </cfRule>
  </conditionalFormatting>
  <conditionalFormatting sqref="R167 R60 V167 V60">
    <cfRule type="cellIs" dxfId="22" priority="5" stopIfTrue="1" operator="equal">
      <formula>"Ties"</formula>
    </cfRule>
  </conditionalFormatting>
  <conditionalFormatting sqref="R251 R253 R263 R178 R169 R118 R104 R88 R81 R62 R261 V251 V253 V263 V178 V169 V88 V118 V104 V81 V62 V261">
    <cfRule type="cellIs" dxfId="21" priority="6" stopIfTrue="1" operator="equal">
      <formula>" "</formula>
    </cfRule>
  </conditionalFormatting>
  <conditionalFormatting sqref="S2">
    <cfRule type="cellIs" dxfId="20" priority="7" stopIfTrue="1" operator="greaterThan">
      <formula>0</formula>
    </cfRule>
  </conditionalFormatting>
  <conditionalFormatting sqref="S3">
    <cfRule type="cellIs" dxfId="19" priority="8" stopIfTrue="1" operator="greaterThan">
      <formula>0</formula>
    </cfRule>
  </conditionalFormatting>
  <conditionalFormatting sqref="S4">
    <cfRule type="cellIs" dxfId="18" priority="9" stopIfTrue="1" operator="greaterThan">
      <formula>0</formula>
    </cfRule>
  </conditionalFormatting>
  <conditionalFormatting sqref="S9 O9">
    <cfRule type="cellIs" dxfId="17" priority="10" stopIfTrue="1" operator="equal">
      <formula>"&lt;Dates&gt;"</formula>
    </cfRule>
  </conditionalFormatting>
  <conditionalFormatting sqref="O1:O4">
    <cfRule type="expression" dxfId="16" priority="11" stopIfTrue="1">
      <formula>$E1&lt;&gt;0</formula>
    </cfRule>
  </conditionalFormatting>
  <conditionalFormatting sqref="R136">
    <cfRule type="cellIs" dxfId="15" priority="4" stopIfTrue="1" operator="equal">
      <formula>"Ties"</formula>
    </cfRule>
  </conditionalFormatting>
  <conditionalFormatting sqref="V136">
    <cfRule type="cellIs" dxfId="14" priority="3" stopIfTrue="1" operator="equal">
      <formula>"Ties"</formula>
    </cfRule>
  </conditionalFormatting>
  <conditionalFormatting sqref="R153:R155">
    <cfRule type="cellIs" dxfId="13" priority="2" stopIfTrue="1" operator="equal">
      <formula>"Ties"</formula>
    </cfRule>
  </conditionalFormatting>
  <conditionalFormatting sqref="V153:V155">
    <cfRule type="cellIs" dxfId="12" priority="1" stopIfTrue="1" operator="equal">
      <formula>"Ties"</formula>
    </cfRule>
  </conditionalFormatting>
  <dataValidations disablePrompts="1" count="2">
    <dataValidation type="list" allowBlank="1" showInputMessage="1" showErrorMessage="1" errorTitle="Stop" error="Please choose from Drop Down" promptTitle="Select Unit" sqref="G84:G85 K84:K85 O84:O85 S84:S85">
      <formula1>$A$13</formula1>
    </dataValidation>
    <dataValidation type="list" allowBlank="1" showInputMessage="1" showErrorMessage="1" errorTitle="Stop " error="Please Choose Applicable Unit" promptTitle="Select Unit" sqref="K182:K215 G182:G215 G218:G248 K218:K248 S182:S215 O182:O215 O218:O248 S218:S248">
      <formula1>Unit</formula1>
    </dataValidation>
  </dataValidations>
  <pageMargins left="0.75" right="0.75" top="1" bottom="1" header="0.5" footer="0.5"/>
  <pageSetup paperSize="3" scale="68" fitToHeight="0" orientation="landscape" r:id="rId1"/>
  <headerFooter alignWithMargins="0">
    <oddFooter>&amp;LDetailed Budget&amp;C&amp;"Arial,Bold"Mercy Corps&amp;R&amp;P of &amp;N</oddFooter>
  </headerFooter>
  <legacyDrawing r:id="rId2"/>
  <extLst>
    <ext xmlns:x14="http://schemas.microsoft.com/office/spreadsheetml/2009/9/main" uri="{CCE6A557-97BC-4b89-ADB6-D9C93CAAB3DF}">
      <x14:dataValidations xmlns:xm="http://schemas.microsoft.com/office/excel/2006/main" disablePrompts="1" count="8">
        <x14:dataValidation type="list" allowBlank="1" showInputMessage="1" showErrorMessage="1" errorTitle="Stop" error="Please choose from Drop Down" promptTitle="Select Unit">
          <x14:formula1>
            <xm:f>'Formula Sheet'!$A$4:$A$6</xm:f>
          </x14:formula1>
          <xm:sqref>C22:C24 G22:G24 K22:K24 K17:K19 G17:G19 C17:C19 C32:C35 G32:G35 K32:K35 K38:K43 G38:G43 C38:C43 C47:C51 G47:G50 K47:K50 C53:C57 K53:K57 G53:G57 O22:O24 S22:S24 S17:S19 O17:O19 O32:O35 S32:S35 S38:S43 O38:O43 O47:O50 S47:S50 S53:S57 O53:O57</xm:sqref>
        </x14:dataValidation>
        <x14:dataValidation type="list" allowBlank="1" showInputMessage="1" showErrorMessage="1" errorTitle="Stop" error="Please choose from Drop Down" promptTitle="Select Unit">
          <x14:formula1>
            <xm:f>'Formula Sheet'!$A$7:$A$8</xm:f>
          </x14:formula1>
          <xm:sqref>C92:C95 C98:C101 G92:G95 G98:G101 K92:K95 K98:K101 C108:C115 G108:G115 K108:K115 C65:C78 G65:G78 K65:K78 O92:O95 O98:O101 S92:S95 S98:S101 O108:O115 S108:S115 O65:O78 S65:S78</xm:sqref>
        </x14:dataValidation>
        <x14:dataValidation type="list" allowBlank="1" showInputMessage="1" showErrorMessage="1" errorTitle="Stop" error="Please choose from Drop Down" promptTitle="Select Unit">
          <x14:formula1>
            <xm:f>'Formula Sheet'!$A$9</xm:f>
          </x14:formula1>
          <xm:sqref>C84:C85</xm:sqref>
        </x14:dataValidation>
        <x14:dataValidation type="list" allowBlank="1" showInputMessage="1" showErrorMessage="1" errorTitle="Stop " error="Please Choose Applicable Unit" promptTitle="Select Unit">
          <x14:formula1>
            <xm:f>'Formula Sheet'!$A$10</xm:f>
          </x14:formula1>
          <xm:sqref>C256:C258 G256:G258 K256:K258 O256:O258 S256:S258</xm:sqref>
        </x14:dataValidation>
        <x14:dataValidation type="list" allowBlank="1" showInputMessage="1" showErrorMessage="1" errorTitle="Stop" error="Please Choose Applicable Unit">
          <x14:formula1>
            <xm:f>'Formula Sheet'!$A$11</xm:f>
          </x14:formula1>
          <xm:sqref>C262 G262 K262 O262 S262</xm:sqref>
        </x14:dataValidation>
        <x14:dataValidation type="list" allowBlank="1" showInputMessage="1" showErrorMessage="1" errorTitle="Stop" error="Please choose from Drop Down" promptTitle="Select Unit">
          <x14:formula1>
            <xm:f>'Formula Sheet'!$A$7</xm:f>
          </x14:formula1>
          <xm:sqref>C124:C128 C131:C133 C140 C157:C159 C162:C165 C173:C175 G124:G128 G131:G133 G140 G157:G159 G162:G164 K124:K128 K131:K133 K140 K157:K159 K162:K164 G173:G175 K173:K175 O124:O128 O131:O133 O140 O157:O159 O162:O164 S124:S128 S131:S133 S140 S157:S159 S162:S164 O173:O175 S173:S175</xm:sqref>
        </x14:dataValidation>
        <x14:dataValidation type="list" allowBlank="1" showInputMessage="1" showErrorMessage="1" errorTitle="Stop" error="Please choose from Drop Down" promptTitle="Select Unit">
          <x14:formula1>
            <xm:f>'Formula Sheet'!$A$4</xm:f>
          </x14:formula1>
          <xm:sqref>C144:C146 C148:C150 G144:G146 G148:G150 K144:K146 K148:K150 O144:O146 O148:O150 S144:S146 S148:S150</xm:sqref>
        </x14:dataValidation>
        <x14:dataValidation type="list" allowBlank="1" showInputMessage="1" showErrorMessage="1" errorTitle="Stop " error="Please Choose Applicable Unit" promptTitle="Select Unit">
          <x14:formula1>
            <xm:f>'Formula Sheet'!$A$4:$A$9</xm:f>
          </x14:formula1>
          <xm:sqref>C182:C215 C218:C248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3"/>
    <pageSetUpPr fitToPage="1"/>
  </sheetPr>
  <dimension ref="B2:M202"/>
  <sheetViews>
    <sheetView topLeftCell="A124" zoomScaleNormal="85" workbookViewId="0">
      <selection activeCell="C223" sqref="C223"/>
    </sheetView>
  </sheetViews>
  <sheetFormatPr defaultRowHeight="12.75" outlineLevelRow="1" x14ac:dyDescent="0.2"/>
  <cols>
    <col min="2" max="2" width="47.42578125" bestFit="1" customWidth="1"/>
    <col min="3" max="3" width="65.7109375" customWidth="1"/>
    <col min="4" max="4" width="45.7109375" customWidth="1"/>
  </cols>
  <sheetData>
    <row r="2" spans="2:13" ht="84" customHeight="1" x14ac:dyDescent="0.2">
      <c r="B2" s="443" t="s">
        <v>495</v>
      </c>
      <c r="C2" s="443"/>
      <c r="D2" s="443"/>
    </row>
    <row r="4" spans="2:13" ht="15" customHeight="1" x14ac:dyDescent="0.25">
      <c r="B4" s="5"/>
    </row>
    <row r="5" spans="2:13" ht="15" x14ac:dyDescent="0.25">
      <c r="C5" s="107" t="s">
        <v>136</v>
      </c>
    </row>
    <row r="6" spans="2:13" ht="15" x14ac:dyDescent="0.25">
      <c r="C6" s="108"/>
      <c r="F6" s="16"/>
    </row>
    <row r="7" spans="2:13" ht="15" x14ac:dyDescent="0.25">
      <c r="B7" s="105" t="s">
        <v>150</v>
      </c>
      <c r="C7" s="120" t="str">
        <f>IF('Budget Detail'!E1=0,"",'Budget Detail'!E1)</f>
        <v/>
      </c>
      <c r="D7" s="1" t="s">
        <v>507</v>
      </c>
      <c r="F7" s="16"/>
    </row>
    <row r="8" spans="2:13" ht="15" x14ac:dyDescent="0.25">
      <c r="B8" s="105" t="s">
        <v>49</v>
      </c>
      <c r="C8" s="120" t="str">
        <f>IF('Budget Detail'!E2=0,"",'Budget Detail'!E2)</f>
        <v/>
      </c>
      <c r="F8" s="16"/>
    </row>
    <row r="9" spans="2:13" ht="15" x14ac:dyDescent="0.25">
      <c r="B9" s="105" t="s">
        <v>47</v>
      </c>
      <c r="C9" s="120" t="str">
        <f>IF('Budget Detail'!E3=0,"",'Budget Detail'!E3)</f>
        <v/>
      </c>
      <c r="F9" s="16"/>
    </row>
    <row r="10" spans="2:13" ht="15" x14ac:dyDescent="0.25">
      <c r="B10" s="105" t="s">
        <v>48</v>
      </c>
      <c r="C10" s="120" t="str">
        <f>IF('Budget Detail'!E4=0,"",'Budget Detail'!E4)</f>
        <v/>
      </c>
      <c r="F10" s="16"/>
    </row>
    <row r="11" spans="2:13" s="1" customFormat="1" ht="13.5" thickBot="1" x14ac:dyDescent="0.25">
      <c r="C11" s="7"/>
    </row>
    <row r="12" spans="2:13" s="1" customFormat="1" ht="15" customHeight="1" thickBot="1" x14ac:dyDescent="0.25">
      <c r="B12" s="199" t="s">
        <v>135</v>
      </c>
      <c r="C12" s="200" t="s">
        <v>480</v>
      </c>
      <c r="D12" s="200" t="s">
        <v>179</v>
      </c>
    </row>
    <row r="13" spans="2:13" s="1" customFormat="1" x14ac:dyDescent="0.2">
      <c r="B13" s="438" t="s">
        <v>64</v>
      </c>
      <c r="C13" s="439"/>
      <c r="D13" s="440"/>
    </row>
    <row r="14" spans="2:13" s="1" customFormat="1" outlineLevel="1" x14ac:dyDescent="0.2">
      <c r="B14" s="209" t="s">
        <v>137</v>
      </c>
      <c r="C14" s="208" t="s">
        <v>177</v>
      </c>
      <c r="D14" s="210" t="s">
        <v>484</v>
      </c>
      <c r="E14" s="350"/>
      <c r="F14" s="350"/>
      <c r="G14" s="350"/>
      <c r="H14" s="350"/>
      <c r="I14" s="350"/>
      <c r="J14" s="350"/>
      <c r="K14" s="350"/>
      <c r="L14" s="350"/>
      <c r="M14" s="350"/>
    </row>
    <row r="15" spans="2:13" ht="25.5" outlineLevel="1" x14ac:dyDescent="0.2">
      <c r="B15" s="291" t="s">
        <v>491</v>
      </c>
      <c r="C15" s="206" t="s">
        <v>492</v>
      </c>
      <c r="D15" s="351" t="s">
        <v>486</v>
      </c>
    </row>
    <row r="16" spans="2:13" ht="25.5" outlineLevel="1" x14ac:dyDescent="0.2">
      <c r="B16" s="291" t="s">
        <v>491</v>
      </c>
      <c r="C16" s="206" t="s">
        <v>492</v>
      </c>
      <c r="D16" s="351" t="s">
        <v>486</v>
      </c>
    </row>
    <row r="17" spans="2:4" ht="25.5" outlineLevel="1" x14ac:dyDescent="0.2">
      <c r="B17" s="291" t="s">
        <v>491</v>
      </c>
      <c r="C17" s="206" t="s">
        <v>492</v>
      </c>
      <c r="D17" s="351" t="s">
        <v>486</v>
      </c>
    </row>
    <row r="18" spans="2:4" ht="25.5" outlineLevel="1" x14ac:dyDescent="0.2">
      <c r="B18" s="291" t="s">
        <v>491</v>
      </c>
      <c r="C18" s="206" t="s">
        <v>492</v>
      </c>
      <c r="D18" s="351" t="s">
        <v>486</v>
      </c>
    </row>
    <row r="19" spans="2:4" ht="25.5" outlineLevel="1" x14ac:dyDescent="0.2">
      <c r="B19" s="291" t="s">
        <v>491</v>
      </c>
      <c r="C19" s="206" t="s">
        <v>492</v>
      </c>
      <c r="D19" s="351" t="s">
        <v>486</v>
      </c>
    </row>
    <row r="20" spans="2:4" ht="25.5" outlineLevel="1" x14ac:dyDescent="0.2">
      <c r="B20" s="291" t="s">
        <v>491</v>
      </c>
      <c r="C20" s="206" t="s">
        <v>492</v>
      </c>
      <c r="D20" s="351" t="s">
        <v>486</v>
      </c>
    </row>
    <row r="21" spans="2:4" outlineLevel="1" x14ac:dyDescent="0.2">
      <c r="B21" s="291" t="str">
        <f>'Budget Detail'!B19</f>
        <v>&lt;Insert more Expatriate Staff lines here&gt;</v>
      </c>
      <c r="C21" s="206"/>
      <c r="D21" s="351"/>
    </row>
    <row r="22" spans="2:4" outlineLevel="1" x14ac:dyDescent="0.2">
      <c r="B22" s="211" t="s">
        <v>65</v>
      </c>
      <c r="C22" s="208" t="s">
        <v>177</v>
      </c>
      <c r="D22" s="210" t="s">
        <v>178</v>
      </c>
    </row>
    <row r="23" spans="2:4" ht="25.5" outlineLevel="1" x14ac:dyDescent="0.2">
      <c r="B23" s="291" t="s">
        <v>491</v>
      </c>
      <c r="C23" s="206" t="s">
        <v>492</v>
      </c>
      <c r="D23" s="351" t="s">
        <v>486</v>
      </c>
    </row>
    <row r="24" spans="2:4" ht="25.5" outlineLevel="1" x14ac:dyDescent="0.2">
      <c r="B24" s="291" t="s">
        <v>491</v>
      </c>
      <c r="C24" s="206" t="s">
        <v>492</v>
      </c>
      <c r="D24" s="351" t="s">
        <v>486</v>
      </c>
    </row>
    <row r="25" spans="2:4" ht="25.5" outlineLevel="1" x14ac:dyDescent="0.2">
      <c r="B25" s="291" t="str">
        <f>'Budget Detail'!B24</f>
        <v>&lt;Insert more HQ Technical position lines here&gt;</v>
      </c>
      <c r="C25" s="206" t="s">
        <v>492</v>
      </c>
      <c r="D25" s="351" t="s">
        <v>486</v>
      </c>
    </row>
    <row r="26" spans="2:4" s="4" customFormat="1" outlineLevel="1" x14ac:dyDescent="0.2">
      <c r="B26" s="211" t="str">
        <f>IF('Budget Detail'!A$30="&lt;Head Office&gt;", "NATIONAL PROGRAM STAFF - HEAD OFFICE", CONCATENATE("NATIONAL PROGRAM STAFF - ",UPPER('Budget Detail'!A$30)))</f>
        <v>NATIONAL PROGRAM STAFF - HEAD OFFICE</v>
      </c>
      <c r="C26" s="208" t="s">
        <v>177</v>
      </c>
      <c r="D26" s="210" t="s">
        <v>178</v>
      </c>
    </row>
    <row r="27" spans="2:4" ht="25.5" outlineLevel="1" x14ac:dyDescent="0.2">
      <c r="B27" s="291" t="s">
        <v>491</v>
      </c>
      <c r="C27" s="206" t="s">
        <v>492</v>
      </c>
      <c r="D27" s="351" t="s">
        <v>486</v>
      </c>
    </row>
    <row r="28" spans="2:4" ht="25.5" outlineLevel="1" x14ac:dyDescent="0.2">
      <c r="B28" s="291" t="s">
        <v>491</v>
      </c>
      <c r="C28" s="206" t="s">
        <v>492</v>
      </c>
      <c r="D28" s="351" t="s">
        <v>486</v>
      </c>
    </row>
    <row r="29" spans="2:4" ht="28.5" customHeight="1" outlineLevel="1" x14ac:dyDescent="0.2">
      <c r="B29" s="291" t="s">
        <v>491</v>
      </c>
      <c r="C29" s="206" t="s">
        <v>492</v>
      </c>
      <c r="D29" s="351" t="s">
        <v>486</v>
      </c>
    </row>
    <row r="30" spans="2:4" ht="25.5" outlineLevel="1" x14ac:dyDescent="0.2">
      <c r="B30" s="291" t="s">
        <v>491</v>
      </c>
      <c r="C30" s="206" t="s">
        <v>492</v>
      </c>
      <c r="D30" s="351" t="s">
        <v>486</v>
      </c>
    </row>
    <row r="31" spans="2:4" ht="25.5" outlineLevel="1" x14ac:dyDescent="0.2">
      <c r="B31" s="291" t="s">
        <v>491</v>
      </c>
      <c r="C31" s="206" t="s">
        <v>492</v>
      </c>
      <c r="D31" s="351" t="s">
        <v>486</v>
      </c>
    </row>
    <row r="32" spans="2:4" ht="25.5" outlineLevel="1" x14ac:dyDescent="0.2">
      <c r="B32" s="291" t="str">
        <f>'Budget Detail'!B35</f>
        <v>&lt;Insert more Program Staff lines here&gt;</v>
      </c>
      <c r="C32" s="206" t="s">
        <v>492</v>
      </c>
      <c r="D32" s="351" t="s">
        <v>486</v>
      </c>
    </row>
    <row r="33" spans="2:4" s="4" customFormat="1" outlineLevel="1" x14ac:dyDescent="0.2">
      <c r="B33" s="211" t="str">
        <f>IF('Budget Detail'!A$30="&lt;Head Office&gt;", "NATIONAL OPERATIONAL STAFF - HEAD OFFICE", CONCATENATE("NATIONAL OPEATIONAL STAFF - ",UPPER('Budget Detail'!A$30)))</f>
        <v>NATIONAL OPERATIONAL STAFF - HEAD OFFICE</v>
      </c>
      <c r="C33" s="208" t="s">
        <v>177</v>
      </c>
      <c r="D33" s="210" t="s">
        <v>178</v>
      </c>
    </row>
    <row r="34" spans="2:4" ht="25.5" outlineLevel="1" x14ac:dyDescent="0.2">
      <c r="B34" s="291" t="s">
        <v>491</v>
      </c>
      <c r="C34" s="206" t="s">
        <v>492</v>
      </c>
      <c r="D34" s="351" t="s">
        <v>486</v>
      </c>
    </row>
    <row r="35" spans="2:4" ht="25.5" outlineLevel="1" x14ac:dyDescent="0.2">
      <c r="B35" s="291" t="s">
        <v>491</v>
      </c>
      <c r="C35" s="206" t="s">
        <v>492</v>
      </c>
      <c r="D35" s="351" t="s">
        <v>486</v>
      </c>
    </row>
    <row r="36" spans="2:4" ht="27" customHeight="1" outlineLevel="1" x14ac:dyDescent="0.2">
      <c r="B36" s="291" t="s">
        <v>491</v>
      </c>
      <c r="C36" s="206" t="s">
        <v>492</v>
      </c>
      <c r="D36" s="351" t="s">
        <v>486</v>
      </c>
    </row>
    <row r="37" spans="2:4" ht="25.5" outlineLevel="1" x14ac:dyDescent="0.2">
      <c r="B37" s="291" t="s">
        <v>491</v>
      </c>
      <c r="C37" s="206" t="s">
        <v>492</v>
      </c>
      <c r="D37" s="351" t="s">
        <v>486</v>
      </c>
    </row>
    <row r="38" spans="2:4" ht="25.5" outlineLevel="1" x14ac:dyDescent="0.2">
      <c r="B38" s="291" t="s">
        <v>491</v>
      </c>
      <c r="C38" s="206" t="s">
        <v>492</v>
      </c>
      <c r="D38" s="351" t="s">
        <v>486</v>
      </c>
    </row>
    <row r="39" spans="2:4" ht="25.5" outlineLevel="1" x14ac:dyDescent="0.2">
      <c r="B39" s="291" t="str">
        <f>'Budget Detail'!B43</f>
        <v>&lt;Insert more Other Staff lines here&gt;</v>
      </c>
      <c r="C39" s="206" t="s">
        <v>492</v>
      </c>
      <c r="D39" s="351" t="s">
        <v>486</v>
      </c>
    </row>
    <row r="40" spans="2:4" s="4" customFormat="1" outlineLevel="1" x14ac:dyDescent="0.2">
      <c r="B40" s="211" t="str">
        <f>IF('Budget Detail'!A$45="&lt;Field Office&gt;", "NATIONAL PROGRAM STAFF - FIELD OFFICE", CONCATENATE("NATIONAL PROGRAM STAFF - ",UPPER('Budget Detail'!A$45)))</f>
        <v>NATIONAL PROGRAM STAFF - FIELD OFFICE</v>
      </c>
      <c r="C40" s="208" t="s">
        <v>177</v>
      </c>
      <c r="D40" s="210" t="s">
        <v>178</v>
      </c>
    </row>
    <row r="41" spans="2:4" ht="25.5" outlineLevel="1" x14ac:dyDescent="0.2">
      <c r="B41" s="291" t="s">
        <v>491</v>
      </c>
      <c r="C41" s="206" t="s">
        <v>492</v>
      </c>
      <c r="D41" s="351" t="s">
        <v>486</v>
      </c>
    </row>
    <row r="42" spans="2:4" ht="25.5" outlineLevel="1" x14ac:dyDescent="0.2">
      <c r="B42" s="291" t="s">
        <v>491</v>
      </c>
      <c r="C42" s="206" t="s">
        <v>492</v>
      </c>
      <c r="D42" s="351" t="s">
        <v>486</v>
      </c>
    </row>
    <row r="43" spans="2:4" ht="25.5" outlineLevel="1" x14ac:dyDescent="0.2">
      <c r="B43" s="291" t="s">
        <v>491</v>
      </c>
      <c r="C43" s="206" t="s">
        <v>492</v>
      </c>
      <c r="D43" s="351" t="s">
        <v>486</v>
      </c>
    </row>
    <row r="44" spans="2:4" ht="25.5" outlineLevel="1" x14ac:dyDescent="0.2">
      <c r="B44" s="291" t="s">
        <v>491</v>
      </c>
      <c r="C44" s="206" t="s">
        <v>492</v>
      </c>
      <c r="D44" s="351" t="s">
        <v>486</v>
      </c>
    </row>
    <row r="45" spans="2:4" ht="25.5" outlineLevel="1" x14ac:dyDescent="0.2">
      <c r="B45" s="291" t="s">
        <v>491</v>
      </c>
      <c r="C45" s="206" t="s">
        <v>492</v>
      </c>
      <c r="D45" s="351" t="s">
        <v>486</v>
      </c>
    </row>
    <row r="46" spans="2:4" ht="25.5" outlineLevel="1" x14ac:dyDescent="0.2">
      <c r="B46" s="291" t="str">
        <f>'Budget Detail'!B50</f>
        <v>&lt;Insert more Program Staff lines here&gt;</v>
      </c>
      <c r="C46" s="206" t="s">
        <v>492</v>
      </c>
      <c r="D46" s="351" t="s">
        <v>486</v>
      </c>
    </row>
    <row r="47" spans="2:4" outlineLevel="1" x14ac:dyDescent="0.2">
      <c r="B47" s="211" t="str">
        <f>IF('Budget Detail'!A$45="&lt;Field Office&gt;", "NATIONAL OPERATIONAL STAFF - FIELD OFFICE", CONCATENATE("NATIONAL OPERATIONAL STAFF - ",UPPER('Budget Detail'!A$45)))</f>
        <v>NATIONAL OPERATIONAL STAFF - FIELD OFFICE</v>
      </c>
      <c r="C47" s="208" t="s">
        <v>177</v>
      </c>
      <c r="D47" s="210" t="s">
        <v>178</v>
      </c>
    </row>
    <row r="48" spans="2:4" ht="25.5" outlineLevel="1" x14ac:dyDescent="0.2">
      <c r="B48" s="291" t="str">
        <f>'Budget Detail'!B53</f>
        <v>&lt;operations position&gt;</v>
      </c>
      <c r="C48" s="206" t="s">
        <v>492</v>
      </c>
      <c r="D48" s="351" t="s">
        <v>486</v>
      </c>
    </row>
    <row r="49" spans="2:4" ht="25.5" outlineLevel="1" x14ac:dyDescent="0.2">
      <c r="B49" s="291" t="str">
        <f>'Budget Detail'!B54</f>
        <v>&lt;operations position&gt;</v>
      </c>
      <c r="C49" s="206" t="s">
        <v>492</v>
      </c>
      <c r="D49" s="351" t="s">
        <v>486</v>
      </c>
    </row>
    <row r="50" spans="2:4" ht="25.5" outlineLevel="1" x14ac:dyDescent="0.2">
      <c r="B50" s="291" t="str">
        <f>'Budget Detail'!B55</f>
        <v>&lt;operations position&gt;</v>
      </c>
      <c r="C50" s="206" t="s">
        <v>492</v>
      </c>
      <c r="D50" s="351" t="s">
        <v>486</v>
      </c>
    </row>
    <row r="51" spans="2:4" ht="25.5" outlineLevel="1" x14ac:dyDescent="0.2">
      <c r="B51" s="291" t="s">
        <v>493</v>
      </c>
      <c r="C51" s="206" t="s">
        <v>492</v>
      </c>
      <c r="D51" s="351" t="s">
        <v>486</v>
      </c>
    </row>
    <row r="52" spans="2:4" s="3" customFormat="1" x14ac:dyDescent="0.2">
      <c r="B52" s="204"/>
      <c r="C52" s="205"/>
      <c r="D52"/>
    </row>
    <row r="53" spans="2:4" s="3" customFormat="1" x14ac:dyDescent="0.2">
      <c r="B53" s="117" t="s">
        <v>56</v>
      </c>
      <c r="C53" s="106" t="s">
        <v>177</v>
      </c>
      <c r="D53" s="210" t="s">
        <v>484</v>
      </c>
    </row>
    <row r="54" spans="2:4" outlineLevel="1" x14ac:dyDescent="0.2">
      <c r="B54" s="291" t="str">
        <f>'Budget Detail'!B65</f>
        <v>Benefits - Local Staff</v>
      </c>
      <c r="C54" s="112" t="s">
        <v>180</v>
      </c>
      <c r="D54" s="351" t="s">
        <v>487</v>
      </c>
    </row>
    <row r="55" spans="2:4" outlineLevel="1" x14ac:dyDescent="0.2">
      <c r="B55" s="291" t="str">
        <f>'Budget Detail'!B66</f>
        <v>Severance Pay - Local Staff</v>
      </c>
      <c r="C55" s="112" t="s">
        <v>180</v>
      </c>
      <c r="D55" s="351" t="s">
        <v>487</v>
      </c>
    </row>
    <row r="56" spans="2:4" outlineLevel="1" x14ac:dyDescent="0.2">
      <c r="B56" s="291" t="str">
        <f>'Budget Detail'!B67</f>
        <v>Pooled Benefits - Expatriates &amp; HQ Staff</v>
      </c>
      <c r="C56" s="112" t="s">
        <v>180</v>
      </c>
      <c r="D56" s="351" t="s">
        <v>487</v>
      </c>
    </row>
    <row r="57" spans="2:4" outlineLevel="1" x14ac:dyDescent="0.2">
      <c r="B57" s="291" t="str">
        <f>'Budget Detail'!B68</f>
        <v>Shipping of Household Goods</v>
      </c>
      <c r="C57" s="112" t="s">
        <v>180</v>
      </c>
      <c r="D57" s="351" t="s">
        <v>487</v>
      </c>
    </row>
    <row r="58" spans="2:4" outlineLevel="1" x14ac:dyDescent="0.2">
      <c r="B58" s="291" t="str">
        <f>'Budget Detail'!B69</f>
        <v>Relocation Allowances</v>
      </c>
      <c r="C58" s="112" t="s">
        <v>180</v>
      </c>
      <c r="D58" s="351" t="s">
        <v>487</v>
      </c>
    </row>
    <row r="59" spans="2:4" outlineLevel="1" x14ac:dyDescent="0.2">
      <c r="B59" s="291" t="str">
        <f>'Budget Detail'!B70</f>
        <v>Storage Reimbursement - Expat Staff</v>
      </c>
      <c r="C59" s="112" t="s">
        <v>180</v>
      </c>
      <c r="D59" s="351" t="s">
        <v>487</v>
      </c>
    </row>
    <row r="60" spans="2:4" outlineLevel="1" x14ac:dyDescent="0.2">
      <c r="B60" s="291" t="str">
        <f>'Budget Detail'!B71</f>
        <v>Dependent Education - Expatriate Staff</v>
      </c>
      <c r="C60" s="112" t="s">
        <v>180</v>
      </c>
      <c r="D60" s="351" t="s">
        <v>487</v>
      </c>
    </row>
    <row r="61" spans="2:4" outlineLevel="1" x14ac:dyDescent="0.2">
      <c r="B61" s="291" t="str">
        <f>'Budget Detail'!B72</f>
        <v>Host Country Taxes - Expatriate Staff</v>
      </c>
      <c r="C61" s="112" t="s">
        <v>180</v>
      </c>
      <c r="D61" s="351" t="s">
        <v>487</v>
      </c>
    </row>
    <row r="62" spans="2:4" outlineLevel="1" x14ac:dyDescent="0.2">
      <c r="B62" s="291" t="str">
        <f>'Budget Detail'!B73</f>
        <v>Danger Pay - Expatriate Staff</v>
      </c>
      <c r="C62" s="112" t="s">
        <v>180</v>
      </c>
      <c r="D62" s="351" t="s">
        <v>487</v>
      </c>
    </row>
    <row r="63" spans="2:4" outlineLevel="1" x14ac:dyDescent="0.2">
      <c r="B63" s="291" t="str">
        <f>'Budget Detail'!B74</f>
        <v>Hardship Allowance - Expatriate Staff</v>
      </c>
      <c r="C63" s="112" t="s">
        <v>180</v>
      </c>
      <c r="D63" s="351" t="s">
        <v>487</v>
      </c>
    </row>
    <row r="64" spans="2:4" outlineLevel="1" x14ac:dyDescent="0.2">
      <c r="B64" s="291" t="str">
        <f>'Budget Detail'!B75</f>
        <v>R&amp;R Allowances - Expatriate Staff</v>
      </c>
      <c r="C64" s="112" t="s">
        <v>180</v>
      </c>
      <c r="D64" s="351" t="s">
        <v>487</v>
      </c>
    </row>
    <row r="65" spans="2:4" outlineLevel="1" x14ac:dyDescent="0.2">
      <c r="B65" s="291" t="str">
        <f>'Budget Detail'!B76</f>
        <v>Other Benefits - Expatriate</v>
      </c>
      <c r="C65" s="112" t="s">
        <v>180</v>
      </c>
      <c r="D65" s="351" t="s">
        <v>487</v>
      </c>
    </row>
    <row r="66" spans="2:4" outlineLevel="1" x14ac:dyDescent="0.2">
      <c r="B66" s="291" t="str">
        <f>'Budget Detail'!B77</f>
        <v>Housing - Individual and Shared</v>
      </c>
      <c r="C66" s="112" t="s">
        <v>180</v>
      </c>
      <c r="D66" s="351" t="s">
        <v>487</v>
      </c>
    </row>
    <row r="67" spans="2:4" ht="13.5" outlineLevel="1" thickBot="1" x14ac:dyDescent="0.25">
      <c r="B67" s="291" t="str">
        <f>'Budget Detail'!B78</f>
        <v>Employee Training</v>
      </c>
      <c r="C67" s="112" t="s">
        <v>180</v>
      </c>
      <c r="D67" s="351" t="s">
        <v>487</v>
      </c>
    </row>
    <row r="68" spans="2:4" s="3" customFormat="1" x14ac:dyDescent="0.2">
      <c r="B68" s="115"/>
      <c r="C68" s="116"/>
      <c r="D68"/>
    </row>
    <row r="69" spans="2:4" s="3" customFormat="1" ht="13.5" thickBot="1" x14ac:dyDescent="0.25">
      <c r="B69" s="117" t="s">
        <v>57</v>
      </c>
      <c r="C69" s="106" t="s">
        <v>475</v>
      </c>
      <c r="D69" s="210" t="s">
        <v>484</v>
      </c>
    </row>
    <row r="70" spans="2:4" s="3" customFormat="1" x14ac:dyDescent="0.2">
      <c r="B70" s="115"/>
      <c r="C70" s="116"/>
      <c r="D70"/>
    </row>
    <row r="71" spans="2:4" s="3" customFormat="1" x14ac:dyDescent="0.2">
      <c r="B71" s="117" t="s">
        <v>58</v>
      </c>
      <c r="C71" s="106" t="s">
        <v>177</v>
      </c>
      <c r="D71" s="210" t="s">
        <v>484</v>
      </c>
    </row>
    <row r="72" spans="2:4" outlineLevel="1" x14ac:dyDescent="0.2">
      <c r="B72" s="113" t="s">
        <v>138</v>
      </c>
      <c r="C72" s="114"/>
      <c r="D72" s="114"/>
    </row>
    <row r="73" spans="2:4" s="6" customFormat="1" ht="25.5" outlineLevel="1" x14ac:dyDescent="0.2">
      <c r="B73" s="288" t="str">
        <f>'Budget Detail'!B92</f>
        <v>&lt;Specific vehicle type/model&gt;</v>
      </c>
      <c r="C73" s="290" t="s">
        <v>97</v>
      </c>
      <c r="D73" s="351" t="s">
        <v>487</v>
      </c>
    </row>
    <row r="74" spans="2:4" s="6" customFormat="1" ht="25.5" outlineLevel="1" x14ac:dyDescent="0.2">
      <c r="B74" s="288" t="str">
        <f>'Budget Detail'!B93</f>
        <v>&lt;Specific vehicle type/model&gt;</v>
      </c>
      <c r="C74" s="289" t="s">
        <v>97</v>
      </c>
      <c r="D74" s="351" t="s">
        <v>487</v>
      </c>
    </row>
    <row r="75" spans="2:4" s="6" customFormat="1" ht="25.5" outlineLevel="1" x14ac:dyDescent="0.2">
      <c r="B75" s="288" t="str">
        <f>'Budget Detail'!B94</f>
        <v>&lt;Specific vehicle type/model&gt;</v>
      </c>
      <c r="C75" s="289" t="s">
        <v>97</v>
      </c>
      <c r="D75" s="351" t="s">
        <v>487</v>
      </c>
    </row>
    <row r="76" spans="2:4" s="6" customFormat="1" ht="25.5" outlineLevel="1" x14ac:dyDescent="0.2">
      <c r="B76" s="292" t="str">
        <f>'Budget Detail'!B95</f>
        <v>&lt;Insert more Vehicles lines here&gt;</v>
      </c>
      <c r="C76" s="289" t="s">
        <v>97</v>
      </c>
      <c r="D76" s="351" t="s">
        <v>487</v>
      </c>
    </row>
    <row r="77" spans="2:4" s="6" customFormat="1" outlineLevel="1" x14ac:dyDescent="0.2">
      <c r="B77" s="441" t="s">
        <v>139</v>
      </c>
      <c r="C77" s="442"/>
      <c r="D77" s="210" t="s">
        <v>484</v>
      </c>
    </row>
    <row r="78" spans="2:4" s="6" customFormat="1" ht="25.5" outlineLevel="1" x14ac:dyDescent="0.2">
      <c r="B78" s="288" t="str">
        <f>'Budget Detail'!B98</f>
        <v>&lt;Specific capital equipment&gt;</v>
      </c>
      <c r="C78" s="289" t="s">
        <v>96</v>
      </c>
      <c r="D78" s="351" t="s">
        <v>487</v>
      </c>
    </row>
    <row r="79" spans="2:4" s="6" customFormat="1" ht="25.5" outlineLevel="1" x14ac:dyDescent="0.2">
      <c r="B79" s="288" t="str">
        <f>'Budget Detail'!B99</f>
        <v>&lt;Specific capital equipment&gt;</v>
      </c>
      <c r="C79" s="289" t="s">
        <v>96</v>
      </c>
      <c r="D79" s="351" t="s">
        <v>487</v>
      </c>
    </row>
    <row r="80" spans="2:4" s="6" customFormat="1" ht="25.5" outlineLevel="1" x14ac:dyDescent="0.2">
      <c r="B80" s="288" t="str">
        <f>'Budget Detail'!B100</f>
        <v>&lt;Specific capital equipment&gt;</v>
      </c>
      <c r="C80" s="289" t="s">
        <v>96</v>
      </c>
      <c r="D80" s="351" t="s">
        <v>487</v>
      </c>
    </row>
    <row r="81" spans="2:4" s="6" customFormat="1" ht="26.25" outlineLevel="1" thickBot="1" x14ac:dyDescent="0.25">
      <c r="B81" s="292" t="str">
        <f>'Budget Detail'!B101</f>
        <v>&lt;Insert more Capital Equipment lines here&gt;</v>
      </c>
      <c r="C81" s="289" t="s">
        <v>96</v>
      </c>
      <c r="D81" s="351" t="s">
        <v>487</v>
      </c>
    </row>
    <row r="82" spans="2:4" s="3" customFormat="1" x14ac:dyDescent="0.2">
      <c r="B82" s="115"/>
      <c r="C82" s="116"/>
      <c r="D82"/>
    </row>
    <row r="83" spans="2:4" s="3" customFormat="1" x14ac:dyDescent="0.2">
      <c r="B83" s="117" t="s">
        <v>59</v>
      </c>
      <c r="C83" s="106" t="s">
        <v>177</v>
      </c>
      <c r="D83" s="210" t="s">
        <v>484</v>
      </c>
    </row>
    <row r="84" spans="2:4" outlineLevel="1" x14ac:dyDescent="0.2">
      <c r="B84" s="113" t="s">
        <v>140</v>
      </c>
      <c r="C84" s="118" t="s">
        <v>477</v>
      </c>
      <c r="D84" s="114"/>
    </row>
    <row r="85" spans="2:4" ht="25.5" outlineLevel="1" x14ac:dyDescent="0.2">
      <c r="B85" s="291" t="str">
        <f>'Budget Detail'!B108</f>
        <v>&lt;Specific general equipment&gt;</v>
      </c>
      <c r="C85" s="112" t="s">
        <v>96</v>
      </c>
      <c r="D85" s="351" t="s">
        <v>487</v>
      </c>
    </row>
    <row r="86" spans="2:4" ht="25.5" outlineLevel="1" x14ac:dyDescent="0.2">
      <c r="B86" s="291" t="str">
        <f>'Budget Detail'!B109</f>
        <v>&lt;Specific general equipment&gt;</v>
      </c>
      <c r="C86" s="112" t="s">
        <v>96</v>
      </c>
      <c r="D86" s="351" t="s">
        <v>487</v>
      </c>
    </row>
    <row r="87" spans="2:4" ht="25.5" outlineLevel="1" x14ac:dyDescent="0.2">
      <c r="B87" s="291" t="str">
        <f>'Budget Detail'!B110</f>
        <v>&lt;Specific general equipment&gt;</v>
      </c>
      <c r="C87" s="112" t="s">
        <v>96</v>
      </c>
      <c r="D87" s="351" t="s">
        <v>487</v>
      </c>
    </row>
    <row r="88" spans="2:4" ht="25.5" outlineLevel="1" x14ac:dyDescent="0.2">
      <c r="B88" s="291" t="str">
        <f>'Budget Detail'!B111</f>
        <v>&lt;Insert more Gen'l. Equipment lines here&gt;</v>
      </c>
      <c r="C88" s="112" t="s">
        <v>96</v>
      </c>
      <c r="D88" s="351" t="s">
        <v>487</v>
      </c>
    </row>
    <row r="89" spans="2:4" ht="25.5" outlineLevel="1" x14ac:dyDescent="0.2">
      <c r="B89" s="291" t="str">
        <f>'Budget Detail'!B112</f>
        <v>&lt;Insert more Gen'l. Equipment lines here&gt;</v>
      </c>
      <c r="C89" s="112" t="s">
        <v>96</v>
      </c>
      <c r="D89" s="351" t="s">
        <v>487</v>
      </c>
    </row>
    <row r="90" spans="2:4" ht="25.5" outlineLevel="1" x14ac:dyDescent="0.2">
      <c r="B90" s="291" t="str">
        <f>'Budget Detail'!B113</f>
        <v>&lt;Insert more Gen'l. Equipment lines here&gt;</v>
      </c>
      <c r="C90" s="112" t="s">
        <v>96</v>
      </c>
      <c r="D90" s="351" t="s">
        <v>487</v>
      </c>
    </row>
    <row r="91" spans="2:4" ht="25.5" outlineLevel="1" x14ac:dyDescent="0.2">
      <c r="B91" s="291" t="str">
        <f>'Budget Detail'!B114</f>
        <v>&lt;Insert more Gen'l. Equipment lines here&gt;</v>
      </c>
      <c r="C91" s="112" t="s">
        <v>96</v>
      </c>
      <c r="D91" s="351" t="s">
        <v>487</v>
      </c>
    </row>
    <row r="92" spans="2:4" ht="26.25" outlineLevel="1" thickBot="1" x14ac:dyDescent="0.25">
      <c r="B92" s="291" t="str">
        <f>'Budget Detail'!B115</f>
        <v>&lt;Insert more Gen'l. Equipment lines here&gt;</v>
      </c>
      <c r="C92" s="112" t="s">
        <v>96</v>
      </c>
      <c r="D92" s="351" t="s">
        <v>487</v>
      </c>
    </row>
    <row r="93" spans="2:4" s="3" customFormat="1" ht="13.5" thickBot="1" x14ac:dyDescent="0.25">
      <c r="B93" s="295"/>
      <c r="C93" s="296"/>
      <c r="D93"/>
    </row>
    <row r="94" spans="2:4" s="3" customFormat="1" x14ac:dyDescent="0.2">
      <c r="B94" s="297" t="s">
        <v>60</v>
      </c>
      <c r="C94" s="298" t="s">
        <v>177</v>
      </c>
      <c r="D94" s="210" t="s">
        <v>484</v>
      </c>
    </row>
    <row r="95" spans="2:4" outlineLevel="1" x14ac:dyDescent="0.2">
      <c r="B95" s="113" t="s">
        <v>141</v>
      </c>
      <c r="C95" s="114"/>
      <c r="D95" s="114"/>
    </row>
    <row r="96" spans="2:4" ht="25.5" outlineLevel="1" x14ac:dyDescent="0.2">
      <c r="B96" s="291" t="str">
        <f>'Budget Detail'!B124</f>
        <v>&lt;Specific program activity&gt;</v>
      </c>
      <c r="C96" s="112" t="s">
        <v>98</v>
      </c>
      <c r="D96" s="351" t="s">
        <v>487</v>
      </c>
    </row>
    <row r="97" spans="2:4" ht="25.5" outlineLevel="1" x14ac:dyDescent="0.2">
      <c r="B97" s="291" t="str">
        <f>'Budget Detail'!B125</f>
        <v>&lt;Specific program activity&gt;</v>
      </c>
      <c r="C97" s="112" t="s">
        <v>98</v>
      </c>
      <c r="D97" s="351" t="s">
        <v>487</v>
      </c>
    </row>
    <row r="98" spans="2:4" ht="25.5" outlineLevel="1" x14ac:dyDescent="0.2">
      <c r="B98" s="291" t="str">
        <f>'Budget Detail'!B126</f>
        <v>&lt;Specific program activity&gt;</v>
      </c>
      <c r="C98" s="112" t="s">
        <v>98</v>
      </c>
      <c r="D98" s="351" t="s">
        <v>487</v>
      </c>
    </row>
    <row r="99" spans="2:4" ht="25.5" outlineLevel="1" x14ac:dyDescent="0.2">
      <c r="B99" s="291" t="str">
        <f>'Budget Detail'!B127</f>
        <v>&lt;Specific program activity&gt;</v>
      </c>
      <c r="C99" s="112" t="s">
        <v>98</v>
      </c>
      <c r="D99" s="351" t="s">
        <v>487</v>
      </c>
    </row>
    <row r="100" spans="2:4" ht="25.5" outlineLevel="1" x14ac:dyDescent="0.2">
      <c r="B100" s="291" t="str">
        <f>'Budget Detail'!B128</f>
        <v>&lt;Insert more Program Activity lines here&gt;</v>
      </c>
      <c r="C100" s="112" t="s">
        <v>98</v>
      </c>
      <c r="D100" s="351" t="s">
        <v>487</v>
      </c>
    </row>
    <row r="101" spans="2:4" outlineLevel="1" x14ac:dyDescent="0.2">
      <c r="B101" s="113" t="s">
        <v>142</v>
      </c>
      <c r="C101" s="114"/>
      <c r="D101" s="114"/>
    </row>
    <row r="102" spans="2:4" ht="25.5" outlineLevel="1" x14ac:dyDescent="0.2">
      <c r="B102" s="119" t="str">
        <f>'Budget Detail'!B131</f>
        <v>&lt;Specific training activity&gt;</v>
      </c>
      <c r="C102" s="112" t="s">
        <v>99</v>
      </c>
      <c r="D102" s="351" t="s">
        <v>487</v>
      </c>
    </row>
    <row r="103" spans="2:4" ht="25.5" outlineLevel="1" x14ac:dyDescent="0.2">
      <c r="B103" s="119" t="str">
        <f>'Budget Detail'!B132</f>
        <v>&lt;Specific training activity&gt;</v>
      </c>
      <c r="C103" s="112" t="s">
        <v>99</v>
      </c>
      <c r="D103" s="351" t="s">
        <v>487</v>
      </c>
    </row>
    <row r="104" spans="2:4" ht="25.5" outlineLevel="1" x14ac:dyDescent="0.2">
      <c r="B104" s="299" t="str">
        <f>'Budget Detail'!B133</f>
        <v>&lt;Insert more Training lines here&gt;</v>
      </c>
      <c r="C104" s="112" t="s">
        <v>99</v>
      </c>
      <c r="D104" s="351" t="s">
        <v>487</v>
      </c>
    </row>
    <row r="105" spans="2:4" outlineLevel="1" x14ac:dyDescent="0.2">
      <c r="B105" s="113" t="s">
        <v>143</v>
      </c>
      <c r="C105" s="114"/>
      <c r="D105" s="114"/>
    </row>
    <row r="106" spans="2:4" ht="25.5" outlineLevel="1" x14ac:dyDescent="0.2">
      <c r="B106" s="291" t="str">
        <f>'Budget Detail'!B140</f>
        <v>Design, Monitoring and Evaluation</v>
      </c>
      <c r="C106" s="112" t="s">
        <v>181</v>
      </c>
      <c r="D106" s="351" t="s">
        <v>487</v>
      </c>
    </row>
    <row r="107" spans="2:4" outlineLevel="1" x14ac:dyDescent="0.2">
      <c r="B107" s="113" t="s">
        <v>478</v>
      </c>
      <c r="C107" s="114"/>
      <c r="D107" s="114"/>
    </row>
    <row r="108" spans="2:4" ht="25.5" outlineLevel="1" x14ac:dyDescent="0.2">
      <c r="B108" s="291" t="str">
        <f>'Budget Detail'!B144</f>
        <v>&lt;International consultant role&gt;</v>
      </c>
      <c r="C108" s="112" t="s">
        <v>100</v>
      </c>
      <c r="D108" s="351" t="s">
        <v>487</v>
      </c>
    </row>
    <row r="109" spans="2:4" ht="25.5" outlineLevel="1" x14ac:dyDescent="0.2">
      <c r="B109" s="291" t="str">
        <f>'Budget Detail'!B145</f>
        <v>&lt;International consultant role&gt;</v>
      </c>
      <c r="C109" s="112" t="s">
        <v>100</v>
      </c>
      <c r="D109" s="351" t="s">
        <v>487</v>
      </c>
    </row>
    <row r="110" spans="2:4" ht="25.5" outlineLevel="1" x14ac:dyDescent="0.2">
      <c r="B110" s="291" t="str">
        <f>'Budget Detail'!B146</f>
        <v>&lt;Insert more Int'l. Consultant lines here&gt;</v>
      </c>
      <c r="C110" s="112" t="s">
        <v>100</v>
      </c>
      <c r="D110" s="351" t="s">
        <v>487</v>
      </c>
    </row>
    <row r="111" spans="2:4" outlineLevel="1" x14ac:dyDescent="0.2">
      <c r="B111" s="113" t="s">
        <v>479</v>
      </c>
      <c r="C111" s="114"/>
      <c r="D111" s="114"/>
    </row>
    <row r="112" spans="2:4" s="3" customFormat="1" ht="25.5" outlineLevel="1" x14ac:dyDescent="0.2">
      <c r="B112" s="300" t="str">
        <f>'Budget Detail'!B148</f>
        <v>&lt;National consultant role&gt;</v>
      </c>
      <c r="C112" s="112" t="s">
        <v>101</v>
      </c>
      <c r="D112" s="351" t="s">
        <v>487</v>
      </c>
    </row>
    <row r="113" spans="2:4" ht="25.5" outlineLevel="1" x14ac:dyDescent="0.2">
      <c r="B113" s="300" t="str">
        <f>'Budget Detail'!B149</f>
        <v>&lt;National consultant role&gt;</v>
      </c>
      <c r="C113" s="112" t="s">
        <v>101</v>
      </c>
      <c r="D113" s="351" t="s">
        <v>487</v>
      </c>
    </row>
    <row r="114" spans="2:4" ht="26.25" outlineLevel="1" thickBot="1" x14ac:dyDescent="0.25">
      <c r="B114" s="301" t="str">
        <f>'Budget Detail'!B150</f>
        <v>&lt;Insert more Nat'l. Consultant lines here&gt;</v>
      </c>
      <c r="C114" s="207" t="s">
        <v>101</v>
      </c>
      <c r="D114" s="351" t="s">
        <v>487</v>
      </c>
    </row>
    <row r="115" spans="2:4" outlineLevel="1" x14ac:dyDescent="0.2">
      <c r="B115" s="293" t="s">
        <v>498</v>
      </c>
      <c r="C115" s="294"/>
      <c r="D115" s="114"/>
    </row>
    <row r="116" spans="2:4" outlineLevel="1" x14ac:dyDescent="0.2">
      <c r="B116" s="291" t="str">
        <f>'Budget Detail'!B157</f>
        <v>&lt;Specific subgrant activity&gt;</v>
      </c>
      <c r="C116" s="112" t="s">
        <v>182</v>
      </c>
      <c r="D116" s="351" t="s">
        <v>487</v>
      </c>
    </row>
    <row r="117" spans="2:4" outlineLevel="1" x14ac:dyDescent="0.2">
      <c r="B117" s="291" t="str">
        <f>'Budget Detail'!B158</f>
        <v>&lt;Specific subgrant activity&gt;</v>
      </c>
      <c r="C117" s="112" t="s">
        <v>182</v>
      </c>
      <c r="D117" s="351" t="s">
        <v>487</v>
      </c>
    </row>
    <row r="118" spans="2:4" outlineLevel="1" x14ac:dyDescent="0.2">
      <c r="B118" s="291" t="str">
        <f>'Budget Detail'!B159</f>
        <v>&lt;Specific subgrant activity&gt;</v>
      </c>
      <c r="C118" s="112" t="s">
        <v>182</v>
      </c>
      <c r="D118" s="351" t="s">
        <v>487</v>
      </c>
    </row>
    <row r="119" spans="2:4" outlineLevel="1" x14ac:dyDescent="0.2">
      <c r="B119" s="113" t="s">
        <v>499</v>
      </c>
      <c r="C119" s="114"/>
      <c r="D119" s="114"/>
    </row>
    <row r="120" spans="2:4" outlineLevel="1" x14ac:dyDescent="0.2">
      <c r="B120" s="291" t="str">
        <f>'Budget Detail'!B162</f>
        <v>&lt;Specific local subgrant activity&gt;</v>
      </c>
      <c r="C120" s="112" t="s">
        <v>183</v>
      </c>
      <c r="D120" s="351" t="s">
        <v>487</v>
      </c>
    </row>
    <row r="121" spans="2:4" outlineLevel="1" x14ac:dyDescent="0.2">
      <c r="B121" s="291" t="str">
        <f>'Budget Detail'!B163</f>
        <v>&lt;Specific local subgrant activity&gt;</v>
      </c>
      <c r="C121" s="112" t="s">
        <v>183</v>
      </c>
      <c r="D121" s="351" t="s">
        <v>487</v>
      </c>
    </row>
    <row r="122" spans="2:4" ht="13.5" outlineLevel="1" thickBot="1" x14ac:dyDescent="0.25">
      <c r="B122" s="291" t="str">
        <f>'Budget Detail'!B164</f>
        <v>&lt;Specific local subgrant activity&gt;</v>
      </c>
      <c r="C122" s="112" t="s">
        <v>183</v>
      </c>
      <c r="D122" s="351" t="s">
        <v>487</v>
      </c>
    </row>
    <row r="123" spans="2:4" s="3" customFormat="1" x14ac:dyDescent="0.2">
      <c r="B123" s="115"/>
      <c r="C123" s="116"/>
      <c r="D123"/>
    </row>
    <row r="124" spans="2:4" s="3" customFormat="1" x14ac:dyDescent="0.2">
      <c r="B124" s="117" t="s">
        <v>61</v>
      </c>
      <c r="C124" s="106" t="s">
        <v>177</v>
      </c>
      <c r="D124" s="210" t="s">
        <v>484</v>
      </c>
    </row>
    <row r="125" spans="2:4" outlineLevel="1" x14ac:dyDescent="0.2">
      <c r="B125" s="113" t="s">
        <v>144</v>
      </c>
      <c r="C125" s="114"/>
      <c r="D125" s="114"/>
    </row>
    <row r="126" spans="2:4" ht="25.5" outlineLevel="1" x14ac:dyDescent="0.2">
      <c r="B126" s="111" t="str">
        <f>'Budget Detail'!B173</f>
        <v>&lt;Specific construction activity&gt;</v>
      </c>
      <c r="C126" s="112" t="s">
        <v>145</v>
      </c>
      <c r="D126" s="351" t="s">
        <v>487</v>
      </c>
    </row>
    <row r="127" spans="2:4" ht="25.5" outlineLevel="1" x14ac:dyDescent="0.2">
      <c r="B127" s="111" t="str">
        <f>'Budget Detail'!B174</f>
        <v>&lt;Specific construction activity&gt;</v>
      </c>
      <c r="C127" s="112" t="s">
        <v>145</v>
      </c>
      <c r="D127" s="351" t="s">
        <v>487</v>
      </c>
    </row>
    <row r="128" spans="2:4" ht="26.25" outlineLevel="1" thickBot="1" x14ac:dyDescent="0.25">
      <c r="B128" s="111" t="s">
        <v>45</v>
      </c>
      <c r="C128" s="112" t="s">
        <v>145</v>
      </c>
      <c r="D128" s="351" t="s">
        <v>487</v>
      </c>
    </row>
    <row r="129" spans="2:4" s="3" customFormat="1" x14ac:dyDescent="0.2">
      <c r="B129" s="115"/>
      <c r="C129" s="116"/>
      <c r="D129"/>
    </row>
    <row r="130" spans="2:4" s="3" customFormat="1" x14ac:dyDescent="0.2">
      <c r="B130" s="117" t="s">
        <v>481</v>
      </c>
      <c r="C130" s="106" t="s">
        <v>177</v>
      </c>
      <c r="D130" s="210" t="s">
        <v>484</v>
      </c>
    </row>
    <row r="131" spans="2:4" outlineLevel="1" x14ac:dyDescent="0.2">
      <c r="B131" s="113" t="s">
        <v>90</v>
      </c>
      <c r="C131" s="114"/>
      <c r="D131" s="114"/>
    </row>
    <row r="132" spans="2:4" outlineLevel="1" x14ac:dyDescent="0.2">
      <c r="B132" s="291" t="str">
        <f>'Budget Detail'!B182</f>
        <v>Vehicle Rent/Lease</v>
      </c>
      <c r="C132" s="112" t="s">
        <v>184</v>
      </c>
      <c r="D132" s="351" t="s">
        <v>487</v>
      </c>
    </row>
    <row r="133" spans="2:4" outlineLevel="1" x14ac:dyDescent="0.2">
      <c r="B133" s="291" t="str">
        <f>'Budget Detail'!B183</f>
        <v>Vehicle Fuel</v>
      </c>
      <c r="C133" s="203" t="s">
        <v>185</v>
      </c>
      <c r="D133" s="351" t="s">
        <v>487</v>
      </c>
    </row>
    <row r="134" spans="2:4" outlineLevel="1" x14ac:dyDescent="0.2">
      <c r="B134" s="291" t="str">
        <f>'Budget Detail'!B184</f>
        <v>Vehicle Repairs and Maintenance</v>
      </c>
      <c r="C134" s="203" t="s">
        <v>185</v>
      </c>
      <c r="D134" s="351" t="s">
        <v>487</v>
      </c>
    </row>
    <row r="135" spans="2:4" outlineLevel="1" x14ac:dyDescent="0.2">
      <c r="B135" s="291" t="str">
        <f>'Budget Detail'!B185</f>
        <v>Vehicle Insurance</v>
      </c>
      <c r="C135" s="203" t="s">
        <v>185</v>
      </c>
      <c r="D135" s="351" t="s">
        <v>487</v>
      </c>
    </row>
    <row r="136" spans="2:4" outlineLevel="1" x14ac:dyDescent="0.2">
      <c r="B136" s="291" t="str">
        <f>'Budget Detail'!B186</f>
        <v>Other Vehicle Expenses</v>
      </c>
      <c r="C136" s="203" t="s">
        <v>185</v>
      </c>
      <c r="D136" s="351" t="s">
        <v>487</v>
      </c>
    </row>
    <row r="137" spans="2:4" outlineLevel="1" x14ac:dyDescent="0.2">
      <c r="B137" s="291" t="str">
        <f>'Budget Detail'!B187</f>
        <v>Professional Fees - Audit</v>
      </c>
      <c r="C137" s="203" t="s">
        <v>185</v>
      </c>
      <c r="D137" s="351" t="s">
        <v>487</v>
      </c>
    </row>
    <row r="138" spans="2:4" outlineLevel="1" x14ac:dyDescent="0.2">
      <c r="B138" s="291" t="str">
        <f>'Budget Detail'!B188</f>
        <v>Professional Fees - Legal</v>
      </c>
      <c r="C138" s="203" t="s">
        <v>185</v>
      </c>
      <c r="D138" s="351" t="s">
        <v>487</v>
      </c>
    </row>
    <row r="139" spans="2:4" outlineLevel="1" x14ac:dyDescent="0.2">
      <c r="B139" s="291" t="str">
        <f>'Budget Detail'!B189</f>
        <v>Professional Fees - Other</v>
      </c>
      <c r="C139" s="203" t="s">
        <v>185</v>
      </c>
      <c r="D139" s="351" t="s">
        <v>487</v>
      </c>
    </row>
    <row r="140" spans="2:4" outlineLevel="1" x14ac:dyDescent="0.2">
      <c r="B140" s="291" t="str">
        <f>'Budget Detail'!B190</f>
        <v>Temporary Labor</v>
      </c>
      <c r="C140" s="203" t="s">
        <v>185</v>
      </c>
      <c r="D140" s="351" t="s">
        <v>487</v>
      </c>
    </row>
    <row r="141" spans="2:4" outlineLevel="1" x14ac:dyDescent="0.2">
      <c r="B141" s="291" t="str">
        <f>'Budget Detail'!B191</f>
        <v xml:space="preserve">Branding and Marking </v>
      </c>
      <c r="C141" s="203" t="s">
        <v>185</v>
      </c>
      <c r="D141" s="351" t="s">
        <v>487</v>
      </c>
    </row>
    <row r="142" spans="2:4" outlineLevel="1" x14ac:dyDescent="0.2">
      <c r="B142" s="291" t="str">
        <f>'Budget Detail'!B192</f>
        <v>Equipment Rental</v>
      </c>
      <c r="C142" s="203" t="s">
        <v>185</v>
      </c>
      <c r="D142" s="351" t="s">
        <v>487</v>
      </c>
    </row>
    <row r="143" spans="2:4" ht="12.75" customHeight="1" outlineLevel="1" x14ac:dyDescent="0.2">
      <c r="B143" s="291" t="str">
        <f>'Budget Detail'!B193</f>
        <v>Software Licenses</v>
      </c>
      <c r="C143" s="203" t="s">
        <v>185</v>
      </c>
      <c r="D143" s="351" t="s">
        <v>487</v>
      </c>
    </row>
    <row r="144" spans="2:4" outlineLevel="1" x14ac:dyDescent="0.2">
      <c r="B144" s="291" t="str">
        <f>'Budget Detail'!B194</f>
        <v>Equipment Repairs and Maintenance</v>
      </c>
      <c r="C144" s="203" t="s">
        <v>185</v>
      </c>
      <c r="D144" s="351" t="s">
        <v>487</v>
      </c>
    </row>
    <row r="145" spans="2:4" outlineLevel="1" x14ac:dyDescent="0.2">
      <c r="B145" s="291" t="str">
        <f>'Budget Detail'!B195</f>
        <v>Advertising</v>
      </c>
      <c r="C145" s="203" t="s">
        <v>185</v>
      </c>
      <c r="D145" s="351" t="s">
        <v>487</v>
      </c>
    </row>
    <row r="146" spans="2:4" outlineLevel="1" x14ac:dyDescent="0.2">
      <c r="B146" s="291" t="str">
        <f>'Budget Detail'!B196</f>
        <v>Office Rent</v>
      </c>
      <c r="C146" s="203" t="s">
        <v>185</v>
      </c>
      <c r="D146" s="351" t="s">
        <v>487</v>
      </c>
    </row>
    <row r="147" spans="2:4" outlineLevel="1" x14ac:dyDescent="0.2">
      <c r="B147" s="291" t="str">
        <f>'Budget Detail'!B197</f>
        <v>Office Utilities</v>
      </c>
      <c r="C147" s="203" t="s">
        <v>185</v>
      </c>
      <c r="D147" s="351" t="s">
        <v>487</v>
      </c>
    </row>
    <row r="148" spans="2:4" outlineLevel="1" x14ac:dyDescent="0.2">
      <c r="B148" s="291" t="str">
        <f>'Budget Detail'!B198</f>
        <v>Office Repairs and Maintenance</v>
      </c>
      <c r="C148" s="203" t="s">
        <v>185</v>
      </c>
      <c r="D148" s="351" t="s">
        <v>487</v>
      </c>
    </row>
    <row r="149" spans="2:4" outlineLevel="1" x14ac:dyDescent="0.2">
      <c r="B149" s="291" t="str">
        <f>'Budget Detail'!B199</f>
        <v>Warehouse Rent</v>
      </c>
      <c r="C149" s="203" t="s">
        <v>185</v>
      </c>
      <c r="D149" s="351" t="s">
        <v>487</v>
      </c>
    </row>
    <row r="150" spans="2:4" outlineLevel="1" x14ac:dyDescent="0.2">
      <c r="B150" s="291" t="str">
        <f>'Budget Detail'!B200</f>
        <v>Warehouse Utilities</v>
      </c>
      <c r="C150" s="203" t="s">
        <v>185</v>
      </c>
      <c r="D150" s="351" t="s">
        <v>487</v>
      </c>
    </row>
    <row r="151" spans="2:4" outlineLevel="1" x14ac:dyDescent="0.2">
      <c r="B151" s="291" t="str">
        <f>'Budget Detail'!B201</f>
        <v>Warehouse Repairs &amp; Maintenance</v>
      </c>
      <c r="C151" s="203" t="s">
        <v>185</v>
      </c>
      <c r="D151" s="351" t="s">
        <v>487</v>
      </c>
    </row>
    <row r="152" spans="2:4" outlineLevel="1" x14ac:dyDescent="0.2">
      <c r="B152" s="291" t="str">
        <f>'Budget Detail'!B202</f>
        <v>Security Services</v>
      </c>
      <c r="C152" s="203" t="s">
        <v>185</v>
      </c>
      <c r="D152" s="351" t="s">
        <v>487</v>
      </c>
    </row>
    <row r="153" spans="2:4" outlineLevel="1" x14ac:dyDescent="0.2">
      <c r="B153" s="291" t="str">
        <f>'Budget Detail'!B203</f>
        <v>Office Supplies</v>
      </c>
      <c r="C153" s="203" t="s">
        <v>185</v>
      </c>
      <c r="D153" s="351" t="s">
        <v>487</v>
      </c>
    </row>
    <row r="154" spans="2:4" outlineLevel="1" x14ac:dyDescent="0.2">
      <c r="B154" s="291" t="str">
        <f>'Budget Detail'!B204</f>
        <v>Warehouse Supplies</v>
      </c>
      <c r="C154" s="203" t="s">
        <v>185</v>
      </c>
      <c r="D154" s="351" t="s">
        <v>487</v>
      </c>
    </row>
    <row r="155" spans="2:4" outlineLevel="1" x14ac:dyDescent="0.2">
      <c r="B155" s="291" t="str">
        <f>'Budget Detail'!B205</f>
        <v>General Communications Expense</v>
      </c>
      <c r="C155" s="203" t="s">
        <v>185</v>
      </c>
      <c r="D155" s="351" t="s">
        <v>487</v>
      </c>
    </row>
    <row r="156" spans="2:4" outlineLevel="1" x14ac:dyDescent="0.2">
      <c r="B156" s="291" t="str">
        <f>'Budget Detail'!B206</f>
        <v>Mobile/Cellular Communications</v>
      </c>
      <c r="C156" s="203" t="s">
        <v>185</v>
      </c>
      <c r="D156" s="351" t="s">
        <v>487</v>
      </c>
    </row>
    <row r="157" spans="2:4" outlineLevel="1" x14ac:dyDescent="0.2">
      <c r="B157" s="291" t="str">
        <f>'Budget Detail'!B207</f>
        <v>Satellite Communications</v>
      </c>
      <c r="C157" s="203" t="s">
        <v>185</v>
      </c>
      <c r="D157" s="351" t="s">
        <v>487</v>
      </c>
    </row>
    <row r="158" spans="2:4" outlineLevel="1" x14ac:dyDescent="0.2">
      <c r="B158" s="291" t="str">
        <f>'Budget Detail'!B208</f>
        <v>Internet Communications</v>
      </c>
      <c r="C158" s="203" t="s">
        <v>185</v>
      </c>
      <c r="D158" s="351" t="s">
        <v>487</v>
      </c>
    </row>
    <row r="159" spans="2:4" outlineLevel="1" x14ac:dyDescent="0.2">
      <c r="B159" s="291" t="str">
        <f>'Budget Detail'!B209</f>
        <v>Printing and Photocopying</v>
      </c>
      <c r="C159" s="203" t="s">
        <v>185</v>
      </c>
      <c r="D159" s="351" t="s">
        <v>487</v>
      </c>
    </row>
    <row r="160" spans="2:4" outlineLevel="1" x14ac:dyDescent="0.2">
      <c r="B160" s="291" t="str">
        <f>'Budget Detail'!B210</f>
        <v>Courier and Postage</v>
      </c>
      <c r="C160" s="203" t="s">
        <v>185</v>
      </c>
      <c r="D160" s="351" t="s">
        <v>487</v>
      </c>
    </row>
    <row r="161" spans="2:4" outlineLevel="1" x14ac:dyDescent="0.2">
      <c r="B161" s="291" t="str">
        <f>'Budget Detail'!B211</f>
        <v>DBA Insurance</v>
      </c>
      <c r="C161" s="203" t="s">
        <v>185</v>
      </c>
      <c r="D161" s="351" t="s">
        <v>487</v>
      </c>
    </row>
    <row r="162" spans="2:4" outlineLevel="1" x14ac:dyDescent="0.2">
      <c r="B162" s="291" t="str">
        <f>'Budget Detail'!B212</f>
        <v>Dues, Subscriptions and References</v>
      </c>
      <c r="C162" s="203" t="s">
        <v>185</v>
      </c>
      <c r="D162" s="351" t="s">
        <v>487</v>
      </c>
    </row>
    <row r="163" spans="2:4" outlineLevel="1" x14ac:dyDescent="0.2">
      <c r="B163" s="291" t="str">
        <f>'Budget Detail'!B213</f>
        <v>Banking and Cash Handling Fees</v>
      </c>
      <c r="C163" s="203" t="s">
        <v>185</v>
      </c>
      <c r="D163" s="351" t="s">
        <v>487</v>
      </c>
    </row>
    <row r="164" spans="2:4" outlineLevel="1" x14ac:dyDescent="0.2">
      <c r="B164" s="291" t="str">
        <f>'Budget Detail'!B214</f>
        <v>Taxes, Filing and Registration Fees</v>
      </c>
      <c r="C164" s="203" t="s">
        <v>185</v>
      </c>
      <c r="D164" s="351" t="s">
        <v>487</v>
      </c>
    </row>
    <row r="165" spans="2:4" outlineLevel="1" x14ac:dyDescent="0.2">
      <c r="B165" s="291" t="str">
        <f>'Budget Detail'!B215</f>
        <v>&lt;Insert more ODC lines here&gt;</v>
      </c>
      <c r="C165" s="203" t="s">
        <v>185</v>
      </c>
      <c r="D165" s="351" t="s">
        <v>487</v>
      </c>
    </row>
    <row r="166" spans="2:4" outlineLevel="1" x14ac:dyDescent="0.2">
      <c r="B166" s="113" t="s">
        <v>91</v>
      </c>
      <c r="C166" s="114"/>
      <c r="D166" s="114"/>
    </row>
    <row r="167" spans="2:4" outlineLevel="1" x14ac:dyDescent="0.2">
      <c r="B167" s="291" t="str">
        <f>'Budget Detail'!B218</f>
        <v>Vehicle Rent/Lease</v>
      </c>
      <c r="C167" s="112" t="s">
        <v>184</v>
      </c>
      <c r="D167" s="351" t="s">
        <v>487</v>
      </c>
    </row>
    <row r="168" spans="2:4" outlineLevel="1" x14ac:dyDescent="0.2">
      <c r="B168" s="291" t="str">
        <f>'Budget Detail'!B219</f>
        <v>Vehicle Fuel</v>
      </c>
      <c r="C168" s="203" t="s">
        <v>185</v>
      </c>
      <c r="D168" s="351" t="s">
        <v>487</v>
      </c>
    </row>
    <row r="169" spans="2:4" outlineLevel="1" x14ac:dyDescent="0.2">
      <c r="B169" s="291" t="str">
        <f>'Budget Detail'!B220</f>
        <v>Vehicle Repairs and Maintenance</v>
      </c>
      <c r="C169" s="203" t="s">
        <v>185</v>
      </c>
      <c r="D169" s="351" t="s">
        <v>487</v>
      </c>
    </row>
    <row r="170" spans="2:4" outlineLevel="1" x14ac:dyDescent="0.2">
      <c r="B170" s="291" t="str">
        <f>'Budget Detail'!B221</f>
        <v>Vehicle Insurance</v>
      </c>
      <c r="C170" s="203" t="s">
        <v>185</v>
      </c>
      <c r="D170" s="351" t="s">
        <v>487</v>
      </c>
    </row>
    <row r="171" spans="2:4" outlineLevel="1" x14ac:dyDescent="0.2">
      <c r="B171" s="291" t="str">
        <f>'Budget Detail'!B222</f>
        <v>Other Vehicle Expenses</v>
      </c>
      <c r="C171" s="203" t="s">
        <v>185</v>
      </c>
      <c r="D171" s="351" t="s">
        <v>487</v>
      </c>
    </row>
    <row r="172" spans="2:4" outlineLevel="1" x14ac:dyDescent="0.2">
      <c r="B172" s="291" t="str">
        <f>'Budget Detail'!B223</f>
        <v>Professional Fees - Legal</v>
      </c>
      <c r="C172" s="203" t="s">
        <v>185</v>
      </c>
      <c r="D172" s="351" t="s">
        <v>487</v>
      </c>
    </row>
    <row r="173" spans="2:4" outlineLevel="1" x14ac:dyDescent="0.2">
      <c r="B173" s="291" t="str">
        <f>'Budget Detail'!B224</f>
        <v>Professional Fees - Other</v>
      </c>
      <c r="C173" s="203" t="s">
        <v>185</v>
      </c>
      <c r="D173" s="351" t="s">
        <v>487</v>
      </c>
    </row>
    <row r="174" spans="2:4" outlineLevel="1" x14ac:dyDescent="0.2">
      <c r="B174" s="291" t="str">
        <f>'Budget Detail'!B225</f>
        <v>Temporary Labor</v>
      </c>
      <c r="C174" s="203" t="s">
        <v>185</v>
      </c>
      <c r="D174" s="351" t="s">
        <v>487</v>
      </c>
    </row>
    <row r="175" spans="2:4" outlineLevel="1" x14ac:dyDescent="0.2">
      <c r="B175" s="291" t="str">
        <f>'Budget Detail'!B226</f>
        <v>Branding and Marking</v>
      </c>
      <c r="C175" s="203" t="s">
        <v>185</v>
      </c>
      <c r="D175" s="351" t="s">
        <v>487</v>
      </c>
    </row>
    <row r="176" spans="2:4" outlineLevel="1" x14ac:dyDescent="0.2">
      <c r="B176" s="291" t="str">
        <f>'Budget Detail'!B227</f>
        <v>Equipment Rental</v>
      </c>
      <c r="C176" s="203" t="s">
        <v>185</v>
      </c>
      <c r="D176" s="351" t="s">
        <v>487</v>
      </c>
    </row>
    <row r="177" spans="2:4" outlineLevel="1" x14ac:dyDescent="0.2">
      <c r="B177" s="291" t="str">
        <f>'Budget Detail'!B228</f>
        <v>Equipment Repairs and Maintenance</v>
      </c>
      <c r="C177" s="203" t="s">
        <v>185</v>
      </c>
      <c r="D177" s="351" t="s">
        <v>487</v>
      </c>
    </row>
    <row r="178" spans="2:4" outlineLevel="1" x14ac:dyDescent="0.2">
      <c r="B178" s="291" t="str">
        <f>'Budget Detail'!B229</f>
        <v>Advertising</v>
      </c>
      <c r="C178" s="203" t="s">
        <v>185</v>
      </c>
      <c r="D178" s="351" t="s">
        <v>487</v>
      </c>
    </row>
    <row r="179" spans="2:4" outlineLevel="1" x14ac:dyDescent="0.2">
      <c r="B179" s="291" t="str">
        <f>'Budget Detail'!B230</f>
        <v>Office Rent</v>
      </c>
      <c r="C179" s="203" t="s">
        <v>185</v>
      </c>
      <c r="D179" s="351" t="s">
        <v>487</v>
      </c>
    </row>
    <row r="180" spans="2:4" outlineLevel="1" x14ac:dyDescent="0.2">
      <c r="B180" s="291" t="str">
        <f>'Budget Detail'!B231</f>
        <v>Office Utilities</v>
      </c>
      <c r="C180" s="203" t="s">
        <v>185</v>
      </c>
      <c r="D180" s="351" t="s">
        <v>487</v>
      </c>
    </row>
    <row r="181" spans="2:4" outlineLevel="1" x14ac:dyDescent="0.2">
      <c r="B181" s="291" t="str">
        <f>'Budget Detail'!B232</f>
        <v>Office Repairs and Maintenance</v>
      </c>
      <c r="C181" s="203" t="s">
        <v>185</v>
      </c>
      <c r="D181" s="351" t="s">
        <v>487</v>
      </c>
    </row>
    <row r="182" spans="2:4" outlineLevel="1" x14ac:dyDescent="0.2">
      <c r="B182" s="291" t="str">
        <f>'Budget Detail'!B233</f>
        <v>Warehouse Rent</v>
      </c>
      <c r="C182" s="203" t="s">
        <v>185</v>
      </c>
      <c r="D182" s="351" t="s">
        <v>487</v>
      </c>
    </row>
    <row r="183" spans="2:4" outlineLevel="1" x14ac:dyDescent="0.2">
      <c r="B183" s="291" t="str">
        <f>'Budget Detail'!B234</f>
        <v>Warehouse Utilities</v>
      </c>
      <c r="C183" s="203" t="s">
        <v>185</v>
      </c>
      <c r="D183" s="351" t="s">
        <v>487</v>
      </c>
    </row>
    <row r="184" spans="2:4" outlineLevel="1" x14ac:dyDescent="0.2">
      <c r="B184" s="291" t="str">
        <f>'Budget Detail'!B235</f>
        <v>Warehouse Repairs &amp; Maintenance</v>
      </c>
      <c r="C184" s="203" t="s">
        <v>185</v>
      </c>
      <c r="D184" s="351" t="s">
        <v>487</v>
      </c>
    </row>
    <row r="185" spans="2:4" outlineLevel="1" x14ac:dyDescent="0.2">
      <c r="B185" s="291" t="str">
        <f>'Budget Detail'!B236</f>
        <v>Security Services</v>
      </c>
      <c r="C185" s="203" t="s">
        <v>185</v>
      </c>
      <c r="D185" s="351" t="s">
        <v>487</v>
      </c>
    </row>
    <row r="186" spans="2:4" outlineLevel="1" x14ac:dyDescent="0.2">
      <c r="B186" s="291" t="str">
        <f>'Budget Detail'!B237</f>
        <v>Office Supplies</v>
      </c>
      <c r="C186" s="203" t="s">
        <v>185</v>
      </c>
      <c r="D186" s="351" t="s">
        <v>487</v>
      </c>
    </row>
    <row r="187" spans="2:4" outlineLevel="1" x14ac:dyDescent="0.2">
      <c r="B187" s="291" t="str">
        <f>'Budget Detail'!B238</f>
        <v>Warehouse Supplies</v>
      </c>
      <c r="C187" s="203" t="s">
        <v>185</v>
      </c>
      <c r="D187" s="351" t="s">
        <v>487</v>
      </c>
    </row>
    <row r="188" spans="2:4" outlineLevel="1" x14ac:dyDescent="0.2">
      <c r="B188" s="291" t="str">
        <f>'Budget Detail'!B239</f>
        <v>General Communications Expense</v>
      </c>
      <c r="C188" s="203" t="s">
        <v>185</v>
      </c>
      <c r="D188" s="351" t="s">
        <v>487</v>
      </c>
    </row>
    <row r="189" spans="2:4" outlineLevel="1" x14ac:dyDescent="0.2">
      <c r="B189" s="291" t="str">
        <f>'Budget Detail'!B240</f>
        <v>Mobile/Cellular Communications</v>
      </c>
      <c r="C189" s="203" t="s">
        <v>185</v>
      </c>
      <c r="D189" s="351" t="s">
        <v>487</v>
      </c>
    </row>
    <row r="190" spans="2:4" outlineLevel="1" x14ac:dyDescent="0.2">
      <c r="B190" s="291" t="str">
        <f>'Budget Detail'!B241</f>
        <v>Satellite Communications</v>
      </c>
      <c r="C190" s="203" t="s">
        <v>185</v>
      </c>
      <c r="D190" s="351" t="s">
        <v>487</v>
      </c>
    </row>
    <row r="191" spans="2:4" outlineLevel="1" x14ac:dyDescent="0.2">
      <c r="B191" s="291" t="str">
        <f>'Budget Detail'!B242</f>
        <v>Internet Communications</v>
      </c>
      <c r="C191" s="203" t="s">
        <v>185</v>
      </c>
      <c r="D191" s="351" t="s">
        <v>487</v>
      </c>
    </row>
    <row r="192" spans="2:4" outlineLevel="1" x14ac:dyDescent="0.2">
      <c r="B192" s="291" t="str">
        <f>'Budget Detail'!B243</f>
        <v>Printing and Photocopying</v>
      </c>
      <c r="C192" s="203" t="s">
        <v>185</v>
      </c>
      <c r="D192" s="351" t="s">
        <v>487</v>
      </c>
    </row>
    <row r="193" spans="2:4" outlineLevel="1" x14ac:dyDescent="0.2">
      <c r="B193" s="291" t="str">
        <f>'Budget Detail'!B244</f>
        <v>Courier and Postage</v>
      </c>
      <c r="C193" s="203" t="s">
        <v>185</v>
      </c>
      <c r="D193" s="351" t="s">
        <v>487</v>
      </c>
    </row>
    <row r="194" spans="2:4" outlineLevel="1" x14ac:dyDescent="0.2">
      <c r="B194" s="291" t="str">
        <f>'Budget Detail'!B245</f>
        <v>Dues, Subscriptions and References</v>
      </c>
      <c r="C194" s="203" t="s">
        <v>185</v>
      </c>
      <c r="D194" s="351" t="s">
        <v>487</v>
      </c>
    </row>
    <row r="195" spans="2:4" outlineLevel="1" x14ac:dyDescent="0.2">
      <c r="B195" s="291" t="str">
        <f>'Budget Detail'!B246</f>
        <v>Banking and Cash Handling Fees</v>
      </c>
      <c r="C195" s="203" t="s">
        <v>185</v>
      </c>
      <c r="D195" s="351" t="s">
        <v>487</v>
      </c>
    </row>
    <row r="196" spans="2:4" outlineLevel="1" x14ac:dyDescent="0.2">
      <c r="B196" s="291" t="str">
        <f>'Budget Detail'!B247</f>
        <v>Taxes, Filing and Registration Fees</v>
      </c>
      <c r="C196" s="203" t="s">
        <v>185</v>
      </c>
      <c r="D196" s="351" t="s">
        <v>487</v>
      </c>
    </row>
    <row r="197" spans="2:4" outlineLevel="1" x14ac:dyDescent="0.2">
      <c r="B197" s="291" t="str">
        <f>'Budget Detail'!B248</f>
        <v>&lt;Insert more ODC lines here&gt;</v>
      </c>
      <c r="C197" s="203" t="s">
        <v>185</v>
      </c>
      <c r="D197" s="351" t="s">
        <v>487</v>
      </c>
    </row>
    <row r="199" spans="2:4" x14ac:dyDescent="0.2">
      <c r="B199" s="212" t="s">
        <v>186</v>
      </c>
      <c r="C199" s="106" t="s">
        <v>177</v>
      </c>
      <c r="D199" s="114"/>
    </row>
    <row r="200" spans="2:4" outlineLevel="1" x14ac:dyDescent="0.2">
      <c r="B200" s="111" t="str">
        <f>'Budget Detail'!B256</f>
        <v>Overhead</v>
      </c>
      <c r="C200" s="112" t="s">
        <v>187</v>
      </c>
      <c r="D200" s="351" t="s">
        <v>487</v>
      </c>
    </row>
    <row r="201" spans="2:4" outlineLevel="1" x14ac:dyDescent="0.2">
      <c r="B201" s="111" t="str">
        <f>'Budget Detail'!B257</f>
        <v>G&amp;A</v>
      </c>
      <c r="C201" s="112" t="s">
        <v>187</v>
      </c>
      <c r="D201" s="351" t="s">
        <v>487</v>
      </c>
    </row>
    <row r="202" spans="2:4" outlineLevel="1" x14ac:dyDescent="0.2">
      <c r="B202" s="111" t="str">
        <f>'Budget Detail'!B258</f>
        <v>&lt;Insert more Indirect Cost lines here&gt;</v>
      </c>
      <c r="C202" s="112" t="s">
        <v>187</v>
      </c>
      <c r="D202" s="351" t="s">
        <v>487</v>
      </c>
    </row>
  </sheetData>
  <mergeCells count="3">
    <mergeCell ref="B13:D13"/>
    <mergeCell ref="B77:C77"/>
    <mergeCell ref="B2:D2"/>
  </mergeCells>
  <phoneticPr fontId="0" type="noConversion"/>
  <conditionalFormatting sqref="B73:B76">
    <cfRule type="cellIs" dxfId="11" priority="4" stopIfTrue="1" operator="equal">
      <formula>"&lt;Specific vehicle type/model&gt;"</formula>
    </cfRule>
  </conditionalFormatting>
  <conditionalFormatting sqref="B78:B81">
    <cfRule type="cellIs" dxfId="10" priority="6" stopIfTrue="1" operator="equal">
      <formula>"&lt;Specific capital equipment&gt;"</formula>
    </cfRule>
  </conditionalFormatting>
  <conditionalFormatting sqref="B85:B92">
    <cfRule type="cellIs" dxfId="9" priority="8" stopIfTrue="1" operator="equal">
      <formula>"&lt;Specific general equipment&gt;"</formula>
    </cfRule>
  </conditionalFormatting>
  <conditionalFormatting sqref="B96:B100">
    <cfRule type="cellIs" dxfId="8" priority="12" stopIfTrue="1" operator="equal">
      <formula>"&lt;Specific program activity&gt;"</formula>
    </cfRule>
  </conditionalFormatting>
  <conditionalFormatting sqref="B102:B104">
    <cfRule type="cellIs" dxfId="7" priority="14" stopIfTrue="1" operator="equal">
      <formula>"&lt;Specific training activity&gt;"</formula>
    </cfRule>
  </conditionalFormatting>
  <conditionalFormatting sqref="B116:B118">
    <cfRule type="cellIs" dxfId="6" priority="22" stopIfTrue="1" operator="equal">
      <formula>"&lt;Specific US subgrant&gt;"</formula>
    </cfRule>
  </conditionalFormatting>
  <conditionalFormatting sqref="B120:B122">
    <cfRule type="cellIs" dxfId="5" priority="26" stopIfTrue="1" operator="equal">
      <formula>"&lt;Specific local subgrant&gt;"</formula>
    </cfRule>
  </conditionalFormatting>
  <conditionalFormatting sqref="B126:B127">
    <cfRule type="cellIs" dxfId="4" priority="28" stopIfTrue="1" operator="equal">
      <formula>"&lt;Specific construction activity&gt;"</formula>
    </cfRule>
  </conditionalFormatting>
  <conditionalFormatting sqref="B128">
    <cfRule type="cellIs" dxfId="3" priority="29" stopIfTrue="1" operator="equal">
      <formula>"&lt;Insert more Construction lines here&gt;"</formula>
    </cfRule>
  </conditionalFormatting>
  <conditionalFormatting sqref="F6:F10">
    <cfRule type="cellIs" dxfId="2" priority="38" stopIfTrue="1" operator="greaterThan">
      <formula>0</formula>
    </cfRule>
  </conditionalFormatting>
  <conditionalFormatting sqref="C7:C10">
    <cfRule type="cellIs" dxfId="1" priority="39" stopIfTrue="1" operator="equal">
      <formula>""</formula>
    </cfRule>
  </conditionalFormatting>
  <conditionalFormatting sqref="B25">
    <cfRule type="cellIs" dxfId="0" priority="40" stopIfTrue="1" operator="equal">
      <formula>"&lt;HQ Technical position&gt;"</formula>
    </cfRule>
  </conditionalFormatting>
  <pageMargins left="0.75" right="0.75" top="1" bottom="1" header="0.5" footer="0.5"/>
  <pageSetup scale="92" fitToHeight="0" orientation="portrait" r:id="rId1"/>
  <headerFooter alignWithMargins="0">
    <oddFooter>&amp;LBudget Narrative&amp;C&amp;"Arial,Bold"Mercy Corps&amp;R&amp;P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47"/>
  <sheetViews>
    <sheetView topLeftCell="B19" workbookViewId="0">
      <selection activeCell="M46" sqref="M46"/>
    </sheetView>
  </sheetViews>
  <sheetFormatPr defaultColWidth="9.140625" defaultRowHeight="12.75" x14ac:dyDescent="0.2"/>
  <cols>
    <col min="1" max="1" width="9.140625" style="159"/>
    <col min="2" max="2" width="17" style="159" bestFit="1" customWidth="1"/>
    <col min="3" max="3" width="25" style="159" bestFit="1" customWidth="1"/>
    <col min="4" max="4" width="24.5703125" style="159" customWidth="1"/>
    <col min="5" max="5" width="13" style="159" customWidth="1"/>
    <col min="6" max="6" width="11.7109375" style="159" customWidth="1"/>
    <col min="7" max="7" width="48.28515625" style="159" customWidth="1"/>
    <col min="8" max="8" width="17.85546875" style="160" customWidth="1"/>
    <col min="9" max="9" width="15" style="160" customWidth="1"/>
    <col min="10" max="10" width="11.140625" style="159" customWidth="1"/>
    <col min="11" max="11" width="12.7109375" style="159" customWidth="1"/>
    <col min="12" max="12" width="15" style="159" customWidth="1"/>
    <col min="13" max="13" width="14.140625" style="159" customWidth="1"/>
    <col min="14" max="14" width="11" style="161" customWidth="1"/>
    <col min="15" max="16" width="10.5703125" style="159" customWidth="1"/>
    <col min="17" max="17" width="11.140625" style="159" customWidth="1"/>
    <col min="18" max="18" width="12.28515625" style="159" bestFit="1" customWidth="1"/>
    <col min="19" max="20" width="18.42578125" style="159" customWidth="1"/>
    <col min="21" max="16384" width="9.140625" style="159"/>
  </cols>
  <sheetData>
    <row r="1" spans="2:20" ht="13.5" customHeight="1" thickBot="1" x14ac:dyDescent="0.25">
      <c r="B1" s="448" t="s">
        <v>251</v>
      </c>
      <c r="C1" s="449"/>
      <c r="D1" s="449"/>
      <c r="E1" s="449"/>
      <c r="F1" s="450"/>
      <c r="G1" s="160"/>
      <c r="I1" s="159"/>
      <c r="M1" s="161"/>
      <c r="N1" s="159"/>
    </row>
    <row r="2" spans="2:20" ht="13.5" customHeight="1" x14ac:dyDescent="0.2">
      <c r="B2" s="444" t="s">
        <v>249</v>
      </c>
      <c r="C2" s="445"/>
      <c r="D2" s="451" t="s">
        <v>252</v>
      </c>
      <c r="E2" s="451"/>
      <c r="F2" s="452"/>
      <c r="G2" s="160"/>
      <c r="I2" s="159"/>
      <c r="M2" s="161"/>
      <c r="N2" s="159"/>
    </row>
    <row r="3" spans="2:20" ht="13.5" customHeight="1" thickBot="1" x14ac:dyDescent="0.25">
      <c r="B3" s="446" t="s">
        <v>250</v>
      </c>
      <c r="C3" s="447"/>
      <c r="D3" s="453" t="s">
        <v>253</v>
      </c>
      <c r="E3" s="453"/>
      <c r="F3" s="454"/>
      <c r="G3" s="160"/>
      <c r="I3" s="159"/>
      <c r="M3" s="161"/>
      <c r="N3" s="159"/>
    </row>
    <row r="4" spans="2:20" ht="30.75" thickBot="1" x14ac:dyDescent="0.3">
      <c r="B4" s="243" t="s">
        <v>244</v>
      </c>
      <c r="C4" s="243" t="s">
        <v>245</v>
      </c>
      <c r="D4" s="243" t="s">
        <v>164</v>
      </c>
      <c r="E4" s="243" t="s">
        <v>246</v>
      </c>
      <c r="F4" s="247" t="s">
        <v>248</v>
      </c>
      <c r="G4" s="160"/>
      <c r="I4" s="159"/>
      <c r="M4" s="161"/>
      <c r="N4" s="159"/>
    </row>
    <row r="5" spans="2:20" x14ac:dyDescent="0.2">
      <c r="B5" s="283"/>
      <c r="C5" s="284"/>
      <c r="D5" s="285"/>
      <c r="E5" s="285"/>
      <c r="F5" s="347">
        <f>E5+D5</f>
        <v>0</v>
      </c>
      <c r="G5" s="160"/>
      <c r="I5" s="159"/>
      <c r="M5" s="161"/>
      <c r="N5" s="159"/>
    </row>
    <row r="6" spans="2:20" x14ac:dyDescent="0.2">
      <c r="B6" s="246"/>
      <c r="C6" s="241"/>
      <c r="D6" s="242"/>
      <c r="E6" s="242"/>
      <c r="F6" s="348">
        <f t="shared" ref="F6:F13" si="0">E6+D6</f>
        <v>0</v>
      </c>
      <c r="G6" s="160"/>
      <c r="I6" s="159"/>
      <c r="M6" s="161"/>
      <c r="N6" s="159"/>
    </row>
    <row r="7" spans="2:20" x14ac:dyDescent="0.2">
      <c r="B7" s="246"/>
      <c r="C7" s="241"/>
      <c r="D7" s="242"/>
      <c r="E7" s="242"/>
      <c r="F7" s="348">
        <f t="shared" si="0"/>
        <v>0</v>
      </c>
      <c r="G7" s="160"/>
      <c r="I7" s="159"/>
      <c r="M7" s="161"/>
      <c r="N7" s="159"/>
    </row>
    <row r="8" spans="2:20" x14ac:dyDescent="0.2">
      <c r="B8" s="246"/>
      <c r="C8" s="241"/>
      <c r="D8" s="242"/>
      <c r="E8" s="242"/>
      <c r="F8" s="348">
        <f t="shared" si="0"/>
        <v>0</v>
      </c>
      <c r="G8" s="160"/>
      <c r="I8" s="159"/>
      <c r="M8" s="161"/>
      <c r="N8" s="159"/>
    </row>
    <row r="9" spans="2:20" x14ac:dyDescent="0.2">
      <c r="B9" s="246"/>
      <c r="C9" s="241"/>
      <c r="D9" s="242"/>
      <c r="E9" s="242"/>
      <c r="F9" s="348">
        <f t="shared" si="0"/>
        <v>0</v>
      </c>
      <c r="G9" s="160"/>
      <c r="I9" s="159"/>
      <c r="M9" s="161"/>
      <c r="N9" s="159"/>
    </row>
    <row r="10" spans="2:20" x14ac:dyDescent="0.2">
      <c r="B10" s="246"/>
      <c r="C10" s="241"/>
      <c r="D10" s="242"/>
      <c r="E10" s="242"/>
      <c r="F10" s="348">
        <f t="shared" si="0"/>
        <v>0</v>
      </c>
      <c r="G10" s="160"/>
      <c r="I10" s="159"/>
      <c r="M10" s="161"/>
      <c r="N10" s="159"/>
    </row>
    <row r="11" spans="2:20" x14ac:dyDescent="0.2">
      <c r="B11" s="246"/>
      <c r="C11" s="241"/>
      <c r="D11" s="242"/>
      <c r="E11" s="242"/>
      <c r="F11" s="348">
        <f t="shared" si="0"/>
        <v>0</v>
      </c>
      <c r="G11" s="160"/>
      <c r="I11" s="159"/>
      <c r="M11" s="161"/>
      <c r="N11" s="159"/>
    </row>
    <row r="12" spans="2:20" x14ac:dyDescent="0.2">
      <c r="B12" s="246"/>
      <c r="C12" s="241"/>
      <c r="D12" s="242"/>
      <c r="E12" s="242"/>
      <c r="F12" s="348">
        <f t="shared" si="0"/>
        <v>0</v>
      </c>
      <c r="G12" s="160"/>
      <c r="I12" s="159"/>
      <c r="M12" s="161"/>
      <c r="N12" s="159"/>
    </row>
    <row r="13" spans="2:20" ht="13.5" thickBot="1" x14ac:dyDescent="0.25">
      <c r="B13" s="286"/>
      <c r="C13" s="244"/>
      <c r="D13" s="245"/>
      <c r="E13" s="245"/>
      <c r="F13" s="349">
        <f t="shared" si="0"/>
        <v>0</v>
      </c>
      <c r="G13" s="160"/>
      <c r="I13" s="159"/>
      <c r="M13" s="161"/>
      <c r="N13" s="159"/>
    </row>
    <row r="14" spans="2:20" ht="13.5" thickBot="1" x14ac:dyDescent="0.25"/>
    <row r="15" spans="2:20" ht="15.75" customHeight="1" thickBot="1" x14ac:dyDescent="0.25">
      <c r="B15" s="448" t="s">
        <v>255</v>
      </c>
      <c r="C15" s="449"/>
      <c r="D15" s="449"/>
      <c r="E15" s="449"/>
      <c r="F15" s="449"/>
      <c r="G15" s="449"/>
      <c r="H15" s="449"/>
      <c r="I15" s="449"/>
      <c r="J15" s="449"/>
      <c r="K15" s="449"/>
      <c r="L15" s="449"/>
      <c r="M15" s="450"/>
      <c r="N15" s="156"/>
      <c r="O15" s="157"/>
      <c r="P15" s="157"/>
      <c r="Q15" s="157"/>
      <c r="R15" s="157"/>
      <c r="S15" s="157"/>
      <c r="T15" s="158"/>
    </row>
    <row r="16" spans="2:20" ht="51" customHeight="1" thickBot="1" x14ac:dyDescent="0.25">
      <c r="B16" s="201" t="s">
        <v>152</v>
      </c>
      <c r="C16" s="201" t="s">
        <v>153</v>
      </c>
      <c r="D16" s="201" t="s">
        <v>154</v>
      </c>
      <c r="E16" s="201" t="s">
        <v>155</v>
      </c>
      <c r="F16" s="201" t="s">
        <v>156</v>
      </c>
      <c r="G16" s="201" t="s">
        <v>157</v>
      </c>
      <c r="H16" s="201" t="s">
        <v>158</v>
      </c>
      <c r="I16" s="201" t="s">
        <v>159</v>
      </c>
      <c r="J16" s="201" t="s">
        <v>160</v>
      </c>
      <c r="K16" s="201" t="s">
        <v>161</v>
      </c>
      <c r="L16" s="201" t="s">
        <v>162</v>
      </c>
      <c r="M16" s="201" t="s">
        <v>163</v>
      </c>
      <c r="O16" s="160"/>
      <c r="P16" s="160"/>
      <c r="Q16" s="160"/>
      <c r="R16" s="160"/>
      <c r="S16" s="160"/>
      <c r="T16" s="160"/>
    </row>
    <row r="17" spans="2:14" s="160" customFormat="1" x14ac:dyDescent="0.2">
      <c r="B17" s="162">
        <v>1</v>
      </c>
      <c r="C17" s="163"/>
      <c r="D17" s="163"/>
      <c r="E17" s="162"/>
      <c r="F17" s="162"/>
      <c r="G17" s="163"/>
      <c r="H17" s="164"/>
      <c r="I17" s="165">
        <f>H17*E17*F17</f>
        <v>0</v>
      </c>
      <c r="J17" s="165"/>
      <c r="K17" s="165"/>
      <c r="L17" s="165">
        <f>F17*J17*K17</f>
        <v>0</v>
      </c>
      <c r="M17" s="165">
        <f>I17+L17</f>
        <v>0</v>
      </c>
      <c r="N17" s="161"/>
    </row>
    <row r="18" spans="2:14" s="160" customFormat="1" x14ac:dyDescent="0.2">
      <c r="B18" s="166">
        <v>1</v>
      </c>
      <c r="C18" s="166"/>
      <c r="D18" s="166"/>
      <c r="E18" s="166"/>
      <c r="F18" s="166"/>
      <c r="G18" s="166"/>
      <c r="H18" s="167"/>
      <c r="I18" s="165">
        <f>H18*E18*F18</f>
        <v>0</v>
      </c>
      <c r="J18" s="167"/>
      <c r="K18" s="167"/>
      <c r="L18" s="165">
        <f>F18*J18*K18</f>
        <v>0</v>
      </c>
      <c r="M18" s="165">
        <f>I18+L18</f>
        <v>0</v>
      </c>
      <c r="N18" s="161"/>
    </row>
    <row r="19" spans="2:14" s="160" customFormat="1" ht="13.5" thickBot="1" x14ac:dyDescent="0.25">
      <c r="B19" s="178">
        <v>1</v>
      </c>
      <c r="C19" s="178"/>
      <c r="D19" s="178"/>
      <c r="E19" s="178"/>
      <c r="F19" s="178"/>
      <c r="G19" s="178"/>
      <c r="H19" s="248"/>
      <c r="I19" s="249">
        <f>H19*E19*F19</f>
        <v>0</v>
      </c>
      <c r="J19" s="248"/>
      <c r="K19" s="248"/>
      <c r="L19" s="249">
        <f>F19*J19*K19</f>
        <v>0</v>
      </c>
      <c r="M19" s="165">
        <f>I19+L19</f>
        <v>0</v>
      </c>
      <c r="N19" s="161"/>
    </row>
    <row r="20" spans="2:14" s="177" customFormat="1" ht="13.5" thickBot="1" x14ac:dyDescent="0.25">
      <c r="B20" s="455" t="s">
        <v>199</v>
      </c>
      <c r="C20" s="456"/>
      <c r="D20" s="456"/>
      <c r="E20" s="456"/>
      <c r="F20" s="456"/>
      <c r="G20" s="456"/>
      <c r="H20" s="456"/>
      <c r="I20" s="456"/>
      <c r="J20" s="456"/>
      <c r="K20" s="456"/>
      <c r="L20" s="457"/>
      <c r="M20" s="175">
        <f>SUM(M17:M19)</f>
        <v>0</v>
      </c>
      <c r="N20" s="176"/>
    </row>
    <row r="21" spans="2:14" s="160" customFormat="1" x14ac:dyDescent="0.2">
      <c r="B21" s="174">
        <v>2</v>
      </c>
      <c r="C21" s="174"/>
      <c r="D21" s="174"/>
      <c r="E21" s="174"/>
      <c r="F21" s="174"/>
      <c r="G21" s="174"/>
      <c r="H21" s="168"/>
      <c r="I21" s="165">
        <f>H21*E21*F21</f>
        <v>0</v>
      </c>
      <c r="J21" s="168"/>
      <c r="K21" s="168"/>
      <c r="L21" s="165">
        <f>F21*J21*K21</f>
        <v>0</v>
      </c>
      <c r="M21" s="165">
        <f>I21+L21</f>
        <v>0</v>
      </c>
      <c r="N21" s="161"/>
    </row>
    <row r="22" spans="2:14" s="172" customFormat="1" x14ac:dyDescent="0.2">
      <c r="B22" s="169">
        <v>2</v>
      </c>
      <c r="C22" s="170"/>
      <c r="D22" s="170"/>
      <c r="E22" s="169"/>
      <c r="F22" s="169"/>
      <c r="G22" s="170"/>
      <c r="H22" s="164"/>
      <c r="I22" s="165">
        <f>H22*E22*F22</f>
        <v>0</v>
      </c>
      <c r="J22" s="165"/>
      <c r="K22" s="165"/>
      <c r="L22" s="165">
        <f>F22*J22*K22</f>
        <v>0</v>
      </c>
      <c r="M22" s="165">
        <f>I22+L22</f>
        <v>0</v>
      </c>
      <c r="N22" s="171"/>
    </row>
    <row r="23" spans="2:14" s="172" customFormat="1" ht="13.5" thickBot="1" x14ac:dyDescent="0.25">
      <c r="B23" s="169">
        <v>2</v>
      </c>
      <c r="C23" s="163"/>
      <c r="D23" s="170"/>
      <c r="E23" s="169"/>
      <c r="F23" s="169"/>
      <c r="G23" s="170"/>
      <c r="H23" s="164"/>
      <c r="I23" s="165">
        <f>H23*E23*F23</f>
        <v>0</v>
      </c>
      <c r="J23" s="165"/>
      <c r="K23" s="165"/>
      <c r="L23" s="165">
        <f>F23*J23*K23</f>
        <v>0</v>
      </c>
      <c r="M23" s="165">
        <f>I23+L23</f>
        <v>0</v>
      </c>
      <c r="N23" s="171"/>
    </row>
    <row r="24" spans="2:14" s="177" customFormat="1" ht="13.5" thickBot="1" x14ac:dyDescent="0.25">
      <c r="B24" s="455" t="s">
        <v>200</v>
      </c>
      <c r="C24" s="456"/>
      <c r="D24" s="456"/>
      <c r="E24" s="456"/>
      <c r="F24" s="456"/>
      <c r="G24" s="456"/>
      <c r="H24" s="456"/>
      <c r="I24" s="456"/>
      <c r="J24" s="456"/>
      <c r="K24" s="456"/>
      <c r="L24" s="457"/>
      <c r="M24" s="175">
        <f>SUM(M21:M23)</f>
        <v>0</v>
      </c>
      <c r="N24" s="176"/>
    </row>
    <row r="25" spans="2:14" s="172" customFormat="1" x14ac:dyDescent="0.2">
      <c r="B25" s="169">
        <v>3</v>
      </c>
      <c r="C25" s="170"/>
      <c r="D25" s="163"/>
      <c r="E25" s="169"/>
      <c r="F25" s="169"/>
      <c r="G25" s="170"/>
      <c r="H25" s="164"/>
      <c r="I25" s="165">
        <f>H25*E25*F25</f>
        <v>0</v>
      </c>
      <c r="J25" s="165"/>
      <c r="K25" s="165"/>
      <c r="L25" s="165">
        <f>F25*J25*K25</f>
        <v>0</v>
      </c>
      <c r="M25" s="165">
        <f>I25+L25</f>
        <v>0</v>
      </c>
      <c r="N25" s="171"/>
    </row>
    <row r="26" spans="2:14" s="160" customFormat="1" x14ac:dyDescent="0.2">
      <c r="B26" s="173">
        <v>3</v>
      </c>
      <c r="C26" s="173"/>
      <c r="D26" s="173"/>
      <c r="E26" s="173"/>
      <c r="F26" s="173"/>
      <c r="G26" s="166"/>
      <c r="H26" s="167"/>
      <c r="I26" s="165">
        <f>H26*E26*F26</f>
        <v>0</v>
      </c>
      <c r="J26" s="167"/>
      <c r="K26" s="167"/>
      <c r="L26" s="165">
        <f>F26*J26*K26</f>
        <v>0</v>
      </c>
      <c r="M26" s="165">
        <f>I26+L26</f>
        <v>0</v>
      </c>
      <c r="N26" s="161"/>
    </row>
    <row r="27" spans="2:14" s="160" customFormat="1" ht="13.5" thickBot="1" x14ac:dyDescent="0.25">
      <c r="B27" s="163">
        <v>3</v>
      </c>
      <c r="C27" s="163"/>
      <c r="D27" s="163"/>
      <c r="E27" s="163"/>
      <c r="F27" s="163"/>
      <c r="G27" s="163"/>
      <c r="H27" s="164"/>
      <c r="I27" s="165">
        <f>H27*E27*F27</f>
        <v>0</v>
      </c>
      <c r="J27" s="165"/>
      <c r="K27" s="165"/>
      <c r="L27" s="165">
        <f>F27*J27*K27</f>
        <v>0</v>
      </c>
      <c r="M27" s="165">
        <f>I27+L27</f>
        <v>0</v>
      </c>
      <c r="N27" s="161"/>
    </row>
    <row r="28" spans="2:14" s="177" customFormat="1" ht="13.5" thickBot="1" x14ac:dyDescent="0.25">
      <c r="B28" s="455" t="s">
        <v>201</v>
      </c>
      <c r="C28" s="456"/>
      <c r="D28" s="456"/>
      <c r="E28" s="456"/>
      <c r="F28" s="456"/>
      <c r="G28" s="456"/>
      <c r="H28" s="456"/>
      <c r="I28" s="456"/>
      <c r="J28" s="456"/>
      <c r="K28" s="456"/>
      <c r="L28" s="457"/>
      <c r="M28" s="175">
        <f>SUM(M25:M27)</f>
        <v>0</v>
      </c>
      <c r="N28" s="176"/>
    </row>
    <row r="29" spans="2:14" s="177" customFormat="1" ht="13.5" customHeight="1" thickBot="1" x14ac:dyDescent="0.25">
      <c r="B29" s="455" t="s">
        <v>202</v>
      </c>
      <c r="C29" s="456"/>
      <c r="D29" s="456"/>
      <c r="E29" s="456"/>
      <c r="F29" s="456"/>
      <c r="G29" s="456"/>
      <c r="H29" s="456"/>
      <c r="I29" s="456"/>
      <c r="J29" s="456"/>
      <c r="K29" s="456"/>
      <c r="L29" s="457"/>
      <c r="M29" s="175">
        <f>SUM(M28,M24,M20)</f>
        <v>0</v>
      </c>
      <c r="N29" s="176"/>
    </row>
    <row r="30" spans="2:14" s="160" customFormat="1" ht="13.5" thickBot="1" x14ac:dyDescent="0.25">
      <c r="N30" s="161"/>
    </row>
    <row r="31" spans="2:14" s="160" customFormat="1" ht="15.75" customHeight="1" thickBot="1" x14ac:dyDescent="0.25">
      <c r="B31" s="448" t="s">
        <v>256</v>
      </c>
      <c r="C31" s="449"/>
      <c r="D31" s="449"/>
      <c r="E31" s="449"/>
      <c r="F31" s="449"/>
      <c r="G31" s="449"/>
      <c r="H31" s="449"/>
      <c r="I31" s="449"/>
      <c r="J31" s="449"/>
      <c r="K31" s="449"/>
      <c r="L31" s="449"/>
      <c r="M31" s="450"/>
      <c r="N31" s="161"/>
    </row>
    <row r="32" spans="2:14" s="160" customFormat="1" ht="30" customHeight="1" thickBot="1" x14ac:dyDescent="0.25">
      <c r="B32" s="201" t="s">
        <v>152</v>
      </c>
      <c r="C32" s="201" t="s">
        <v>153</v>
      </c>
      <c r="D32" s="201" t="s">
        <v>154</v>
      </c>
      <c r="E32" s="201" t="s">
        <v>155</v>
      </c>
      <c r="F32" s="201" t="s">
        <v>156</v>
      </c>
      <c r="G32" s="201" t="s">
        <v>157</v>
      </c>
      <c r="H32" s="201" t="s">
        <v>158</v>
      </c>
      <c r="I32" s="201" t="s">
        <v>159</v>
      </c>
      <c r="J32" s="201" t="s">
        <v>160</v>
      </c>
      <c r="K32" s="201" t="s">
        <v>161</v>
      </c>
      <c r="L32" s="201" t="s">
        <v>162</v>
      </c>
      <c r="M32" s="201" t="s">
        <v>163</v>
      </c>
      <c r="N32" s="161"/>
    </row>
    <row r="33" spans="2:14" s="160" customFormat="1" x14ac:dyDescent="0.2">
      <c r="B33" s="162">
        <v>1</v>
      </c>
      <c r="C33" s="163"/>
      <c r="D33" s="163"/>
      <c r="E33" s="162"/>
      <c r="F33" s="162"/>
      <c r="G33" s="163"/>
      <c r="H33" s="164"/>
      <c r="I33" s="165">
        <f>H33*E33*F33</f>
        <v>0</v>
      </c>
      <c r="J33" s="165"/>
      <c r="K33" s="165"/>
      <c r="L33" s="165">
        <f>F33*J33*K33</f>
        <v>0</v>
      </c>
      <c r="M33" s="165">
        <f>I33+L33</f>
        <v>0</v>
      </c>
      <c r="N33" s="161"/>
    </row>
    <row r="34" spans="2:14" s="160" customFormat="1" x14ac:dyDescent="0.2">
      <c r="B34" s="166">
        <v>1</v>
      </c>
      <c r="C34" s="166"/>
      <c r="D34" s="166"/>
      <c r="E34" s="166"/>
      <c r="F34" s="166"/>
      <c r="G34" s="166"/>
      <c r="H34" s="167"/>
      <c r="I34" s="165">
        <f>H34*E34*F34</f>
        <v>0</v>
      </c>
      <c r="J34" s="167"/>
      <c r="K34" s="167"/>
      <c r="L34" s="165">
        <f>F34*J34*K34</f>
        <v>0</v>
      </c>
      <c r="M34" s="165">
        <f>I34+L34</f>
        <v>0</v>
      </c>
      <c r="N34" s="161"/>
    </row>
    <row r="35" spans="2:14" s="160" customFormat="1" ht="13.5" thickBot="1" x14ac:dyDescent="0.25">
      <c r="B35" s="178">
        <v>1</v>
      </c>
      <c r="C35" s="178"/>
      <c r="D35" s="178"/>
      <c r="E35" s="178"/>
      <c r="F35" s="178"/>
      <c r="G35" s="178"/>
      <c r="H35" s="248"/>
      <c r="I35" s="249">
        <f>H35*E35*F35</f>
        <v>0</v>
      </c>
      <c r="J35" s="248"/>
      <c r="K35" s="248"/>
      <c r="L35" s="249">
        <f>F35*J35*K35</f>
        <v>0</v>
      </c>
      <c r="M35" s="165">
        <f>I35+L35</f>
        <v>0</v>
      </c>
      <c r="N35" s="161"/>
    </row>
    <row r="36" spans="2:14" s="177" customFormat="1" ht="13.5" thickBot="1" x14ac:dyDescent="0.25">
      <c r="B36" s="455" t="s">
        <v>199</v>
      </c>
      <c r="C36" s="456"/>
      <c r="D36" s="456"/>
      <c r="E36" s="456"/>
      <c r="F36" s="456"/>
      <c r="G36" s="456"/>
      <c r="H36" s="456"/>
      <c r="I36" s="456"/>
      <c r="J36" s="456"/>
      <c r="K36" s="456"/>
      <c r="L36" s="457"/>
      <c r="M36" s="175">
        <f>SUM(M33:M35)</f>
        <v>0</v>
      </c>
      <c r="N36" s="176"/>
    </row>
    <row r="37" spans="2:14" s="160" customFormat="1" x14ac:dyDescent="0.2">
      <c r="B37" s="174">
        <v>2</v>
      </c>
      <c r="C37" s="174"/>
      <c r="D37" s="174"/>
      <c r="E37" s="174"/>
      <c r="F37" s="174"/>
      <c r="G37" s="174"/>
      <c r="H37" s="168"/>
      <c r="I37" s="165">
        <f>H37*E37*F37</f>
        <v>0</v>
      </c>
      <c r="J37" s="168"/>
      <c r="K37" s="168"/>
      <c r="L37" s="165">
        <f>F37*J37*K37</f>
        <v>0</v>
      </c>
      <c r="M37" s="165">
        <f>I37+L37</f>
        <v>0</v>
      </c>
      <c r="N37" s="161"/>
    </row>
    <row r="38" spans="2:14" s="172" customFormat="1" x14ac:dyDescent="0.2">
      <c r="B38" s="169">
        <v>2</v>
      </c>
      <c r="C38" s="170"/>
      <c r="D38" s="170"/>
      <c r="E38" s="169"/>
      <c r="F38" s="169"/>
      <c r="G38" s="170"/>
      <c r="H38" s="164"/>
      <c r="I38" s="165">
        <f>H38*E38*F38</f>
        <v>0</v>
      </c>
      <c r="J38" s="165"/>
      <c r="K38" s="165"/>
      <c r="L38" s="165">
        <f>F38*J38*K38</f>
        <v>0</v>
      </c>
      <c r="M38" s="165">
        <f>I38+L38</f>
        <v>0</v>
      </c>
      <c r="N38" s="171"/>
    </row>
    <row r="39" spans="2:14" s="172" customFormat="1" ht="13.5" thickBot="1" x14ac:dyDescent="0.25">
      <c r="B39" s="169">
        <v>2</v>
      </c>
      <c r="C39" s="163"/>
      <c r="D39" s="170"/>
      <c r="E39" s="169"/>
      <c r="F39" s="169"/>
      <c r="G39" s="170"/>
      <c r="H39" s="164"/>
      <c r="I39" s="165">
        <f>H39*E39*F39</f>
        <v>0</v>
      </c>
      <c r="J39" s="165"/>
      <c r="K39" s="165"/>
      <c r="L39" s="165">
        <f>F39*J39*K39</f>
        <v>0</v>
      </c>
      <c r="M39" s="165">
        <f>I39+L39</f>
        <v>0</v>
      </c>
      <c r="N39" s="171"/>
    </row>
    <row r="40" spans="2:14" s="177" customFormat="1" ht="13.5" thickBot="1" x14ac:dyDescent="0.25">
      <c r="B40" s="455" t="s">
        <v>200</v>
      </c>
      <c r="C40" s="456"/>
      <c r="D40" s="456"/>
      <c r="E40" s="456"/>
      <c r="F40" s="456"/>
      <c r="G40" s="456"/>
      <c r="H40" s="456"/>
      <c r="I40" s="456"/>
      <c r="J40" s="456"/>
      <c r="K40" s="456"/>
      <c r="L40" s="457"/>
      <c r="M40" s="175">
        <f>SUM(M37:M39)</f>
        <v>0</v>
      </c>
      <c r="N40" s="176"/>
    </row>
    <row r="41" spans="2:14" s="172" customFormat="1" x14ac:dyDescent="0.2">
      <c r="B41" s="169">
        <v>3</v>
      </c>
      <c r="C41" s="170"/>
      <c r="D41" s="163"/>
      <c r="E41" s="169"/>
      <c r="F41" s="169"/>
      <c r="G41" s="170"/>
      <c r="H41" s="164"/>
      <c r="I41" s="165">
        <f>H41*E41*F41</f>
        <v>0</v>
      </c>
      <c r="J41" s="165"/>
      <c r="K41" s="165"/>
      <c r="L41" s="165">
        <f>F41*J41*K41</f>
        <v>0</v>
      </c>
      <c r="M41" s="165">
        <f>I41+L41</f>
        <v>0</v>
      </c>
      <c r="N41" s="171"/>
    </row>
    <row r="42" spans="2:14" s="160" customFormat="1" x14ac:dyDescent="0.2">
      <c r="B42" s="173">
        <v>3</v>
      </c>
      <c r="C42" s="173"/>
      <c r="D42" s="173"/>
      <c r="E42" s="173"/>
      <c r="F42" s="173"/>
      <c r="G42" s="166"/>
      <c r="H42" s="167"/>
      <c r="I42" s="165">
        <f>H42*E42*F42</f>
        <v>0</v>
      </c>
      <c r="J42" s="167"/>
      <c r="K42" s="167"/>
      <c r="L42" s="165">
        <f>F42*J42*K42</f>
        <v>0</v>
      </c>
      <c r="M42" s="165">
        <f>I42+L42</f>
        <v>0</v>
      </c>
      <c r="N42" s="161"/>
    </row>
    <row r="43" spans="2:14" s="160" customFormat="1" ht="13.5" thickBot="1" x14ac:dyDescent="0.25">
      <c r="B43" s="163">
        <v>3</v>
      </c>
      <c r="C43" s="163"/>
      <c r="D43" s="163"/>
      <c r="E43" s="163"/>
      <c r="F43" s="163"/>
      <c r="G43" s="163"/>
      <c r="H43" s="164"/>
      <c r="I43" s="165">
        <f>H43*E43*F43</f>
        <v>0</v>
      </c>
      <c r="J43" s="165"/>
      <c r="K43" s="165"/>
      <c r="L43" s="165">
        <f>F43*J43*K43</f>
        <v>0</v>
      </c>
      <c r="M43" s="165">
        <f>I43+L43</f>
        <v>0</v>
      </c>
      <c r="N43" s="161"/>
    </row>
    <row r="44" spans="2:14" s="177" customFormat="1" ht="13.5" thickBot="1" x14ac:dyDescent="0.25">
      <c r="B44" s="455" t="s">
        <v>201</v>
      </c>
      <c r="C44" s="456"/>
      <c r="D44" s="456"/>
      <c r="E44" s="456"/>
      <c r="F44" s="456"/>
      <c r="G44" s="456"/>
      <c r="H44" s="456"/>
      <c r="I44" s="456"/>
      <c r="J44" s="456"/>
      <c r="K44" s="456"/>
      <c r="L44" s="457"/>
      <c r="M44" s="175">
        <f>SUM(M41:M43)</f>
        <v>0</v>
      </c>
      <c r="N44" s="176"/>
    </row>
    <row r="45" spans="2:14" s="177" customFormat="1" ht="13.5" customHeight="1" thickBot="1" x14ac:dyDescent="0.25">
      <c r="B45" s="455" t="s">
        <v>203</v>
      </c>
      <c r="C45" s="456"/>
      <c r="D45" s="456"/>
      <c r="E45" s="456"/>
      <c r="F45" s="456"/>
      <c r="G45" s="456"/>
      <c r="H45" s="456"/>
      <c r="I45" s="456"/>
      <c r="J45" s="456"/>
      <c r="K45" s="456"/>
      <c r="L45" s="457"/>
      <c r="M45" s="175">
        <f>SUM(M44,M40,M36)</f>
        <v>0</v>
      </c>
      <c r="N45" s="176"/>
    </row>
    <row r="46" spans="2:14" s="160" customFormat="1" x14ac:dyDescent="0.2">
      <c r="N46" s="161"/>
    </row>
    <row r="47" spans="2:14" s="172" customFormat="1" x14ac:dyDescent="0.2">
      <c r="N47" s="171"/>
    </row>
  </sheetData>
  <mergeCells count="15">
    <mergeCell ref="B15:M15"/>
    <mergeCell ref="B31:M31"/>
    <mergeCell ref="B20:L20"/>
    <mergeCell ref="B45:L45"/>
    <mergeCell ref="B24:L24"/>
    <mergeCell ref="B28:L28"/>
    <mergeCell ref="B36:L36"/>
    <mergeCell ref="B40:L40"/>
    <mergeCell ref="B29:L29"/>
    <mergeCell ref="B44:L44"/>
    <mergeCell ref="B2:C2"/>
    <mergeCell ref="B3:C3"/>
    <mergeCell ref="B1:F1"/>
    <mergeCell ref="D2:F2"/>
    <mergeCell ref="D3:F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Title="Stop" error="Select from Drop-Down">
          <x14:formula1>
            <xm:f>'Formula Sheet'!$D$2:$D$245</xm:f>
          </x14:formula1>
          <xm:sqref>B5:B13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opLeftCell="A199" workbookViewId="0">
      <selection activeCell="K25" sqref="K25"/>
    </sheetView>
  </sheetViews>
  <sheetFormatPr defaultRowHeight="12.75" x14ac:dyDescent="0.2"/>
  <cols>
    <col min="4" max="4" width="22.85546875" customWidth="1"/>
  </cols>
  <sheetData>
    <row r="1" spans="1:4" x14ac:dyDescent="0.2">
      <c r="D1" s="258" t="s">
        <v>258</v>
      </c>
    </row>
    <row r="2" spans="1:4" x14ac:dyDescent="0.2">
      <c r="D2" s="258" t="s">
        <v>259</v>
      </c>
    </row>
    <row r="3" spans="1:4" x14ac:dyDescent="0.2">
      <c r="D3" s="258" t="s">
        <v>260</v>
      </c>
    </row>
    <row r="4" spans="1:4" x14ac:dyDescent="0.2">
      <c r="A4" s="145" t="s">
        <v>190</v>
      </c>
      <c r="D4" s="258" t="s">
        <v>261</v>
      </c>
    </row>
    <row r="5" spans="1:4" x14ac:dyDescent="0.2">
      <c r="A5" s="145" t="s">
        <v>191</v>
      </c>
      <c r="D5" s="258" t="s">
        <v>262</v>
      </c>
    </row>
    <row r="6" spans="1:4" x14ac:dyDescent="0.2">
      <c r="A6" s="145" t="s">
        <v>152</v>
      </c>
      <c r="D6" s="258" t="s">
        <v>263</v>
      </c>
    </row>
    <row r="7" spans="1:4" x14ac:dyDescent="0.2">
      <c r="A7" s="145" t="s">
        <v>192</v>
      </c>
      <c r="D7" s="258" t="s">
        <v>207</v>
      </c>
    </row>
    <row r="8" spans="1:4" x14ac:dyDescent="0.2">
      <c r="A8" s="145" t="s">
        <v>197</v>
      </c>
      <c r="D8" s="258" t="s">
        <v>264</v>
      </c>
    </row>
    <row r="9" spans="1:4" x14ac:dyDescent="0.2">
      <c r="A9" s="47" t="s">
        <v>198</v>
      </c>
      <c r="D9" s="258" t="s">
        <v>208</v>
      </c>
    </row>
    <row r="10" spans="1:4" x14ac:dyDescent="0.2">
      <c r="A10" s="145" t="s">
        <v>193</v>
      </c>
      <c r="D10" s="258" t="s">
        <v>265</v>
      </c>
    </row>
    <row r="11" spans="1:4" x14ac:dyDescent="0.2">
      <c r="A11" s="47" t="s">
        <v>466</v>
      </c>
      <c r="D11" s="258" t="s">
        <v>266</v>
      </c>
    </row>
    <row r="12" spans="1:4" x14ac:dyDescent="0.2">
      <c r="A12" s="47" t="s">
        <v>469</v>
      </c>
      <c r="D12" s="258" t="s">
        <v>267</v>
      </c>
    </row>
    <row r="13" spans="1:4" x14ac:dyDescent="0.2">
      <c r="D13" s="258" t="s">
        <v>268</v>
      </c>
    </row>
    <row r="14" spans="1:4" x14ac:dyDescent="0.2">
      <c r="D14" s="258" t="s">
        <v>209</v>
      </c>
    </row>
    <row r="15" spans="1:4" x14ac:dyDescent="0.2">
      <c r="D15" s="258" t="s">
        <v>269</v>
      </c>
    </row>
    <row r="16" spans="1:4" x14ac:dyDescent="0.2">
      <c r="D16" s="258" t="s">
        <v>270</v>
      </c>
    </row>
    <row r="17" spans="4:4" x14ac:dyDescent="0.2">
      <c r="D17" s="258" t="s">
        <v>271</v>
      </c>
    </row>
    <row r="18" spans="4:4" x14ac:dyDescent="0.2">
      <c r="D18" s="258" t="s">
        <v>272</v>
      </c>
    </row>
    <row r="19" spans="4:4" x14ac:dyDescent="0.2">
      <c r="D19" s="258" t="s">
        <v>210</v>
      </c>
    </row>
    <row r="20" spans="4:4" x14ac:dyDescent="0.2">
      <c r="D20" s="258" t="s">
        <v>273</v>
      </c>
    </row>
    <row r="21" spans="4:4" x14ac:dyDescent="0.2">
      <c r="D21" s="258" t="s">
        <v>211</v>
      </c>
    </row>
    <row r="22" spans="4:4" x14ac:dyDescent="0.2">
      <c r="D22" s="258" t="s">
        <v>274</v>
      </c>
    </row>
    <row r="23" spans="4:4" x14ac:dyDescent="0.2">
      <c r="D23" s="258" t="s">
        <v>275</v>
      </c>
    </row>
    <row r="24" spans="4:4" x14ac:dyDescent="0.2">
      <c r="D24" s="258" t="s">
        <v>276</v>
      </c>
    </row>
    <row r="25" spans="4:4" x14ac:dyDescent="0.2">
      <c r="D25" s="258" t="s">
        <v>277</v>
      </c>
    </row>
    <row r="26" spans="4:4" x14ac:dyDescent="0.2">
      <c r="D26" s="258" t="s">
        <v>212</v>
      </c>
    </row>
    <row r="27" spans="4:4" x14ac:dyDescent="0.2">
      <c r="D27" s="258" t="s">
        <v>213</v>
      </c>
    </row>
    <row r="28" spans="4:4" x14ac:dyDescent="0.2">
      <c r="D28" s="258" t="s">
        <v>278</v>
      </c>
    </row>
    <row r="29" spans="4:4" x14ac:dyDescent="0.2">
      <c r="D29" s="258" t="s">
        <v>279</v>
      </c>
    </row>
    <row r="30" spans="4:4" x14ac:dyDescent="0.2">
      <c r="D30" s="258" t="s">
        <v>280</v>
      </c>
    </row>
    <row r="31" spans="4:4" x14ac:dyDescent="0.2">
      <c r="D31" s="258" t="s">
        <v>281</v>
      </c>
    </row>
    <row r="32" spans="4:4" x14ac:dyDescent="0.2">
      <c r="D32" s="258" t="s">
        <v>282</v>
      </c>
    </row>
    <row r="33" spans="4:4" x14ac:dyDescent="0.2">
      <c r="D33" s="258" t="s">
        <v>283</v>
      </c>
    </row>
    <row r="34" spans="4:4" x14ac:dyDescent="0.2">
      <c r="D34" s="258" t="s">
        <v>284</v>
      </c>
    </row>
    <row r="35" spans="4:4" x14ac:dyDescent="0.2">
      <c r="D35" s="258" t="s">
        <v>285</v>
      </c>
    </row>
    <row r="36" spans="4:4" x14ac:dyDescent="0.2">
      <c r="D36" s="258" t="s">
        <v>286</v>
      </c>
    </row>
    <row r="37" spans="4:4" x14ac:dyDescent="0.2">
      <c r="D37" s="258" t="s">
        <v>287</v>
      </c>
    </row>
    <row r="38" spans="4:4" x14ac:dyDescent="0.2">
      <c r="D38" s="258" t="s">
        <v>288</v>
      </c>
    </row>
    <row r="39" spans="4:4" x14ac:dyDescent="0.2">
      <c r="D39" s="258" t="s">
        <v>289</v>
      </c>
    </row>
    <row r="40" spans="4:4" x14ac:dyDescent="0.2">
      <c r="D40" s="258" t="s">
        <v>290</v>
      </c>
    </row>
    <row r="41" spans="4:4" x14ac:dyDescent="0.2">
      <c r="D41" s="258" t="s">
        <v>291</v>
      </c>
    </row>
    <row r="42" spans="4:4" x14ac:dyDescent="0.2">
      <c r="D42" s="258" t="s">
        <v>214</v>
      </c>
    </row>
    <row r="43" spans="4:4" x14ac:dyDescent="0.2">
      <c r="D43" s="258" t="s">
        <v>292</v>
      </c>
    </row>
    <row r="44" spans="4:4" x14ac:dyDescent="0.2">
      <c r="D44" s="258" t="s">
        <v>293</v>
      </c>
    </row>
    <row r="45" spans="4:4" x14ac:dyDescent="0.2">
      <c r="D45" s="258" t="s">
        <v>294</v>
      </c>
    </row>
    <row r="46" spans="4:4" x14ac:dyDescent="0.2">
      <c r="D46" s="258" t="s">
        <v>295</v>
      </c>
    </row>
    <row r="47" spans="4:4" x14ac:dyDescent="0.2">
      <c r="D47" s="258" t="s">
        <v>215</v>
      </c>
    </row>
    <row r="48" spans="4:4" x14ac:dyDescent="0.2">
      <c r="D48" s="258" t="s">
        <v>296</v>
      </c>
    </row>
    <row r="49" spans="4:4" x14ac:dyDescent="0.2">
      <c r="D49" s="258" t="s">
        <v>297</v>
      </c>
    </row>
    <row r="50" spans="4:4" x14ac:dyDescent="0.2">
      <c r="D50" s="258" t="s">
        <v>298</v>
      </c>
    </row>
    <row r="51" spans="4:4" x14ac:dyDescent="0.2">
      <c r="D51" s="258" t="s">
        <v>299</v>
      </c>
    </row>
    <row r="52" spans="4:4" x14ac:dyDescent="0.2">
      <c r="D52" s="258" t="s">
        <v>300</v>
      </c>
    </row>
    <row r="53" spans="4:4" x14ac:dyDescent="0.2">
      <c r="D53" s="258" t="s">
        <v>301</v>
      </c>
    </row>
    <row r="54" spans="4:4" x14ac:dyDescent="0.2">
      <c r="D54" s="258" t="s">
        <v>302</v>
      </c>
    </row>
    <row r="55" spans="4:4" x14ac:dyDescent="0.2">
      <c r="D55" s="258" t="s">
        <v>303</v>
      </c>
    </row>
    <row r="56" spans="4:4" x14ac:dyDescent="0.2">
      <c r="D56" s="258" t="s">
        <v>304</v>
      </c>
    </row>
    <row r="57" spans="4:4" x14ac:dyDescent="0.2">
      <c r="D57" s="258" t="s">
        <v>305</v>
      </c>
    </row>
    <row r="58" spans="4:4" x14ac:dyDescent="0.2">
      <c r="D58" s="258" t="s">
        <v>306</v>
      </c>
    </row>
    <row r="59" spans="4:4" x14ac:dyDescent="0.2">
      <c r="D59" s="258" t="s">
        <v>307</v>
      </c>
    </row>
    <row r="60" spans="4:4" x14ac:dyDescent="0.2">
      <c r="D60" s="258" t="s">
        <v>308</v>
      </c>
    </row>
    <row r="61" spans="4:4" x14ac:dyDescent="0.2">
      <c r="D61" s="258" t="s">
        <v>309</v>
      </c>
    </row>
    <row r="62" spans="4:4" x14ac:dyDescent="0.2">
      <c r="D62" s="258" t="s">
        <v>216</v>
      </c>
    </row>
    <row r="63" spans="4:4" x14ac:dyDescent="0.2">
      <c r="D63" s="258" t="s">
        <v>310</v>
      </c>
    </row>
    <row r="64" spans="4:4" x14ac:dyDescent="0.2">
      <c r="D64" s="258" t="s">
        <v>311</v>
      </c>
    </row>
    <row r="65" spans="4:4" x14ac:dyDescent="0.2">
      <c r="D65" s="258" t="s">
        <v>312</v>
      </c>
    </row>
    <row r="66" spans="4:4" x14ac:dyDescent="0.2">
      <c r="D66" s="258" t="s">
        <v>313</v>
      </c>
    </row>
    <row r="67" spans="4:4" x14ac:dyDescent="0.2">
      <c r="D67" s="258" t="s">
        <v>314</v>
      </c>
    </row>
    <row r="68" spans="4:4" x14ac:dyDescent="0.2">
      <c r="D68" s="258" t="s">
        <v>315</v>
      </c>
    </row>
    <row r="69" spans="4:4" x14ac:dyDescent="0.2">
      <c r="D69" s="258" t="s">
        <v>316</v>
      </c>
    </row>
    <row r="70" spans="4:4" x14ac:dyDescent="0.2">
      <c r="D70" s="258" t="s">
        <v>317</v>
      </c>
    </row>
    <row r="71" spans="4:4" x14ac:dyDescent="0.2">
      <c r="D71" s="258" t="s">
        <v>318</v>
      </c>
    </row>
    <row r="72" spans="4:4" x14ac:dyDescent="0.2">
      <c r="D72" s="258" t="s">
        <v>217</v>
      </c>
    </row>
    <row r="73" spans="4:4" x14ac:dyDescent="0.2">
      <c r="D73" s="258" t="s">
        <v>319</v>
      </c>
    </row>
    <row r="74" spans="4:4" x14ac:dyDescent="0.2">
      <c r="D74" s="258" t="s">
        <v>320</v>
      </c>
    </row>
    <row r="75" spans="4:4" x14ac:dyDescent="0.2">
      <c r="D75" s="258" t="s">
        <v>321</v>
      </c>
    </row>
    <row r="76" spans="4:4" x14ac:dyDescent="0.2">
      <c r="D76" s="258" t="s">
        <v>218</v>
      </c>
    </row>
    <row r="77" spans="4:4" x14ac:dyDescent="0.2">
      <c r="D77" s="258" t="s">
        <v>219</v>
      </c>
    </row>
    <row r="78" spans="4:4" x14ac:dyDescent="0.2">
      <c r="D78" s="258" t="s">
        <v>322</v>
      </c>
    </row>
    <row r="79" spans="4:4" x14ac:dyDescent="0.2">
      <c r="D79" s="258" t="s">
        <v>323</v>
      </c>
    </row>
    <row r="80" spans="4:4" x14ac:dyDescent="0.2">
      <c r="D80" s="258" t="s">
        <v>324</v>
      </c>
    </row>
    <row r="81" spans="4:4" x14ac:dyDescent="0.2">
      <c r="D81" s="258" t="s">
        <v>325</v>
      </c>
    </row>
    <row r="82" spans="4:4" x14ac:dyDescent="0.2">
      <c r="D82" s="258" t="s">
        <v>326</v>
      </c>
    </row>
    <row r="83" spans="4:4" x14ac:dyDescent="0.2">
      <c r="D83" s="258" t="s">
        <v>327</v>
      </c>
    </row>
    <row r="84" spans="4:4" x14ac:dyDescent="0.2">
      <c r="D84" s="258" t="s">
        <v>220</v>
      </c>
    </row>
    <row r="85" spans="4:4" x14ac:dyDescent="0.2">
      <c r="D85" s="258" t="s">
        <v>328</v>
      </c>
    </row>
    <row r="86" spans="4:4" x14ac:dyDescent="0.2">
      <c r="D86" s="258" t="s">
        <v>329</v>
      </c>
    </row>
    <row r="87" spans="4:4" x14ac:dyDescent="0.2">
      <c r="D87" s="258" t="s">
        <v>221</v>
      </c>
    </row>
    <row r="88" spans="4:4" x14ac:dyDescent="0.2">
      <c r="D88" s="258" t="s">
        <v>330</v>
      </c>
    </row>
    <row r="89" spans="4:4" x14ac:dyDescent="0.2">
      <c r="D89" s="258" t="s">
        <v>331</v>
      </c>
    </row>
    <row r="90" spans="4:4" x14ac:dyDescent="0.2">
      <c r="D90" s="258" t="s">
        <v>332</v>
      </c>
    </row>
    <row r="91" spans="4:4" x14ac:dyDescent="0.2">
      <c r="D91" s="258" t="s">
        <v>333</v>
      </c>
    </row>
    <row r="92" spans="4:4" x14ac:dyDescent="0.2">
      <c r="D92" s="258" t="s">
        <v>334</v>
      </c>
    </row>
    <row r="93" spans="4:4" x14ac:dyDescent="0.2">
      <c r="D93" s="258" t="s">
        <v>335</v>
      </c>
    </row>
    <row r="94" spans="4:4" x14ac:dyDescent="0.2">
      <c r="D94" s="258" t="s">
        <v>336</v>
      </c>
    </row>
    <row r="95" spans="4:4" x14ac:dyDescent="0.2">
      <c r="D95" s="258" t="s">
        <v>337</v>
      </c>
    </row>
    <row r="96" spans="4:4" x14ac:dyDescent="0.2">
      <c r="D96" s="258" t="s">
        <v>338</v>
      </c>
    </row>
    <row r="97" spans="4:4" x14ac:dyDescent="0.2">
      <c r="D97" s="258" t="s">
        <v>339</v>
      </c>
    </row>
    <row r="98" spans="4:4" x14ac:dyDescent="0.2">
      <c r="D98" s="258" t="s">
        <v>340</v>
      </c>
    </row>
    <row r="99" spans="4:4" x14ac:dyDescent="0.2">
      <c r="D99" s="258" t="s">
        <v>222</v>
      </c>
    </row>
    <row r="100" spans="4:4" x14ac:dyDescent="0.2">
      <c r="D100" s="258" t="s">
        <v>341</v>
      </c>
    </row>
    <row r="101" spans="4:4" x14ac:dyDescent="0.2">
      <c r="D101" s="258" t="s">
        <v>342</v>
      </c>
    </row>
    <row r="102" spans="4:4" x14ac:dyDescent="0.2">
      <c r="D102" s="258" t="s">
        <v>343</v>
      </c>
    </row>
    <row r="103" spans="4:4" x14ac:dyDescent="0.2">
      <c r="D103" s="258" t="s">
        <v>344</v>
      </c>
    </row>
    <row r="104" spans="4:4" x14ac:dyDescent="0.2">
      <c r="D104" s="258" t="s">
        <v>345</v>
      </c>
    </row>
    <row r="105" spans="4:4" x14ac:dyDescent="0.2">
      <c r="D105" s="258" t="s">
        <v>346</v>
      </c>
    </row>
    <row r="106" spans="4:4" x14ac:dyDescent="0.2">
      <c r="D106" s="258" t="s">
        <v>347</v>
      </c>
    </row>
    <row r="107" spans="4:4" x14ac:dyDescent="0.2">
      <c r="D107" s="258" t="s">
        <v>348</v>
      </c>
    </row>
    <row r="108" spans="4:4" x14ac:dyDescent="0.2">
      <c r="D108" s="258" t="s">
        <v>349</v>
      </c>
    </row>
    <row r="109" spans="4:4" x14ac:dyDescent="0.2">
      <c r="D109" s="258" t="s">
        <v>350</v>
      </c>
    </row>
    <row r="110" spans="4:4" x14ac:dyDescent="0.2">
      <c r="D110" s="258" t="s">
        <v>351</v>
      </c>
    </row>
    <row r="111" spans="4:4" x14ac:dyDescent="0.2">
      <c r="D111" s="258" t="s">
        <v>352</v>
      </c>
    </row>
    <row r="112" spans="4:4" x14ac:dyDescent="0.2">
      <c r="D112" s="258" t="s">
        <v>353</v>
      </c>
    </row>
    <row r="113" spans="4:4" x14ac:dyDescent="0.2">
      <c r="D113" s="258" t="s">
        <v>354</v>
      </c>
    </row>
    <row r="114" spans="4:4" x14ac:dyDescent="0.2">
      <c r="D114" s="258" t="s">
        <v>355</v>
      </c>
    </row>
    <row r="115" spans="4:4" x14ac:dyDescent="0.2">
      <c r="D115" s="258" t="s">
        <v>356</v>
      </c>
    </row>
    <row r="116" spans="4:4" x14ac:dyDescent="0.2">
      <c r="D116" s="258" t="s">
        <v>357</v>
      </c>
    </row>
    <row r="117" spans="4:4" x14ac:dyDescent="0.2">
      <c r="D117" s="258" t="s">
        <v>358</v>
      </c>
    </row>
    <row r="118" spans="4:4" x14ac:dyDescent="0.2">
      <c r="D118" s="258" t="s">
        <v>359</v>
      </c>
    </row>
    <row r="119" spans="4:4" x14ac:dyDescent="0.2">
      <c r="D119" s="258" t="s">
        <v>360</v>
      </c>
    </row>
    <row r="120" spans="4:4" x14ac:dyDescent="0.2">
      <c r="D120" s="258" t="s">
        <v>361</v>
      </c>
    </row>
    <row r="121" spans="4:4" x14ac:dyDescent="0.2">
      <c r="D121" s="258" t="s">
        <v>362</v>
      </c>
    </row>
    <row r="122" spans="4:4" x14ac:dyDescent="0.2">
      <c r="D122" s="258" t="s">
        <v>363</v>
      </c>
    </row>
    <row r="123" spans="4:4" x14ac:dyDescent="0.2">
      <c r="D123" s="258" t="s">
        <v>364</v>
      </c>
    </row>
    <row r="124" spans="4:4" x14ac:dyDescent="0.2">
      <c r="D124" s="258" t="s">
        <v>365</v>
      </c>
    </row>
    <row r="125" spans="4:4" x14ac:dyDescent="0.2">
      <c r="D125" s="258" t="s">
        <v>366</v>
      </c>
    </row>
    <row r="126" spans="4:4" x14ac:dyDescent="0.2">
      <c r="D126" s="258" t="s">
        <v>367</v>
      </c>
    </row>
    <row r="127" spans="4:4" x14ac:dyDescent="0.2">
      <c r="D127" s="258" t="s">
        <v>223</v>
      </c>
    </row>
    <row r="128" spans="4:4" x14ac:dyDescent="0.2">
      <c r="D128" s="258" t="s">
        <v>368</v>
      </c>
    </row>
    <row r="129" spans="4:4" x14ac:dyDescent="0.2">
      <c r="D129" s="258" t="s">
        <v>224</v>
      </c>
    </row>
    <row r="130" spans="4:4" x14ac:dyDescent="0.2">
      <c r="D130" s="258" t="s">
        <v>369</v>
      </c>
    </row>
    <row r="131" spans="4:4" x14ac:dyDescent="0.2">
      <c r="D131" s="258" t="s">
        <v>370</v>
      </c>
    </row>
    <row r="132" spans="4:4" x14ac:dyDescent="0.2">
      <c r="D132" s="258" t="s">
        <v>371</v>
      </c>
    </row>
    <row r="133" spans="4:4" x14ac:dyDescent="0.2">
      <c r="D133" s="258" t="s">
        <v>372</v>
      </c>
    </row>
    <row r="134" spans="4:4" x14ac:dyDescent="0.2">
      <c r="D134" s="258" t="s">
        <v>373</v>
      </c>
    </row>
    <row r="135" spans="4:4" x14ac:dyDescent="0.2">
      <c r="D135" s="258" t="s">
        <v>225</v>
      </c>
    </row>
    <row r="136" spans="4:4" x14ac:dyDescent="0.2">
      <c r="D136" s="258" t="s">
        <v>374</v>
      </c>
    </row>
    <row r="137" spans="4:4" x14ac:dyDescent="0.2">
      <c r="D137" s="258" t="s">
        <v>226</v>
      </c>
    </row>
    <row r="138" spans="4:4" x14ac:dyDescent="0.2">
      <c r="D138" s="258" t="s">
        <v>375</v>
      </c>
    </row>
    <row r="139" spans="4:4" x14ac:dyDescent="0.2">
      <c r="D139" s="258" t="s">
        <v>227</v>
      </c>
    </row>
    <row r="140" spans="4:4" x14ac:dyDescent="0.2">
      <c r="D140" s="258" t="s">
        <v>376</v>
      </c>
    </row>
    <row r="141" spans="4:4" x14ac:dyDescent="0.2">
      <c r="D141" s="258" t="s">
        <v>228</v>
      </c>
    </row>
    <row r="142" spans="4:4" x14ac:dyDescent="0.2">
      <c r="D142" s="258" t="s">
        <v>377</v>
      </c>
    </row>
    <row r="143" spans="4:4" x14ac:dyDescent="0.2">
      <c r="D143" s="258" t="s">
        <v>378</v>
      </c>
    </row>
    <row r="144" spans="4:4" x14ac:dyDescent="0.2">
      <c r="D144" s="258" t="s">
        <v>379</v>
      </c>
    </row>
    <row r="145" spans="4:4" x14ac:dyDescent="0.2">
      <c r="D145" s="258" t="s">
        <v>380</v>
      </c>
    </row>
    <row r="146" spans="4:4" x14ac:dyDescent="0.2">
      <c r="D146" s="258" t="s">
        <v>229</v>
      </c>
    </row>
    <row r="147" spans="4:4" x14ac:dyDescent="0.2">
      <c r="D147" s="258" t="s">
        <v>381</v>
      </c>
    </row>
    <row r="148" spans="4:4" x14ac:dyDescent="0.2">
      <c r="D148" s="258" t="s">
        <v>230</v>
      </c>
    </row>
    <row r="149" spans="4:4" x14ac:dyDescent="0.2">
      <c r="D149" s="258" t="s">
        <v>382</v>
      </c>
    </row>
    <row r="150" spans="4:4" x14ac:dyDescent="0.2">
      <c r="D150" s="258" t="s">
        <v>383</v>
      </c>
    </row>
    <row r="151" spans="4:4" x14ac:dyDescent="0.2">
      <c r="D151" s="258" t="s">
        <v>384</v>
      </c>
    </row>
    <row r="152" spans="4:4" x14ac:dyDescent="0.2">
      <c r="D152" s="258" t="s">
        <v>385</v>
      </c>
    </row>
    <row r="153" spans="4:4" x14ac:dyDescent="0.2">
      <c r="D153" s="258" t="s">
        <v>231</v>
      </c>
    </row>
    <row r="154" spans="4:4" x14ac:dyDescent="0.2">
      <c r="D154" s="258" t="s">
        <v>386</v>
      </c>
    </row>
    <row r="155" spans="4:4" x14ac:dyDescent="0.2">
      <c r="D155" s="258" t="s">
        <v>387</v>
      </c>
    </row>
    <row r="156" spans="4:4" x14ac:dyDescent="0.2">
      <c r="D156" s="258" t="s">
        <v>388</v>
      </c>
    </row>
    <row r="157" spans="4:4" x14ac:dyDescent="0.2">
      <c r="D157" s="258" t="s">
        <v>232</v>
      </c>
    </row>
    <row r="158" spans="4:4" x14ac:dyDescent="0.2">
      <c r="D158" s="258" t="s">
        <v>389</v>
      </c>
    </row>
    <row r="159" spans="4:4" x14ac:dyDescent="0.2">
      <c r="D159" s="258" t="s">
        <v>390</v>
      </c>
    </row>
    <row r="160" spans="4:4" x14ac:dyDescent="0.2">
      <c r="D160" s="258" t="s">
        <v>391</v>
      </c>
    </row>
    <row r="161" spans="4:4" x14ac:dyDescent="0.2">
      <c r="D161" s="258" t="s">
        <v>392</v>
      </c>
    </row>
    <row r="162" spans="4:4" x14ac:dyDescent="0.2">
      <c r="D162" s="258" t="s">
        <v>233</v>
      </c>
    </row>
    <row r="163" spans="4:4" x14ac:dyDescent="0.2">
      <c r="D163" s="258" t="s">
        <v>393</v>
      </c>
    </row>
    <row r="164" spans="4:4" x14ac:dyDescent="0.2">
      <c r="D164" s="258" t="s">
        <v>394</v>
      </c>
    </row>
    <row r="165" spans="4:4" x14ac:dyDescent="0.2">
      <c r="D165" s="258" t="s">
        <v>395</v>
      </c>
    </row>
    <row r="166" spans="4:4" x14ac:dyDescent="0.2">
      <c r="D166" s="258" t="s">
        <v>396</v>
      </c>
    </row>
    <row r="167" spans="4:4" x14ac:dyDescent="0.2">
      <c r="D167" s="258" t="s">
        <v>397</v>
      </c>
    </row>
    <row r="168" spans="4:4" x14ac:dyDescent="0.2">
      <c r="D168" s="258" t="s">
        <v>398</v>
      </c>
    </row>
    <row r="169" spans="4:4" x14ac:dyDescent="0.2">
      <c r="D169" s="258" t="s">
        <v>399</v>
      </c>
    </row>
    <row r="170" spans="4:4" x14ac:dyDescent="0.2">
      <c r="D170" s="258" t="s">
        <v>400</v>
      </c>
    </row>
    <row r="171" spans="4:4" x14ac:dyDescent="0.2">
      <c r="D171" s="258" t="s">
        <v>401</v>
      </c>
    </row>
    <row r="172" spans="4:4" x14ac:dyDescent="0.2">
      <c r="D172" s="258" t="s">
        <v>402</v>
      </c>
    </row>
    <row r="173" spans="4:4" x14ac:dyDescent="0.2">
      <c r="D173" s="258" t="s">
        <v>403</v>
      </c>
    </row>
    <row r="174" spans="4:4" x14ac:dyDescent="0.2">
      <c r="D174" s="258" t="s">
        <v>404</v>
      </c>
    </row>
    <row r="175" spans="4:4" x14ac:dyDescent="0.2">
      <c r="D175" s="258" t="s">
        <v>405</v>
      </c>
    </row>
    <row r="176" spans="4:4" x14ac:dyDescent="0.2">
      <c r="D176" s="258" t="s">
        <v>406</v>
      </c>
    </row>
    <row r="177" spans="4:4" x14ac:dyDescent="0.2">
      <c r="D177" s="258" t="s">
        <v>407</v>
      </c>
    </row>
    <row r="178" spans="4:4" x14ac:dyDescent="0.2">
      <c r="D178" s="258" t="s">
        <v>408</v>
      </c>
    </row>
    <row r="179" spans="4:4" x14ac:dyDescent="0.2">
      <c r="D179" s="258" t="s">
        <v>409</v>
      </c>
    </row>
    <row r="180" spans="4:4" x14ac:dyDescent="0.2">
      <c r="D180" s="258" t="s">
        <v>234</v>
      </c>
    </row>
    <row r="181" spans="4:4" x14ac:dyDescent="0.2">
      <c r="D181" s="258" t="s">
        <v>410</v>
      </c>
    </row>
    <row r="182" spans="4:4" x14ac:dyDescent="0.2">
      <c r="D182" s="258" t="s">
        <v>411</v>
      </c>
    </row>
    <row r="183" spans="4:4" x14ac:dyDescent="0.2">
      <c r="D183" s="258" t="s">
        <v>412</v>
      </c>
    </row>
    <row r="184" spans="4:4" x14ac:dyDescent="0.2">
      <c r="D184" s="258" t="s">
        <v>235</v>
      </c>
    </row>
    <row r="185" spans="4:4" x14ac:dyDescent="0.2">
      <c r="D185" s="258" t="s">
        <v>413</v>
      </c>
    </row>
    <row r="186" spans="4:4" x14ac:dyDescent="0.2">
      <c r="D186" s="258" t="s">
        <v>236</v>
      </c>
    </row>
    <row r="187" spans="4:4" x14ac:dyDescent="0.2">
      <c r="D187" s="258" t="s">
        <v>414</v>
      </c>
    </row>
    <row r="188" spans="4:4" x14ac:dyDescent="0.2">
      <c r="D188" s="258" t="s">
        <v>415</v>
      </c>
    </row>
    <row r="189" spans="4:4" x14ac:dyDescent="0.2">
      <c r="D189" s="258" t="s">
        <v>237</v>
      </c>
    </row>
    <row r="190" spans="4:4" x14ac:dyDescent="0.2">
      <c r="D190" s="258" t="s">
        <v>238</v>
      </c>
    </row>
    <row r="191" spans="4:4" x14ac:dyDescent="0.2">
      <c r="D191" s="258" t="s">
        <v>416</v>
      </c>
    </row>
    <row r="192" spans="4:4" x14ac:dyDescent="0.2">
      <c r="D192" s="258" t="s">
        <v>417</v>
      </c>
    </row>
    <row r="193" spans="4:4" x14ac:dyDescent="0.2">
      <c r="D193" s="258" t="s">
        <v>418</v>
      </c>
    </row>
    <row r="194" spans="4:4" x14ac:dyDescent="0.2">
      <c r="D194" s="258" t="s">
        <v>419</v>
      </c>
    </row>
    <row r="195" spans="4:4" x14ac:dyDescent="0.2">
      <c r="D195" s="258" t="s">
        <v>239</v>
      </c>
    </row>
    <row r="196" spans="4:4" x14ac:dyDescent="0.2">
      <c r="D196" s="258" t="s">
        <v>420</v>
      </c>
    </row>
    <row r="197" spans="4:4" x14ac:dyDescent="0.2">
      <c r="D197" s="258" t="s">
        <v>240</v>
      </c>
    </row>
    <row r="198" spans="4:4" x14ac:dyDescent="0.2">
      <c r="D198" s="258" t="s">
        <v>421</v>
      </c>
    </row>
    <row r="199" spans="4:4" x14ac:dyDescent="0.2">
      <c r="D199" s="258" t="s">
        <v>422</v>
      </c>
    </row>
    <row r="200" spans="4:4" x14ac:dyDescent="0.2">
      <c r="D200" s="258" t="s">
        <v>241</v>
      </c>
    </row>
    <row r="201" spans="4:4" x14ac:dyDescent="0.2">
      <c r="D201" s="258" t="s">
        <v>423</v>
      </c>
    </row>
    <row r="202" spans="4:4" x14ac:dyDescent="0.2">
      <c r="D202" s="258" t="s">
        <v>424</v>
      </c>
    </row>
    <row r="203" spans="4:4" x14ac:dyDescent="0.2">
      <c r="D203" s="258" t="s">
        <v>425</v>
      </c>
    </row>
    <row r="204" spans="4:4" x14ac:dyDescent="0.2">
      <c r="D204" s="258" t="s">
        <v>426</v>
      </c>
    </row>
    <row r="205" spans="4:4" x14ac:dyDescent="0.2">
      <c r="D205" s="258" t="s">
        <v>427</v>
      </c>
    </row>
    <row r="206" spans="4:4" x14ac:dyDescent="0.2">
      <c r="D206" s="258" t="s">
        <v>428</v>
      </c>
    </row>
    <row r="207" spans="4:4" x14ac:dyDescent="0.2">
      <c r="D207" s="258" t="s">
        <v>429</v>
      </c>
    </row>
    <row r="208" spans="4:4" x14ac:dyDescent="0.2">
      <c r="D208" s="258" t="s">
        <v>430</v>
      </c>
    </row>
    <row r="209" spans="4:4" x14ac:dyDescent="0.2">
      <c r="D209" s="258" t="s">
        <v>431</v>
      </c>
    </row>
    <row r="210" spans="4:4" x14ac:dyDescent="0.2">
      <c r="D210" s="258" t="s">
        <v>432</v>
      </c>
    </row>
    <row r="211" spans="4:4" x14ac:dyDescent="0.2">
      <c r="D211" s="258" t="s">
        <v>433</v>
      </c>
    </row>
    <row r="212" spans="4:4" x14ac:dyDescent="0.2">
      <c r="D212" s="258" t="s">
        <v>434</v>
      </c>
    </row>
    <row r="213" spans="4:4" x14ac:dyDescent="0.2">
      <c r="D213" s="258" t="s">
        <v>435</v>
      </c>
    </row>
    <row r="214" spans="4:4" x14ac:dyDescent="0.2">
      <c r="D214" s="258" t="s">
        <v>436</v>
      </c>
    </row>
    <row r="215" spans="4:4" x14ac:dyDescent="0.2">
      <c r="D215" s="258" t="s">
        <v>437</v>
      </c>
    </row>
    <row r="216" spans="4:4" x14ac:dyDescent="0.2">
      <c r="D216" s="258" t="s">
        <v>438</v>
      </c>
    </row>
    <row r="217" spans="4:4" x14ac:dyDescent="0.2">
      <c r="D217" s="258" t="s">
        <v>439</v>
      </c>
    </row>
    <row r="218" spans="4:4" x14ac:dyDescent="0.2">
      <c r="D218" s="258" t="s">
        <v>440</v>
      </c>
    </row>
    <row r="219" spans="4:4" x14ac:dyDescent="0.2">
      <c r="D219" s="258" t="s">
        <v>441</v>
      </c>
    </row>
    <row r="220" spans="4:4" x14ac:dyDescent="0.2">
      <c r="D220" s="258" t="s">
        <v>442</v>
      </c>
    </row>
    <row r="221" spans="4:4" x14ac:dyDescent="0.2">
      <c r="D221" s="258" t="s">
        <v>443</v>
      </c>
    </row>
    <row r="222" spans="4:4" x14ac:dyDescent="0.2">
      <c r="D222" s="258" t="s">
        <v>444</v>
      </c>
    </row>
    <row r="223" spans="4:4" x14ac:dyDescent="0.2">
      <c r="D223" s="258" t="s">
        <v>445</v>
      </c>
    </row>
    <row r="224" spans="4:4" x14ac:dyDescent="0.2">
      <c r="D224" s="258" t="s">
        <v>446</v>
      </c>
    </row>
    <row r="225" spans="4:4" x14ac:dyDescent="0.2">
      <c r="D225" s="258" t="s">
        <v>447</v>
      </c>
    </row>
    <row r="226" spans="4:4" x14ac:dyDescent="0.2">
      <c r="D226" s="258" t="s">
        <v>242</v>
      </c>
    </row>
    <row r="227" spans="4:4" x14ac:dyDescent="0.2">
      <c r="D227" s="258" t="s">
        <v>448</v>
      </c>
    </row>
    <row r="228" spans="4:4" x14ac:dyDescent="0.2">
      <c r="D228" s="258" t="s">
        <v>449</v>
      </c>
    </row>
    <row r="229" spans="4:4" x14ac:dyDescent="0.2">
      <c r="D229" s="258" t="s">
        <v>450</v>
      </c>
    </row>
    <row r="230" spans="4:4" x14ac:dyDescent="0.2">
      <c r="D230" s="258" t="s">
        <v>451</v>
      </c>
    </row>
    <row r="231" spans="4:4" x14ac:dyDescent="0.2">
      <c r="D231" s="258" t="s">
        <v>452</v>
      </c>
    </row>
    <row r="232" spans="4:4" x14ac:dyDescent="0.2">
      <c r="D232" s="258" t="s">
        <v>453</v>
      </c>
    </row>
    <row r="233" spans="4:4" x14ac:dyDescent="0.2">
      <c r="D233" s="258" t="s">
        <v>454</v>
      </c>
    </row>
    <row r="234" spans="4:4" x14ac:dyDescent="0.2">
      <c r="D234" s="258" t="s">
        <v>455</v>
      </c>
    </row>
    <row r="235" spans="4:4" x14ac:dyDescent="0.2">
      <c r="D235" s="258" t="s">
        <v>456</v>
      </c>
    </row>
    <row r="236" spans="4:4" x14ac:dyDescent="0.2">
      <c r="D236" s="258" t="s">
        <v>457</v>
      </c>
    </row>
    <row r="237" spans="4:4" x14ac:dyDescent="0.2">
      <c r="D237" s="258" t="s">
        <v>458</v>
      </c>
    </row>
    <row r="238" spans="4:4" x14ac:dyDescent="0.2">
      <c r="D238" s="258" t="s">
        <v>243</v>
      </c>
    </row>
    <row r="239" spans="4:4" x14ac:dyDescent="0.2">
      <c r="D239" s="258" t="s">
        <v>459</v>
      </c>
    </row>
    <row r="240" spans="4:4" x14ac:dyDescent="0.2">
      <c r="D240" s="258" t="s">
        <v>460</v>
      </c>
    </row>
    <row r="241" spans="4:4" x14ac:dyDescent="0.2">
      <c r="D241" s="258" t="s">
        <v>461</v>
      </c>
    </row>
    <row r="242" spans="4:4" x14ac:dyDescent="0.2">
      <c r="D242" s="258" t="s">
        <v>462</v>
      </c>
    </row>
    <row r="243" spans="4:4" x14ac:dyDescent="0.2">
      <c r="D243" s="258" t="s">
        <v>463</v>
      </c>
    </row>
    <row r="244" spans="4:4" x14ac:dyDescent="0.2">
      <c r="D244" s="258" t="s">
        <v>464</v>
      </c>
    </row>
    <row r="245" spans="4:4" x14ac:dyDescent="0.2">
      <c r="D245" s="258" t="s">
        <v>465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Budget Summary</vt:lpstr>
      <vt:lpstr>Budget Detail</vt:lpstr>
      <vt:lpstr>Narrative</vt:lpstr>
      <vt:lpstr>Travel Table</vt:lpstr>
      <vt:lpstr>Formula Sheet</vt:lpstr>
      <vt:lpstr>'Budget Detail'!Print_Area</vt:lpstr>
      <vt:lpstr>'Budget Summary'!Print_Area</vt:lpstr>
      <vt:lpstr>'Budget Detail'!Print_Titles</vt:lpstr>
      <vt:lpstr>Narrative!Print_Titles</vt:lpstr>
      <vt:lpstr>Unit</vt:lpstr>
    </vt:vector>
  </TitlesOfParts>
  <Company>Mercy Corps International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Mercy Corps</dc:creator>
  <cp:lastModifiedBy>USAID</cp:lastModifiedBy>
  <cp:lastPrinted>2013-12-17T21:04:14Z</cp:lastPrinted>
  <dcterms:created xsi:type="dcterms:W3CDTF">2003-10-27T04:56:22Z</dcterms:created>
  <dcterms:modified xsi:type="dcterms:W3CDTF">2018-01-03T09:20:42Z</dcterms:modified>
</cp:coreProperties>
</file>