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52 Compliance and Conservation\CVPCP HRP\2024 CPHRP\NOFO for 2025 &amp; 2026 Awards\"/>
    </mc:Choice>
  </mc:AlternateContent>
  <xr:revisionPtr revIDLastSave="0" documentId="13_ncr:1_{4EE95DA2-A8D1-4F6D-B4FD-0233C5F5D92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19" i="1"/>
  <c r="G18" i="1"/>
  <c r="D15" i="1"/>
  <c r="E15" i="1"/>
  <c r="F15" i="1"/>
  <c r="D24" i="1"/>
  <c r="F24" i="1"/>
  <c r="F20" i="1"/>
  <c r="D20" i="1"/>
  <c r="E19" i="1"/>
  <c r="E18" i="1"/>
  <c r="E20" i="1" s="1"/>
  <c r="E11" i="1"/>
  <c r="D11" i="1"/>
  <c r="D5" i="1"/>
  <c r="D26" i="1" s="1"/>
  <c r="D30" i="1" s="1"/>
  <c r="E5" i="1"/>
  <c r="G20" i="1" l="1"/>
  <c r="F9" i="1"/>
  <c r="F8" i="1"/>
  <c r="F11" i="1" l="1"/>
  <c r="F29" i="1"/>
  <c r="G2" i="1"/>
  <c r="E24" i="1"/>
  <c r="E26" i="1" s="1"/>
  <c r="G10" i="1"/>
  <c r="G29" i="1"/>
  <c r="G8" i="1"/>
  <c r="G24" i="1" l="1"/>
  <c r="G14" i="1"/>
  <c r="G9" i="1"/>
  <c r="G11" i="1" s="1"/>
  <c r="G4" i="1"/>
  <c r="G3" i="1"/>
  <c r="F5" i="1" s="1"/>
  <c r="F26" i="1" s="1"/>
  <c r="G5" i="1" l="1"/>
  <c r="G26" i="1" s="1"/>
  <c r="G15" i="1"/>
  <c r="F30" i="1" l="1"/>
  <c r="G30" i="1"/>
  <c r="E30" i="1"/>
</calcChain>
</file>

<file path=xl/sharedStrings.xml><?xml version="1.0" encoding="utf-8"?>
<sst xmlns="http://schemas.openxmlformats.org/spreadsheetml/2006/main" count="40" uniqueCount="24">
  <si>
    <t>Salaries and Wages</t>
  </si>
  <si>
    <t>Travel</t>
  </si>
  <si>
    <t>TOTAL</t>
  </si>
  <si>
    <t>- -</t>
  </si>
  <si>
    <t>Other Funding</t>
  </si>
  <si>
    <t>Reclamation Funding</t>
  </si>
  <si>
    <t>Total Cost</t>
  </si>
  <si>
    <t>Quantity</t>
  </si>
  <si>
    <t>Fringe Benefits</t>
  </si>
  <si>
    <t>Vehicle milage</t>
  </si>
  <si>
    <t>Contractual/Construction</t>
  </si>
  <si>
    <t>Indirect Cost</t>
  </si>
  <si>
    <t>TOTAL DIRECT COSTS</t>
  </si>
  <si>
    <t xml:space="preserve">TOTAL PROJECT/ACTIVITY COSTS </t>
  </si>
  <si>
    <t>Rate</t>
  </si>
  <si>
    <t>De Minimis Rate</t>
  </si>
  <si>
    <t>Environment and Regulatory Compliance</t>
  </si>
  <si>
    <t>Project Manager</t>
  </si>
  <si>
    <t>Ecologist</t>
  </si>
  <si>
    <t>Accounting Manager</t>
  </si>
  <si>
    <t>Grant Recipient</t>
  </si>
  <si>
    <t>Nursery Container Stock (each)</t>
  </si>
  <si>
    <t>Livestock Fencing (per foot)</t>
  </si>
  <si>
    <t>CADFW LSAA (1600) Permit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</si>
</sst>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8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wrapText="1"/>
    </xf>
    <xf numFmtId="164" fontId="2" fillId="0" borderId="0" xfId="0" applyNumberFormat="1" applyFont="1"/>
    <xf numFmtId="10" fontId="2" fillId="2" borderId="1" xfId="0" applyNumberFormat="1" applyFont="1" applyFill="1" applyBorder="1" applyAlignment="1">
      <alignment horizontal="center" vertical="center" wrapText="1"/>
    </xf>
    <xf numFmtId="8" fontId="2" fillId="0" borderId="0" xfId="0" applyNumberFormat="1" applyFont="1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/>
    <xf numFmtId="4" fontId="2" fillId="0" borderId="0" xfId="0" applyNumberFormat="1" applyFont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N6" sqref="N6"/>
    </sheetView>
  </sheetViews>
  <sheetFormatPr defaultColWidth="8.7109375" defaultRowHeight="15.75" x14ac:dyDescent="0.25"/>
  <cols>
    <col min="1" max="1" width="30.7109375" style="24" customWidth="1"/>
    <col min="2" max="2" width="12.85546875" style="25" customWidth="1"/>
    <col min="3" max="3" width="12.85546875" style="38" customWidth="1"/>
    <col min="4" max="4" width="12.85546875" style="25" customWidth="1"/>
    <col min="5" max="5" width="14" style="20" customWidth="1"/>
    <col min="6" max="6" width="13.28515625" style="20" customWidth="1"/>
    <col min="7" max="7" width="17.28515625" style="20" customWidth="1"/>
    <col min="8" max="16384" width="8.7109375" style="20"/>
  </cols>
  <sheetData>
    <row r="1" spans="1:11" s="3" customFormat="1" ht="30.6" customHeight="1" x14ac:dyDescent="0.25">
      <c r="A1" s="6" t="s">
        <v>0</v>
      </c>
      <c r="B1" s="1" t="s">
        <v>14</v>
      </c>
      <c r="C1" s="31" t="s">
        <v>7</v>
      </c>
      <c r="D1" s="2" t="s">
        <v>20</v>
      </c>
      <c r="E1" s="1" t="s">
        <v>4</v>
      </c>
      <c r="F1" s="1" t="s">
        <v>5</v>
      </c>
      <c r="G1" s="1" t="s">
        <v>6</v>
      </c>
    </row>
    <row r="2" spans="1:11" x14ac:dyDescent="0.25">
      <c r="A2" s="4" t="s">
        <v>17</v>
      </c>
      <c r="B2" s="5">
        <v>40.36</v>
      </c>
      <c r="C2" s="32">
        <v>1080</v>
      </c>
      <c r="D2" s="29">
        <v>0</v>
      </c>
      <c r="E2" s="5">
        <v>0</v>
      </c>
      <c r="F2" s="5">
        <v>43588.800000000003</v>
      </c>
      <c r="G2" s="5">
        <f>SUM(B2*C2)</f>
        <v>43588.800000000003</v>
      </c>
    </row>
    <row r="3" spans="1:11" x14ac:dyDescent="0.25">
      <c r="A3" s="4" t="s">
        <v>18</v>
      </c>
      <c r="B3" s="5">
        <v>30.8</v>
      </c>
      <c r="C3" s="32">
        <v>1080</v>
      </c>
      <c r="D3" s="29">
        <v>0</v>
      </c>
      <c r="E3" s="5">
        <v>0</v>
      </c>
      <c r="F3" s="5">
        <v>33264</v>
      </c>
      <c r="G3" s="5">
        <f>SUM(B3*C3)</f>
        <v>33264</v>
      </c>
    </row>
    <row r="4" spans="1:11" ht="18.75" customHeight="1" x14ac:dyDescent="0.25">
      <c r="A4" s="4" t="s">
        <v>19</v>
      </c>
      <c r="B4" s="5">
        <v>59.87</v>
      </c>
      <c r="C4" s="32">
        <v>76</v>
      </c>
      <c r="D4" s="29">
        <v>4550.12</v>
      </c>
      <c r="E4" s="5">
        <v>0</v>
      </c>
      <c r="F4" s="5">
        <v>0</v>
      </c>
      <c r="G4" s="5">
        <f>SUM(B4*C4)</f>
        <v>4550.12</v>
      </c>
      <c r="K4" s="27"/>
    </row>
    <row r="5" spans="1:11" x14ac:dyDescent="0.25">
      <c r="A5" s="6" t="s">
        <v>2</v>
      </c>
      <c r="B5" s="1" t="s">
        <v>3</v>
      </c>
      <c r="C5" s="31" t="s">
        <v>3</v>
      </c>
      <c r="D5" s="2">
        <f>SUM(D2:D4)</f>
        <v>4550.12</v>
      </c>
      <c r="E5" s="7">
        <f>SUM(E2:E4)</f>
        <v>0</v>
      </c>
      <c r="F5" s="7">
        <f>SUM(F2:F4)</f>
        <v>76852.800000000003</v>
      </c>
      <c r="G5" s="7">
        <f>SUM(G2:G4)</f>
        <v>81402.92</v>
      </c>
    </row>
    <row r="6" spans="1:11" x14ac:dyDescent="0.25">
      <c r="A6" s="6"/>
      <c r="B6" s="1"/>
      <c r="C6" s="31"/>
      <c r="D6" s="2"/>
      <c r="E6" s="7"/>
      <c r="F6" s="7"/>
      <c r="G6" s="7"/>
    </row>
    <row r="7" spans="1:11" x14ac:dyDescent="0.25">
      <c r="A7" s="8" t="s">
        <v>8</v>
      </c>
      <c r="B7" s="1"/>
      <c r="C7" s="31"/>
      <c r="D7" s="2"/>
      <c r="E7" s="7"/>
      <c r="F7" s="7"/>
      <c r="G7" s="7"/>
    </row>
    <row r="8" spans="1:11" x14ac:dyDescent="0.25">
      <c r="A8" s="4" t="s">
        <v>17</v>
      </c>
      <c r="B8" s="5">
        <v>10.73</v>
      </c>
      <c r="C8" s="32">
        <v>1080</v>
      </c>
      <c r="D8" s="29">
        <v>0</v>
      </c>
      <c r="E8" s="5">
        <v>0</v>
      </c>
      <c r="F8" s="5">
        <f>SUM(B8*C8)</f>
        <v>11588.4</v>
      </c>
      <c r="G8" s="5">
        <f>SUM(B8*C8)</f>
        <v>11588.4</v>
      </c>
    </row>
    <row r="9" spans="1:11" x14ac:dyDescent="0.25">
      <c r="A9" s="4" t="s">
        <v>18</v>
      </c>
      <c r="B9" s="5">
        <v>9.2799999999999994</v>
      </c>
      <c r="C9" s="32">
        <v>1080</v>
      </c>
      <c r="D9" s="29">
        <v>0</v>
      </c>
      <c r="E9" s="5">
        <v>0</v>
      </c>
      <c r="F9" s="5">
        <f>SUM(B9*C9)</f>
        <v>10022.4</v>
      </c>
      <c r="G9" s="5">
        <f>SUM(B9*C9)</f>
        <v>10022.4</v>
      </c>
    </row>
    <row r="10" spans="1:11" ht="18.95" customHeight="1" x14ac:dyDescent="0.25">
      <c r="A10" s="4" t="s">
        <v>19</v>
      </c>
      <c r="B10" s="5">
        <v>13.83</v>
      </c>
      <c r="C10" s="32">
        <v>76</v>
      </c>
      <c r="D10" s="29">
        <v>1051.08</v>
      </c>
      <c r="E10" s="5">
        <v>0</v>
      </c>
      <c r="F10" s="5">
        <v>0</v>
      </c>
      <c r="G10" s="5">
        <f>SUM(B10*C10)</f>
        <v>1051.08</v>
      </c>
    </row>
    <row r="11" spans="1:11" s="21" customFormat="1" x14ac:dyDescent="0.25">
      <c r="A11" s="6" t="s">
        <v>2</v>
      </c>
      <c r="B11" s="1" t="s">
        <v>3</v>
      </c>
      <c r="C11" s="31" t="s">
        <v>3</v>
      </c>
      <c r="D11" s="2">
        <f>SUM(D8:D10)</f>
        <v>1051.08</v>
      </c>
      <c r="E11" s="7">
        <f>SUM(E8:E10)</f>
        <v>0</v>
      </c>
      <c r="F11" s="7">
        <f>SUM(F8:F10)</f>
        <v>21610.799999999999</v>
      </c>
      <c r="G11" s="7">
        <f>SUM(G8:G10)</f>
        <v>22661.879999999997</v>
      </c>
    </row>
    <row r="12" spans="1:11" s="21" customFormat="1" x14ac:dyDescent="0.25">
      <c r="A12" s="6"/>
      <c r="B12" s="1"/>
      <c r="C12" s="31"/>
      <c r="D12" s="2"/>
      <c r="E12" s="7"/>
      <c r="F12" s="7"/>
      <c r="G12" s="7"/>
    </row>
    <row r="13" spans="1:11" x14ac:dyDescent="0.25">
      <c r="A13" s="8" t="s">
        <v>1</v>
      </c>
      <c r="B13" s="9"/>
      <c r="C13" s="33"/>
      <c r="D13" s="9"/>
      <c r="E13" s="10"/>
      <c r="F13" s="10"/>
      <c r="G13" s="10"/>
    </row>
    <row r="14" spans="1:11" x14ac:dyDescent="0.25">
      <c r="A14" s="4" t="s">
        <v>9</v>
      </c>
      <c r="B14" s="5">
        <v>0.58499999999999996</v>
      </c>
      <c r="C14" s="32">
        <v>2150</v>
      </c>
      <c r="D14" s="29">
        <v>0</v>
      </c>
      <c r="E14" s="5">
        <v>0</v>
      </c>
      <c r="F14" s="5">
        <v>1176</v>
      </c>
      <c r="G14" s="5">
        <f>SUM(B14*C14)</f>
        <v>1257.75</v>
      </c>
    </row>
    <row r="15" spans="1:11" x14ac:dyDescent="0.25">
      <c r="A15" s="6" t="s">
        <v>2</v>
      </c>
      <c r="B15" s="1" t="s">
        <v>3</v>
      </c>
      <c r="C15" s="31" t="s">
        <v>3</v>
      </c>
      <c r="D15" s="2">
        <f>SUM(D14:D14)</f>
        <v>0</v>
      </c>
      <c r="E15" s="7">
        <f>SUM(E14:E14)</f>
        <v>0</v>
      </c>
      <c r="F15" s="7">
        <f>SUM(F14:F14)</f>
        <v>1176</v>
      </c>
      <c r="G15" s="7">
        <f>SUM(G14:G14)</f>
        <v>1257.75</v>
      </c>
    </row>
    <row r="16" spans="1:11" x14ac:dyDescent="0.25">
      <c r="A16" s="6"/>
      <c r="B16" s="1"/>
      <c r="C16" s="31"/>
      <c r="D16" s="2"/>
      <c r="E16" s="7"/>
      <c r="F16" s="7"/>
      <c r="G16" s="7"/>
    </row>
    <row r="17" spans="1:7" s="21" customFormat="1" ht="27" customHeight="1" x14ac:dyDescent="0.25">
      <c r="A17" s="6" t="s">
        <v>10</v>
      </c>
      <c r="B17" s="1"/>
      <c r="C17" s="31"/>
      <c r="D17" s="2"/>
      <c r="E17" s="11"/>
      <c r="F17" s="11"/>
      <c r="G17" s="11"/>
    </row>
    <row r="18" spans="1:7" ht="21" customHeight="1" x14ac:dyDescent="0.25">
      <c r="A18" s="12" t="s">
        <v>21</v>
      </c>
      <c r="B18" s="13">
        <v>27.5</v>
      </c>
      <c r="C18" s="32">
        <v>3850</v>
      </c>
      <c r="D18" s="29">
        <v>0</v>
      </c>
      <c r="E18" s="13">
        <f>B18*C18</f>
        <v>105875</v>
      </c>
      <c r="F18" s="13">
        <v>0</v>
      </c>
      <c r="G18" s="13">
        <f>SUM(B18*C18)</f>
        <v>105875</v>
      </c>
    </row>
    <row r="19" spans="1:7" ht="18.75" customHeight="1" x14ac:dyDescent="0.25">
      <c r="A19" s="12" t="s">
        <v>22</v>
      </c>
      <c r="B19" s="13">
        <v>6.33</v>
      </c>
      <c r="C19" s="32">
        <v>7700</v>
      </c>
      <c r="D19" s="29">
        <v>0</v>
      </c>
      <c r="E19" s="13">
        <f>SUM(B19*C19)</f>
        <v>48741</v>
      </c>
      <c r="F19" s="13">
        <v>0</v>
      </c>
      <c r="G19" s="13">
        <f>SUM(B19*C19)</f>
        <v>48741</v>
      </c>
    </row>
    <row r="20" spans="1:7" s="21" customFormat="1" ht="18.75" customHeight="1" x14ac:dyDescent="0.25">
      <c r="A20" s="39" t="s">
        <v>2</v>
      </c>
      <c r="B20" s="1" t="s">
        <v>3</v>
      </c>
      <c r="C20" s="1" t="s">
        <v>3</v>
      </c>
      <c r="D20" s="2">
        <f>SUM(D18:D19)</f>
        <v>0</v>
      </c>
      <c r="E20" s="7">
        <f>SUM(E18:E19)</f>
        <v>154616</v>
      </c>
      <c r="F20" s="7">
        <f>SUM(F18:F19)</f>
        <v>0</v>
      </c>
      <c r="G20" s="7">
        <f>SUM(G18:G19)</f>
        <v>154616</v>
      </c>
    </row>
    <row r="21" spans="1:7" ht="14.25" customHeight="1" x14ac:dyDescent="0.25">
      <c r="A21" s="8"/>
      <c r="B21" s="14"/>
      <c r="C21" s="34"/>
      <c r="D21" s="14"/>
      <c r="E21" s="10"/>
      <c r="F21" s="10"/>
      <c r="G21" s="10"/>
    </row>
    <row r="22" spans="1:7" ht="31.5" x14ac:dyDescent="0.25">
      <c r="A22" s="8" t="s">
        <v>16</v>
      </c>
      <c r="B22" s="14"/>
      <c r="C22" s="34"/>
      <c r="D22" s="14"/>
      <c r="E22" s="10"/>
      <c r="F22" s="10"/>
      <c r="G22" s="10"/>
    </row>
    <row r="23" spans="1:7" x14ac:dyDescent="0.25">
      <c r="A23" s="15" t="s">
        <v>23</v>
      </c>
      <c r="B23" s="5">
        <v>2500</v>
      </c>
      <c r="C23" s="35">
        <v>7</v>
      </c>
      <c r="D23" s="16">
        <v>0</v>
      </c>
      <c r="E23" s="5">
        <v>0</v>
      </c>
      <c r="F23" s="5">
        <v>16520</v>
      </c>
      <c r="G23" s="5">
        <f>SUM(B23*C23)</f>
        <v>17500</v>
      </c>
    </row>
    <row r="24" spans="1:7" ht="14.45" customHeight="1" x14ac:dyDescent="0.25">
      <c r="A24" s="6" t="s">
        <v>2</v>
      </c>
      <c r="B24" s="1" t="s">
        <v>3</v>
      </c>
      <c r="C24" s="31" t="s">
        <v>3</v>
      </c>
      <c r="D24" s="2">
        <f>SUM(D23:D23)</f>
        <v>0</v>
      </c>
      <c r="E24" s="11">
        <f>SUM(E23:E23)</f>
        <v>0</v>
      </c>
      <c r="F24" s="11">
        <f>SUM(F23:F23)</f>
        <v>16520</v>
      </c>
      <c r="G24" s="11">
        <f>SUM(G23:G23)</f>
        <v>17500</v>
      </c>
    </row>
    <row r="25" spans="1:7" ht="14.45" customHeight="1" x14ac:dyDescent="0.25">
      <c r="A25" s="6"/>
      <c r="B25" s="1"/>
      <c r="C25" s="31"/>
      <c r="D25" s="2"/>
      <c r="E25" s="11"/>
      <c r="F25" s="11"/>
      <c r="G25" s="11"/>
    </row>
    <row r="26" spans="1:7" s="21" customFormat="1" x14ac:dyDescent="0.25">
      <c r="A26" s="19" t="s">
        <v>12</v>
      </c>
      <c r="B26" s="17"/>
      <c r="C26" s="36"/>
      <c r="D26" s="17">
        <f>SUM(D5,D11,D20,D24)</f>
        <v>5601.2</v>
      </c>
      <c r="E26" s="11">
        <f>SUM(E5,E11,E15,E20,E24)</f>
        <v>154616</v>
      </c>
      <c r="F26" s="11">
        <f>SUM(F5,F11,F15,F20,F24)</f>
        <v>116159.6</v>
      </c>
      <c r="G26" s="11">
        <f>SUM(G5,G11,G15,G18,G20,G24)</f>
        <v>383313.55</v>
      </c>
    </row>
    <row r="27" spans="1:7" s="21" customFormat="1" x14ac:dyDescent="0.25">
      <c r="A27" s="19"/>
      <c r="B27" s="17"/>
      <c r="C27" s="36"/>
      <c r="D27" s="17"/>
      <c r="E27" s="11"/>
      <c r="F27" s="11"/>
      <c r="G27" s="11"/>
    </row>
    <row r="28" spans="1:7" ht="14.45" customHeight="1" x14ac:dyDescent="0.25">
      <c r="A28" s="8" t="s">
        <v>11</v>
      </c>
      <c r="B28" s="18"/>
      <c r="C28" s="37"/>
      <c r="D28" s="18"/>
      <c r="E28" s="10"/>
      <c r="F28" s="10"/>
      <c r="G28" s="10"/>
    </row>
    <row r="29" spans="1:7" s="22" customFormat="1" x14ac:dyDescent="0.25">
      <c r="A29" s="15" t="s">
        <v>15</v>
      </c>
      <c r="B29" s="26">
        <v>0.1</v>
      </c>
      <c r="C29" s="35">
        <v>383313.55</v>
      </c>
      <c r="D29" s="16">
        <v>0</v>
      </c>
      <c r="E29" s="5">
        <v>0</v>
      </c>
      <c r="F29" s="5">
        <f>SUM(B29*C29)</f>
        <v>38331.355000000003</v>
      </c>
      <c r="G29" s="5">
        <f>SUM(B29*C29)</f>
        <v>38331.355000000003</v>
      </c>
    </row>
    <row r="30" spans="1:7" s="23" customFormat="1" x14ac:dyDescent="0.25">
      <c r="A30" s="28" t="s">
        <v>13</v>
      </c>
      <c r="B30" s="28"/>
      <c r="C30" s="28"/>
      <c r="D30" s="30">
        <f>SUM(D26:D29)</f>
        <v>5601.2</v>
      </c>
      <c r="E30" s="11">
        <f>SUM(E26,E29)</f>
        <v>154616</v>
      </c>
      <c r="F30" s="11">
        <f>SUM(F26,F29)</f>
        <v>154490.95500000002</v>
      </c>
      <c r="G30" s="11">
        <f>SUM(G26,G29)</f>
        <v>421644.90499999997</v>
      </c>
    </row>
  </sheetData>
  <mergeCells count="1">
    <mergeCell ref="A30:C3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Strait, Daniel H</dc:creator>
  <cp:lastModifiedBy>Strait, Daniel H</cp:lastModifiedBy>
  <dcterms:created xsi:type="dcterms:W3CDTF">2021-07-21T19:02:57Z</dcterms:created>
  <dcterms:modified xsi:type="dcterms:W3CDTF">2024-05-08T15:14:50Z</dcterms:modified>
</cp:coreProperties>
</file>