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R:\US&amp;R\005 Grants\5.1 Grants-Readiness\00 Annual Cooperative Agreements\2022 CA\NOFO, SOW, Appendicies\01 - Most Current Version\"/>
    </mc:Choice>
  </mc:AlternateContent>
  <xr:revisionPtr revIDLastSave="0" documentId="13_ncr:1_{B4BEA6B7-91FB-4378-B7C5-4AB4DDC9CC10}" xr6:coauthVersionLast="47" xr6:coauthVersionMax="47" xr10:uidLastSave="{00000000-0000-0000-0000-000000000000}"/>
  <workbookProtection workbookAlgorithmName="SHA-512" workbookHashValue="fVNrKFVauJf2vHsr3NpP05gTbHIqcLdCgoQ5MqYBMsU9JppjyAOaSvfWFb4hutHdE76FuhrQPmM843YvLp0DqQ==" workbookSaltValue="geQlNn+4k4y3bx89uak3gw==" workbookSpinCount="100000" lockStructure="1"/>
  <bookViews>
    <workbookView xWindow="-120" yWindow="-120" windowWidth="29040" windowHeight="15840" tabRatio="671" firstSheet="2" activeTab="3" xr2:uid="{00000000-000D-0000-FFFF-FFFF00000000}"/>
  </bookViews>
  <sheets>
    <sheet name="FY22 Spend Plan App C.1" sheetId="63" r:id="rId1"/>
    <sheet name="FY22 Spend Plan App C.2" sheetId="61" r:id="rId2"/>
    <sheet name="FY22 Spend Plan App C.3" sheetId="62" r:id="rId3"/>
    <sheet name="TF Allocations-APP D" sheetId="36" r:id="rId4"/>
    <sheet name="Admin Budget-APP E" sheetId="57" r:id="rId5"/>
    <sheet name="Special Caches-Budget - APP F" sheetId="52" r:id="rId6"/>
    <sheet name="Adv Org - App G" sheetId="55" r:id="rId7"/>
    <sheet name="Deliverables Summary - APP H" sheetId="49" r:id="rId8"/>
  </sheets>
  <externalReferences>
    <externalReference r:id="rId9"/>
  </externalReferences>
  <definedNames>
    <definedName name="_xlnm.Print_Area" localSheetId="4">'Admin Budget-APP E'!$A$1:$I$79</definedName>
    <definedName name="_xlnm.Print_Area" localSheetId="7">'Deliverables Summary - APP H'!$A$1:$F$50</definedName>
    <definedName name="_xlnm.Print_Area" localSheetId="0">'FY22 Spend Plan App C.1'!$A$1:$F$33</definedName>
    <definedName name="_xlnm.Print_Area" localSheetId="1">'FY22 Spend Plan App C.2'!$A$1:$F$54</definedName>
    <definedName name="_xlnm.Print_Area" localSheetId="2">'FY22 Spend Plan App C.3'!$A$1:$F$44</definedName>
    <definedName name="_xlnm.Print_Area" localSheetId="5">'Special Caches-Budget - APP F'!$A$1:$E$127</definedName>
    <definedName name="_xlnm.Print_Area" localSheetId="3">'TF Allocations-APP D'!$A$1:$P$118</definedName>
    <definedName name="_xlnm.Print_Titles" localSheetId="4">'Admin Budget-APP E'!$1:$1</definedName>
    <definedName name="_xlnm.Print_Titles" localSheetId="5">'Special Caches-Budget - APP F'!$1:$1</definedName>
    <definedName name="_xlnm.Print_Titles" localSheetId="3">'TF Allocations-APP 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39" i="36" l="1"/>
  <c r="I24" i="57"/>
  <c r="I39" i="57"/>
  <c r="F30" i="63"/>
  <c r="F3" i="63" s="1"/>
  <c r="E30" i="63"/>
  <c r="E26" i="63"/>
  <c r="F26" i="63" s="1"/>
  <c r="E25" i="63"/>
  <c r="F25" i="63" s="1"/>
  <c r="E24" i="63"/>
  <c r="F24" i="63" s="1"/>
  <c r="E23" i="63"/>
  <c r="F23" i="63" s="1"/>
  <c r="F22" i="63"/>
  <c r="F21" i="63"/>
  <c r="F20" i="63"/>
  <c r="F19" i="63"/>
  <c r="E18" i="63"/>
  <c r="F18" i="63" s="1"/>
  <c r="E17" i="63"/>
  <c r="F17" i="63" s="1"/>
  <c r="E16" i="63"/>
  <c r="F16" i="63" s="1"/>
  <c r="E15" i="63"/>
  <c r="F15" i="63" s="1"/>
  <c r="A7" i="63"/>
  <c r="A8" i="63" s="1"/>
  <c r="A9" i="63" s="1"/>
  <c r="A10" i="63" s="1"/>
  <c r="A11" i="63" s="1"/>
  <c r="A12" i="63" s="1"/>
  <c r="A13" i="63" s="1"/>
  <c r="A15" i="63" s="1"/>
  <c r="A16" i="63" s="1"/>
  <c r="A17" i="63" s="1"/>
  <c r="A18" i="63" s="1"/>
  <c r="A19" i="63" s="1"/>
  <c r="A20" i="63" s="1"/>
  <c r="A21" i="63" s="1"/>
  <c r="A22" i="63" s="1"/>
  <c r="A23" i="63" s="1"/>
  <c r="A24" i="63" s="1"/>
  <c r="A25" i="63" s="1"/>
  <c r="A26" i="63" s="1"/>
  <c r="A27" i="63" s="1"/>
  <c r="A28" i="63" s="1"/>
  <c r="A29" i="63" s="1"/>
  <c r="A30" i="63" s="1"/>
  <c r="A31" i="63" s="1"/>
  <c r="A32" i="63" s="1"/>
  <c r="E6" i="63"/>
  <c r="F6" i="63" s="1"/>
  <c r="F43" i="62"/>
  <c r="F42" i="62"/>
  <c r="F41" i="62"/>
  <c r="F40" i="62"/>
  <c r="F39" i="62"/>
  <c r="F38" i="62"/>
  <c r="F37" i="62"/>
  <c r="F36" i="62"/>
  <c r="F35" i="62"/>
  <c r="F34" i="62"/>
  <c r="F33" i="62"/>
  <c r="F32" i="62"/>
  <c r="F31" i="62"/>
  <c r="F30" i="62"/>
  <c r="F29" i="62"/>
  <c r="F28" i="62"/>
  <c r="F27" i="62"/>
  <c r="F26" i="62"/>
  <c r="F25" i="62"/>
  <c r="F24" i="62"/>
  <c r="F23" i="62"/>
  <c r="F22" i="62"/>
  <c r="F21" i="62"/>
  <c r="F20" i="62"/>
  <c r="F19" i="62"/>
  <c r="F18" i="62"/>
  <c r="F17" i="62"/>
  <c r="F16" i="62"/>
  <c r="F15" i="62"/>
  <c r="F14" i="62"/>
  <c r="F13" i="62"/>
  <c r="F12" i="62"/>
  <c r="F11" i="62"/>
  <c r="F10" i="62"/>
  <c r="F9" i="62"/>
  <c r="F8" i="62"/>
  <c r="F7" i="62"/>
  <c r="F6" i="62"/>
  <c r="F3" i="62"/>
  <c r="E3" i="62"/>
  <c r="C3" i="62"/>
  <c r="F2" i="62"/>
  <c r="F53" i="61"/>
  <c r="F54" i="61" s="1"/>
  <c r="F51" i="61"/>
  <c r="F50" i="61"/>
  <c r="F49" i="61"/>
  <c r="F48" i="61"/>
  <c r="F47" i="61"/>
  <c r="F46" i="61"/>
  <c r="F45" i="61"/>
  <c r="F44" i="61"/>
  <c r="F43" i="61"/>
  <c r="F42" i="61"/>
  <c r="F41" i="61"/>
  <c r="F40" i="61"/>
  <c r="F52" i="61" s="1"/>
  <c r="F38" i="61"/>
  <c r="F37" i="61"/>
  <c r="F36" i="61"/>
  <c r="F35" i="61"/>
  <c r="F34" i="61"/>
  <c r="F33" i="61"/>
  <c r="F32" i="61"/>
  <c r="F30" i="61"/>
  <c r="F29" i="61"/>
  <c r="F28" i="61"/>
  <c r="F27" i="61"/>
  <c r="F26" i="61"/>
  <c r="F31" i="61" s="1"/>
  <c r="F24" i="61"/>
  <c r="F25" i="61" s="1"/>
  <c r="F22" i="61"/>
  <c r="F21" i="61"/>
  <c r="F20" i="61"/>
  <c r="F19" i="61"/>
  <c r="F18" i="61"/>
  <c r="F17" i="61"/>
  <c r="F16" i="61"/>
  <c r="F15" i="61"/>
  <c r="F14" i="61"/>
  <c r="F13" i="61"/>
  <c r="F12" i="61"/>
  <c r="F23" i="61" s="1"/>
  <c r="F10" i="61"/>
  <c r="F9" i="61"/>
  <c r="F11" i="61" s="1"/>
  <c r="F7" i="61"/>
  <c r="F6" i="61"/>
  <c r="A6" i="61"/>
  <c r="A7" i="61" s="1"/>
  <c r="A8" i="61" s="1"/>
  <c r="A9" i="61" s="1"/>
  <c r="A10" i="61" s="1"/>
  <c r="A11" i="61" s="1"/>
  <c r="A12" i="61" s="1"/>
  <c r="A13" i="61" s="1"/>
  <c r="A14" i="61" s="1"/>
  <c r="A15" i="61" s="1"/>
  <c r="A16" i="61" s="1"/>
  <c r="A17" i="61" s="1"/>
  <c r="A18" i="61" s="1"/>
  <c r="A19" i="61" s="1"/>
  <c r="A20" i="61" s="1"/>
  <c r="A21" i="61" s="1"/>
  <c r="A22" i="61" s="1"/>
  <c r="A23" i="61" s="1"/>
  <c r="A24" i="61" s="1"/>
  <c r="A25" i="61" s="1"/>
  <c r="A26" i="61" s="1"/>
  <c r="A27" i="61" s="1"/>
  <c r="A28" i="61" s="1"/>
  <c r="A29" i="61" s="1"/>
  <c r="A30" i="61" s="1"/>
  <c r="A31" i="61" s="1"/>
  <c r="A32" i="61" s="1"/>
  <c r="A33" i="61" s="1"/>
  <c r="A34" i="61" s="1"/>
  <c r="A35" i="61" s="1"/>
  <c r="A36" i="61" s="1"/>
  <c r="A37" i="61" s="1"/>
  <c r="A38" i="61" s="1"/>
  <c r="A39" i="61" s="1"/>
  <c r="A40" i="61" s="1"/>
  <c r="A41" i="61" s="1"/>
  <c r="A42" i="61" s="1"/>
  <c r="A43" i="61" s="1"/>
  <c r="A44" i="61" s="1"/>
  <c r="A45" i="61" s="1"/>
  <c r="A46" i="61" s="1"/>
  <c r="A47" i="61" s="1"/>
  <c r="A48" i="61" s="1"/>
  <c r="A49" i="61" s="1"/>
  <c r="A50" i="61" s="1"/>
  <c r="A51" i="61" s="1"/>
  <c r="A52" i="61" s="1"/>
  <c r="A53" i="61" s="1"/>
  <c r="A54" i="61" s="1"/>
  <c r="A6" i="62" s="1"/>
  <c r="A7" i="62" s="1"/>
  <c r="A8" i="62" s="1"/>
  <c r="A9" i="62" s="1"/>
  <c r="A10" i="62" s="1"/>
  <c r="A11" i="62" s="1"/>
  <c r="A12" i="62" s="1"/>
  <c r="A13" i="62" s="1"/>
  <c r="A14" i="62" s="1"/>
  <c r="A15" i="62" s="1"/>
  <c r="A16" i="62" s="1"/>
  <c r="A17" i="62" s="1"/>
  <c r="A18" i="62" s="1"/>
  <c r="A19" i="62" s="1"/>
  <c r="A20" i="62" s="1"/>
  <c r="A21" i="62" s="1"/>
  <c r="A22" i="62" s="1"/>
  <c r="A23" i="62" s="1"/>
  <c r="A24" i="62" s="1"/>
  <c r="A25" i="62" s="1"/>
  <c r="A26" i="62" s="1"/>
  <c r="A27" i="62" s="1"/>
  <c r="A28" i="62" s="1"/>
  <c r="A29" i="62" s="1"/>
  <c r="A30" i="62" s="1"/>
  <c r="A31" i="62" s="1"/>
  <c r="A32" i="62" s="1"/>
  <c r="A33" i="62" s="1"/>
  <c r="A34" i="62" s="1"/>
  <c r="A35" i="62" s="1"/>
  <c r="A36" i="62" s="1"/>
  <c r="A37" i="62" s="1"/>
  <c r="A38" i="62" s="1"/>
  <c r="A39" i="62" s="1"/>
  <c r="A40" i="62" s="1"/>
  <c r="A41" i="62" s="1"/>
  <c r="A42" i="62" s="1"/>
  <c r="A43" i="62" s="1"/>
  <c r="A44" i="62" s="1"/>
  <c r="F3" i="61"/>
  <c r="E3" i="61"/>
  <c r="C3" i="61"/>
  <c r="F2" i="61"/>
  <c r="I70" i="57"/>
  <c r="N70" i="36"/>
  <c r="I44" i="57"/>
  <c r="I57" i="57"/>
  <c r="F44" i="62" l="1"/>
  <c r="E44" i="62" s="1"/>
  <c r="F39" i="61"/>
  <c r="F8" i="61"/>
  <c r="F27" i="63"/>
  <c r="F32" i="63" l="1"/>
  <c r="F31" i="63" s="1"/>
  <c r="C3" i="63"/>
  <c r="E27" i="63" l="1"/>
  <c r="F44" i="55"/>
  <c r="I62" i="57"/>
  <c r="I30" i="57"/>
  <c r="I77" i="57" l="1"/>
  <c r="N114" i="36" s="1"/>
  <c r="N110" i="36"/>
  <c r="N102" i="36"/>
  <c r="I22" i="57"/>
  <c r="N34" i="36" s="1"/>
  <c r="I18" i="57"/>
  <c r="N26" i="36" s="1"/>
  <c r="I49" i="57"/>
  <c r="I12" i="57"/>
  <c r="I51" i="57"/>
  <c r="N22" i="36" l="1"/>
  <c r="I2" i="57"/>
  <c r="N2" i="36" s="1"/>
  <c r="I4" i="57"/>
  <c r="N6" i="36" s="1"/>
  <c r="I6" i="57"/>
  <c r="N10" i="36" s="1"/>
  <c r="I8" i="57"/>
  <c r="N14" i="36" s="1"/>
  <c r="I10" i="57"/>
  <c r="N18" i="36" s="1"/>
  <c r="I20" i="57"/>
  <c r="N30" i="36" s="1"/>
  <c r="I26" i="57"/>
  <c r="N44" i="36" s="1"/>
  <c r="I33" i="57"/>
  <c r="N57" i="36" s="1"/>
  <c r="I35" i="57"/>
  <c r="N61" i="36" s="1"/>
  <c r="I37" i="57"/>
  <c r="N66" i="36" s="1"/>
  <c r="N74" i="36"/>
  <c r="I47" i="57"/>
  <c r="N78" i="36" s="1"/>
  <c r="N82" i="36"/>
  <c r="N86" i="36"/>
  <c r="I53" i="57"/>
  <c r="N90" i="36" s="1"/>
  <c r="I68" i="57"/>
  <c r="N106" i="36" s="1"/>
  <c r="N98" i="36"/>
  <c r="N52" i="36" l="1"/>
  <c r="I28" i="57"/>
  <c r="N48" i="36" s="1"/>
  <c r="H79" i="57" l="1"/>
  <c r="G79" i="57"/>
  <c r="F79" i="57"/>
  <c r="E79" i="57"/>
  <c r="D79" i="57"/>
  <c r="I55" i="57"/>
  <c r="N94" i="36" s="1"/>
  <c r="I79" i="57" l="1"/>
  <c r="A4" i="49" l="1"/>
  <c r="D127" i="52" l="1"/>
  <c r="C127" i="52"/>
  <c r="E122" i="52"/>
  <c r="E117" i="52"/>
  <c r="O110" i="36" s="1"/>
  <c r="E113" i="52"/>
  <c r="O106" i="36" s="1"/>
  <c r="E109" i="52"/>
  <c r="E105" i="52"/>
  <c r="O98" i="36" s="1"/>
  <c r="E100" i="52"/>
  <c r="O94" i="36" s="1"/>
  <c r="P94" i="36" s="1"/>
  <c r="E96" i="52"/>
  <c r="E92" i="52"/>
  <c r="E88" i="52"/>
  <c r="E84" i="52"/>
  <c r="O78" i="36" s="1"/>
  <c r="E78" i="52"/>
  <c r="E74" i="52"/>
  <c r="E70" i="52"/>
  <c r="E65" i="52"/>
  <c r="O61" i="36" s="1"/>
  <c r="E61" i="52"/>
  <c r="E56" i="52"/>
  <c r="O52" i="36" s="1"/>
  <c r="E52" i="52"/>
  <c r="O48" i="36" s="1"/>
  <c r="E47" i="52"/>
  <c r="O44" i="36" s="1"/>
  <c r="E42" i="52"/>
  <c r="O39" i="36" s="1"/>
  <c r="E37" i="52"/>
  <c r="E32" i="52"/>
  <c r="O30" i="36" s="1"/>
  <c r="E28" i="52"/>
  <c r="O26" i="36" s="1"/>
  <c r="E24" i="52"/>
  <c r="E19" i="52"/>
  <c r="E15" i="52"/>
  <c r="E11" i="52"/>
  <c r="E7" i="52"/>
  <c r="O6" i="36" s="1"/>
  <c r="P6" i="36" s="1"/>
  <c r="E2" i="52"/>
  <c r="O2" i="36" s="1"/>
  <c r="P2" i="36" s="1"/>
  <c r="O114" i="36" l="1"/>
  <c r="P114" i="36" s="1"/>
  <c r="O82" i="36"/>
  <c r="P82" i="36" s="1"/>
  <c r="O10" i="36"/>
  <c r="P10" i="36" s="1"/>
  <c r="P61" i="36"/>
  <c r="P30" i="36"/>
  <c r="O66" i="36"/>
  <c r="P66" i="36" s="1"/>
  <c r="O18" i="36"/>
  <c r="P18" i="36" s="1"/>
  <c r="O34" i="36"/>
  <c r="P34" i="36" s="1"/>
  <c r="P52" i="36"/>
  <c r="O86" i="36"/>
  <c r="P86" i="36" s="1"/>
  <c r="O102" i="36"/>
  <c r="P102" i="36" s="1"/>
  <c r="P44" i="36"/>
  <c r="O14" i="36"/>
  <c r="P14" i="36" s="1"/>
  <c r="P48" i="36"/>
  <c r="P39" i="36"/>
  <c r="O57" i="36"/>
  <c r="P57" i="36" s="1"/>
  <c r="O74" i="36"/>
  <c r="P74" i="36" s="1"/>
  <c r="O90" i="36"/>
  <c r="P90" i="36" s="1"/>
  <c r="P78" i="36"/>
  <c r="P26" i="36"/>
  <c r="P110" i="36"/>
  <c r="P106" i="36"/>
  <c r="P98" i="36"/>
  <c r="O70" i="36"/>
  <c r="P70" i="36" s="1"/>
  <c r="O22" i="36"/>
  <c r="P22" i="36" s="1"/>
  <c r="E127" i="52"/>
  <c r="O118" i="36" l="1"/>
  <c r="M118" i="36" l="1"/>
  <c r="N118" i="36" l="1"/>
  <c r="P118" i="36"/>
</calcChain>
</file>

<file path=xl/sharedStrings.xml><?xml version="1.0" encoding="utf-8"?>
<sst xmlns="http://schemas.openxmlformats.org/spreadsheetml/2006/main" count="782" uniqueCount="597">
  <si>
    <t xml:space="preserve"> </t>
  </si>
  <si>
    <t>Orange County Fire Authority (CA-TF5)</t>
  </si>
  <si>
    <t>City of Beverly Emergency Management Agency  (MA-TF1)</t>
  </si>
  <si>
    <t xml:space="preserve">Dept. of Fire &amp; Rescue Services </t>
  </si>
  <si>
    <t>Clark County Fire Department   (NV-TF1)</t>
  </si>
  <si>
    <t>575 East Flamingo Road</t>
  </si>
  <si>
    <t>City of Miami Fire and Rescue</t>
  </si>
  <si>
    <t>City of Los Angeles Fire Department (CA-TF1)</t>
  </si>
  <si>
    <t>150 Frank H. Ogawa Plaza, Suite 3354</t>
  </si>
  <si>
    <t>Miami Valley Fire/EMS Alliance</t>
  </si>
  <si>
    <t>City of Oakland Fire Services Agency (CA TF4)</t>
  </si>
  <si>
    <t>Menlo Park Fire Protection District (CA TF3)</t>
  </si>
  <si>
    <t>City of Riverside Fire Department (CA-TF6)</t>
  </si>
  <si>
    <t>Texas Engineering Extension Service</t>
  </si>
  <si>
    <t>Los Angeles County Fire Department (CA-TF2)</t>
  </si>
  <si>
    <t>City of Sacramento   (CA-TF7)</t>
  </si>
  <si>
    <t>Boone County Fire Protection District</t>
  </si>
  <si>
    <t>City of San Diego</t>
  </si>
  <si>
    <t>Task Force</t>
  </si>
  <si>
    <t>Total Amount Per Task Force</t>
  </si>
  <si>
    <t>AZ-TF1</t>
  </si>
  <si>
    <t>CA-TF1</t>
  </si>
  <si>
    <t>CA-TF2</t>
  </si>
  <si>
    <t>CA-TF3</t>
  </si>
  <si>
    <t>CA-TF4</t>
  </si>
  <si>
    <t>CA-TF5</t>
  </si>
  <si>
    <t>CA-TF6</t>
  </si>
  <si>
    <t>CA-TF7</t>
  </si>
  <si>
    <t>CA-TF8</t>
  </si>
  <si>
    <t>West Metro Fire Protection District</t>
  </si>
  <si>
    <t>CO-TF1</t>
  </si>
  <si>
    <t>FL-TF1</t>
  </si>
  <si>
    <t>FL-TF2</t>
  </si>
  <si>
    <t xml:space="preserve">City of Indianapolis - DPS </t>
  </si>
  <si>
    <t>IN-TF1</t>
  </si>
  <si>
    <t>City of Beverly EMA</t>
  </si>
  <si>
    <t>MA-TF1</t>
  </si>
  <si>
    <t>MD-TF1</t>
  </si>
  <si>
    <t>MO-TF1</t>
  </si>
  <si>
    <t>NE-TF1</t>
  </si>
  <si>
    <t xml:space="preserve">Clark County Fire Department   </t>
  </si>
  <si>
    <t>NV-TF1</t>
  </si>
  <si>
    <t>NY-TF1</t>
  </si>
  <si>
    <t>OH-TF1</t>
  </si>
  <si>
    <t>PA-TF1</t>
  </si>
  <si>
    <t>TN-TF1</t>
  </si>
  <si>
    <t>TX-TF1</t>
  </si>
  <si>
    <t>UT-TF1</t>
  </si>
  <si>
    <t>VA-TF1</t>
  </si>
  <si>
    <t>VA-TF2</t>
  </si>
  <si>
    <t>WA-TF1</t>
  </si>
  <si>
    <t>Totals:</t>
  </si>
  <si>
    <t>West Metro Fire Protection District   (CO-TF1)</t>
  </si>
  <si>
    <t>Metro-Dade County Fire Department    (FL TF1)</t>
  </si>
  <si>
    <t>City of Miami Fire and Rescue   (FL-TF2)</t>
  </si>
  <si>
    <t>City of Indianapolis - DPS      (IN-TF1)</t>
  </si>
  <si>
    <t>Boone County Fire Protection District   (MO-TF1)</t>
  </si>
  <si>
    <t>Miami Valley Fire/EMS Alliance    (OH-TF1)</t>
  </si>
  <si>
    <t>Virginia Beach Fire Department             (VA-TF2)</t>
  </si>
  <si>
    <t>Pierce County Dept. of Emerg. Mgmt     (WA-TF1)</t>
  </si>
  <si>
    <t>9300 NW 41 St.</t>
  </si>
  <si>
    <t>NYC Office of Emergency Management</t>
  </si>
  <si>
    <t xml:space="preserve">Miami-Dade County Fire Department </t>
  </si>
  <si>
    <t xml:space="preserve">Lincoln Fire &amp; Rescue </t>
  </si>
  <si>
    <t>EMAIL</t>
  </si>
  <si>
    <t>Administrative Costs</t>
  </si>
  <si>
    <t>5021 N. Sepulveda Blvd.</t>
  </si>
  <si>
    <t xml:space="preserve">Sherman Oaks, CA 91403  </t>
  </si>
  <si>
    <t xml:space="preserve">Fairfax County Fire and Rescue Dept.  </t>
  </si>
  <si>
    <t xml:space="preserve">Virginia Beach Fire Department </t>
  </si>
  <si>
    <t>Pierce County Dept. of Emerg. Mgmt/US&amp;R</t>
  </si>
  <si>
    <t>YEARLY REPORTING REQUIREMENTS</t>
  </si>
  <si>
    <t>Deliverable</t>
  </si>
  <si>
    <t>Due Date(s)</t>
  </si>
  <si>
    <t>Method(s) of Submittal</t>
  </si>
  <si>
    <t>Point(s) of Contact</t>
  </si>
  <si>
    <t>Grant Application</t>
  </si>
  <si>
    <t>Task Force Self-Evaluation</t>
  </si>
  <si>
    <t xml:space="preserve">Email </t>
  </si>
  <si>
    <t>Email as a Microsoft Word or .PDF file</t>
  </si>
  <si>
    <t xml:space="preserve"> Additional Information</t>
  </si>
  <si>
    <t xml:space="preserve">Consolidates and summarizes all prior performance reports </t>
  </si>
  <si>
    <t>Financial Payment and Unexpended Funds (if applicable)</t>
  </si>
  <si>
    <t>Discuss specific method of repayment with Grants Officer at time of closeout</t>
  </si>
  <si>
    <t>Payment of all unliquidated obligations for FEMA and report unexpended funds to Assistance Officer</t>
  </si>
  <si>
    <t>Equipment Inventory</t>
  </si>
  <si>
    <t>Inventory should include items purchased with Federal grant funds, where current fair market value is equal to or greater than $5,000 per item</t>
  </si>
  <si>
    <t>Email</t>
  </si>
  <si>
    <t>POC NAME</t>
  </si>
  <si>
    <t>ADDRESS</t>
  </si>
  <si>
    <t>U.S. Department of Homeland Security</t>
  </si>
  <si>
    <t>Federal Emergency Management Agency</t>
  </si>
  <si>
    <t>Attn:  (Appropriate name here)</t>
  </si>
  <si>
    <t>Washington, DC  20472</t>
  </si>
  <si>
    <t>Additional Information</t>
  </si>
  <si>
    <t>Phone</t>
  </si>
  <si>
    <t>Texas Engineering Extension Service  (TX-TF1)</t>
  </si>
  <si>
    <t>City of San Diego Fire-Rescue Department (CA-TF8)</t>
  </si>
  <si>
    <t>Rayna Bal</t>
  </si>
  <si>
    <t>ADDRESS TO RETURN REFUND CHECKS</t>
  </si>
  <si>
    <t xml:space="preserve">January 30th </t>
  </si>
  <si>
    <t>N/A</t>
  </si>
  <si>
    <t>July 30th</t>
  </si>
  <si>
    <t>3085 St. Lawrence Street</t>
  </si>
  <si>
    <t>GROUP EMAIL ACCOUNT</t>
  </si>
  <si>
    <t>202-646-7933</t>
  </si>
  <si>
    <t xml:space="preserve">Final Financial Status Report (SF-425) </t>
  </si>
  <si>
    <t>All Checks and Money Orders:</t>
  </si>
  <si>
    <t>Salt Lake Urban Search &amp; Rescue   (UT-TF1)</t>
  </si>
  <si>
    <t xml:space="preserve">Salt Lake Urban Search &amp; Rescue </t>
  </si>
  <si>
    <t xml:space="preserve">Final Performance Report (should show actual expenditures, by budget category) </t>
  </si>
  <si>
    <t xml:space="preserve">Notification of Mobilization or Full-Scale Exercise </t>
  </si>
  <si>
    <t xml:space="preserve">No later than 60 days before the exercise begins </t>
  </si>
  <si>
    <t>Notification should be brief, but include dates, scope of exercise, number of participants, and other agencies involved.  (not take the place of, and should not be confused with sanction request letters to obtain FEMA approval of TF sponsored training and exercises)</t>
  </si>
  <si>
    <t>Exercise After Action Report</t>
  </si>
  <si>
    <t xml:space="preserve">Within 90 days of the completion of a mobilization or full-scale exercise, or a training activity with duration of more than 24 consecutive hours. </t>
  </si>
  <si>
    <t>AAR should be written in a format where lessons learned may be shared with other task forces in the National US&amp;R Response System.</t>
  </si>
  <si>
    <t>2501 S 35th Street</t>
  </si>
  <si>
    <t>April 30th</t>
  </si>
  <si>
    <t>October 30th</t>
  </si>
  <si>
    <t>Philadelphia Fire Department</t>
  </si>
  <si>
    <t xml:space="preserve">Submit initially through through Grants.gov (www.grants.gov).  Once determined eligible, submit complete package through NDGrants System </t>
  </si>
  <si>
    <t>Quarterly Financial Report (SF-425)</t>
  </si>
  <si>
    <t>Rayna.Bal@fema.dhs.gov</t>
  </si>
  <si>
    <t>5770 Freeport Blvd. #200</t>
  </si>
  <si>
    <t>Philadelphia Fire Department (PA-TF1)</t>
  </si>
  <si>
    <t xml:space="preserve">City of Los Angeles Fire Department </t>
  </si>
  <si>
    <t>Los Angeles County Fire Department</t>
  </si>
  <si>
    <t xml:space="preserve">Menlo Park Fire Protection District </t>
  </si>
  <si>
    <t xml:space="preserve">Oakland Fire Department </t>
  </si>
  <si>
    <t xml:space="preserve">Orange County Fire Authority   </t>
  </si>
  <si>
    <t xml:space="preserve">City of Riverside Fire Department  </t>
  </si>
  <si>
    <t xml:space="preserve">City of Sacramento Fire Department  </t>
  </si>
  <si>
    <t xml:space="preserve">City of San Diego Fire-RescueDepartment   </t>
  </si>
  <si>
    <t>Submit SF425 through the Payment and Reporting System (PARS)</t>
  </si>
  <si>
    <t>Must be submitted in PARS to continue to draw down funds</t>
  </si>
  <si>
    <t>Email entire package to 
FEMA-USR-GRANTS@fema.dhs.gov 
cc:  Tawana.Mack@fema.dhs.gov</t>
  </si>
  <si>
    <t>FEMA-USR-GRANTS@fema.dhs.gov</t>
  </si>
  <si>
    <t>Use current template (FEMA Form 089-0-10)</t>
  </si>
  <si>
    <t>National US&amp;R Reponse System Task Force Self-Evaluation Scoresheet (FEMA Form 089-0-14)</t>
  </si>
  <si>
    <t>FEMA Form 089-0-11</t>
  </si>
  <si>
    <t>Special Cache Costs</t>
  </si>
  <si>
    <t>(818) 756-9678</t>
  </si>
  <si>
    <t>Attn:  Tom Neal (Thomas.Neal@indy.gov)</t>
  </si>
  <si>
    <t>170 Middlefield Road</t>
  </si>
  <si>
    <t>433 S. Allison Street</t>
  </si>
  <si>
    <t>City of Lincoln, NE Fire and Rescue Department       (NE TF1)</t>
  </si>
  <si>
    <t>City of Memphis Fire Service</t>
  </si>
  <si>
    <t>2430 S. 2nd Avenue</t>
  </si>
  <si>
    <t>Sponsoring Organization/Cooperative Agreement Recipients</t>
  </si>
  <si>
    <t>13990 Park Center Road</t>
  </si>
  <si>
    <t>Building 9</t>
  </si>
  <si>
    <t>Herndon, VA  20171-3222</t>
  </si>
  <si>
    <t>Federal Emergency Management Agency 
US&amp;R Warehouse</t>
  </si>
  <si>
    <t>6726 South Navigator Drive</t>
  </si>
  <si>
    <t>500 C Street, SW</t>
  </si>
  <si>
    <t>TFR Meetings/Advisory Group/SG Meeting/SAC Meeting Host $$</t>
  </si>
  <si>
    <t>Canine Search Spec. Certification $$</t>
  </si>
  <si>
    <t>Time-Phase Force Deployment Data (TPFDD)/"Aircraft Loading Data" form (FEMA Form 089-0-15)</t>
  </si>
  <si>
    <t>Semi-Annual Performance Report (FEMA Form 089-0-11)</t>
  </si>
  <si>
    <t xml:space="preserve">Inventory of Federally Owned Equipment (2nd Cache, HEPP &amp; IST, where applicable); Current copy of 18-4 </t>
  </si>
  <si>
    <t xml:space="preserve">12605 Osborne Street  </t>
  </si>
  <si>
    <t>Pacoima, CA  91331 (818) 890-5700</t>
  </si>
  <si>
    <t xml:space="preserve">1010 Second Ave., Suite 400  </t>
  </si>
  <si>
    <t>Columbia, MO   65202   (573) 447-5000</t>
  </si>
  <si>
    <t>Attn: William Palmer (wpalmer@co.pierce.wa.us)</t>
  </si>
  <si>
    <t>Sponsoring Agency/Cooperative Agreement Recipients</t>
  </si>
  <si>
    <t>Base Funding Amount</t>
  </si>
  <si>
    <t>Montgomery County Fire and Rescue Service</t>
  </si>
  <si>
    <t>Montgomery County Fire and Rescue Service   (MD-TF1)</t>
  </si>
  <si>
    <t xml:space="preserve">City of Phoenix Fire Department  </t>
  </si>
  <si>
    <t>City of Phoenix Fire Department  (AZ-TF1)</t>
  </si>
  <si>
    <t xml:space="preserve">January 31st </t>
  </si>
  <si>
    <t>Total Cooperative Agreement Amount</t>
  </si>
  <si>
    <t>HEPP Maintenance Annual Cost Estimates</t>
  </si>
  <si>
    <t>This cost estimate shall be based on actual expenses incurred from the previous year and any additional costs anticipated for the following year.</t>
  </si>
  <si>
    <t>Tawana Mack</t>
  </si>
  <si>
    <t>Riverside, CA   92504  (951) 351-6292</t>
  </si>
  <si>
    <t>Beverly, MA   01915    (978) 922-5680</t>
  </si>
  <si>
    <t>Attn:  Evan Schumann (eschumann@ohtf1.com)</t>
  </si>
  <si>
    <t>Attn:  Chuck Jones (chuck.jones@teex.tamu.edu)</t>
  </si>
  <si>
    <t>GRANT PROGRAMS DIRECTORATE  CONTACT</t>
  </si>
  <si>
    <t>US&amp;R BRANCH CONTACTS</t>
  </si>
  <si>
    <t>NJ State Police</t>
  </si>
  <si>
    <t>NJ-TF1</t>
  </si>
  <si>
    <t>SAC/National/
Divisional Rep/Advisory Group Member/Financial Facilitation $$</t>
  </si>
  <si>
    <t>Strategic Group, Advisory Group Leadership (Attachment G) &amp; National Meeting Name/ Purpose of Financial Facilitation</t>
  </si>
  <si>
    <t>NYC Office of Emergency Management (NY-TF1)</t>
  </si>
  <si>
    <t>Cover Letter, including statement of intent for future use of equipment</t>
  </si>
  <si>
    <t>Include in cover letter stating the  equipment/supplies will be used for their intended purpose of the grant over the life cycle of the equipment/supplies.</t>
  </si>
  <si>
    <r>
      <t xml:space="preserve">Inventory should include items purchased with Federal grant funds, which the aggregate exceeds $5,000 or provide written statement (in cover letter) that such supplies (if any) do not exceed $5,000.  </t>
    </r>
    <r>
      <rPr>
        <b/>
        <i/>
        <sz val="12"/>
        <rFont val="Times New Roman"/>
        <family val="1"/>
      </rPr>
      <t>If not applicable, state so in Cover Letter</t>
    </r>
  </si>
  <si>
    <t xml:space="preserve">Inventory of unused or residual supplies (if applicable) and Tangible Personal Property Report </t>
  </si>
  <si>
    <r>
      <t>USE CURRENT CLOSEOUT PACKAGE TEMPLATE</t>
    </r>
    <r>
      <rPr>
        <b/>
        <sz val="12"/>
        <rFont val="Times New Roman"/>
        <family val="1"/>
      </rPr>
      <t xml:space="preserve">  (CONTAINS THE FOLLOWING ITEMS </t>
    </r>
    <r>
      <rPr>
        <b/>
        <i/>
        <sz val="12"/>
        <rFont val="Times New Roman"/>
        <family val="1"/>
      </rPr>
      <t>with exception of the SF-425</t>
    </r>
    <r>
      <rPr>
        <b/>
        <sz val="12"/>
        <rFont val="Times New Roman"/>
        <family val="1"/>
      </rPr>
      <t>):</t>
    </r>
  </si>
  <si>
    <t>Submit through the Payment and Reporting System (PARS) and Email that submission as .pdf file with closeout package</t>
  </si>
  <si>
    <t>Payments sent via courier (e.g., UPS, DHL, Fedex)</t>
  </si>
  <si>
    <t>400 C Street, SW, 3N</t>
  </si>
  <si>
    <t>Washington, D.C.  20472-3635</t>
  </si>
  <si>
    <t>DHS-FEMA-GPD</t>
  </si>
  <si>
    <t xml:space="preserve">Equipment Database </t>
  </si>
  <si>
    <t>Buddy Ey</t>
  </si>
  <si>
    <t>US&amp;R WAREHOUSE CONTACT - EQUIPMENT INVENTORY ITEMS</t>
  </si>
  <si>
    <t>New Jersey State Police (NJ-TF1)</t>
  </si>
  <si>
    <t>Attn:  Brandon Webb (Brandon.Webb@miamidade.gov)</t>
  </si>
  <si>
    <t>ATTN:  Brad Thavenet (wthavenet@lincoln.ne.gov)</t>
  </si>
  <si>
    <t>2650 Fortune Circle East Drive</t>
  </si>
  <si>
    <t>Indianapolis, IN  46241  (317) 327-6762</t>
  </si>
  <si>
    <r>
      <t xml:space="preserve">US&amp;R Branch, </t>
    </r>
    <r>
      <rPr>
        <b/>
        <sz val="12"/>
        <rFont val="Times New Roman"/>
        <family val="1"/>
      </rPr>
      <t>ORR-RS-OP-UB</t>
    </r>
  </si>
  <si>
    <t>HEPP Cache Maintenance &amp; Recapitalization
(PAPR Year 1 of 3) - Line 9</t>
  </si>
  <si>
    <t xml:space="preserve">IST Cache Maintenance &amp; Recapitalization -  Line 8
</t>
  </si>
  <si>
    <t>Attn: Ben Marra (benm@MenloFire.org)</t>
  </si>
  <si>
    <t>Menlo Park, CA  94025    650-688-8405</t>
  </si>
  <si>
    <t>San Diego, CA  92101    (619) 572-5690</t>
  </si>
  <si>
    <t>Miami, FL   33178  (786) 331-4486</t>
  </si>
  <si>
    <t>ANNUAL ADVISORY ORGANIZATION STIPENDS</t>
  </si>
  <si>
    <t>Line #</t>
  </si>
  <si>
    <t>Position</t>
  </si>
  <si>
    <t>First Name</t>
  </si>
  <si>
    <t>Last Name</t>
  </si>
  <si>
    <t>TF</t>
  </si>
  <si>
    <t>Stipend</t>
  </si>
  <si>
    <t>SAC - Division Central</t>
  </si>
  <si>
    <t>Don</t>
  </si>
  <si>
    <t>Lombardi</t>
  </si>
  <si>
    <t>SAC - Division East</t>
  </si>
  <si>
    <t>Jeff</t>
  </si>
  <si>
    <t>SAC - Division West</t>
  </si>
  <si>
    <t>Brian</t>
  </si>
  <si>
    <t>Fennessey</t>
  </si>
  <si>
    <t>TFR - National</t>
  </si>
  <si>
    <t>TFR - Division Central</t>
  </si>
  <si>
    <t>TFR - Division East</t>
  </si>
  <si>
    <t>Joe</t>
  </si>
  <si>
    <t>Downey</t>
  </si>
  <si>
    <t>TFR - Division West</t>
  </si>
  <si>
    <t>Steve</t>
  </si>
  <si>
    <t>McKinster</t>
  </si>
  <si>
    <t>Advisory Group Chair</t>
  </si>
  <si>
    <t>Bill</t>
  </si>
  <si>
    <t>Brown</t>
  </si>
  <si>
    <t>Advisory Group Chair - Deputy</t>
  </si>
  <si>
    <t>Keith</t>
  </si>
  <si>
    <t>Bevan</t>
  </si>
  <si>
    <t>Advisory Group - IST Representative</t>
  </si>
  <si>
    <t xml:space="preserve">Mike </t>
  </si>
  <si>
    <t>Boyle</t>
  </si>
  <si>
    <t>Advisory Group - Legal Representative</t>
  </si>
  <si>
    <t xml:space="preserve">Brian </t>
  </si>
  <si>
    <t>Roberts</t>
  </si>
  <si>
    <t>FUNCTIONAL GROUP LEADER</t>
  </si>
  <si>
    <t>Saunders</t>
  </si>
  <si>
    <t>Mike</t>
  </si>
  <si>
    <t>Cayse</t>
  </si>
  <si>
    <t>Richard</t>
  </si>
  <si>
    <t>Ventura</t>
  </si>
  <si>
    <t>Brad</t>
  </si>
  <si>
    <t>Thavenet</t>
  </si>
  <si>
    <t>DEPUTY FUNCTIONAL GROUP LEADER</t>
  </si>
  <si>
    <t>Geyer</t>
  </si>
  <si>
    <t>Wayne</t>
  </si>
  <si>
    <t>Black</t>
  </si>
  <si>
    <t>IST GROUP ADVISOR</t>
  </si>
  <si>
    <t>Kevin</t>
  </si>
  <si>
    <t>Fetterman</t>
  </si>
  <si>
    <t>Ken</t>
  </si>
  <si>
    <t>Wright</t>
  </si>
  <si>
    <t xml:space="preserve">IST GROUP ADVISOR </t>
  </si>
  <si>
    <t>Marty</t>
  </si>
  <si>
    <t>Nevil</t>
  </si>
  <si>
    <t>SUBGROUP LEADER - CANINE</t>
  </si>
  <si>
    <t>Scott</t>
  </si>
  <si>
    <t>Mateyaschuk</t>
  </si>
  <si>
    <t>SUBGROUP LEADER - COMMUNICATIONS</t>
  </si>
  <si>
    <t>SUBGROUP LEADER - EQUIPMENT</t>
  </si>
  <si>
    <t>SUBGROUP LEADER - EXERCISE</t>
  </si>
  <si>
    <t>Jarvis</t>
  </si>
  <si>
    <t>Willis</t>
  </si>
  <si>
    <t>SUBGROUP LEADER - FINANCE</t>
  </si>
  <si>
    <t>SUBGROUP LEADER - HAZMAT</t>
  </si>
  <si>
    <t>Mark</t>
  </si>
  <si>
    <t>Hundley</t>
  </si>
  <si>
    <t>SUBGROUP LEADER - MANAGEMENT - POLICY</t>
  </si>
  <si>
    <t>Evan</t>
  </si>
  <si>
    <t>Schumann</t>
  </si>
  <si>
    <t>SUBGROUP LEADER - MEDICAL</t>
  </si>
  <si>
    <t>SUBGROUP LEADER - PUBLIC AFFAIRS</t>
  </si>
  <si>
    <t>Karl</t>
  </si>
  <si>
    <t>Lee</t>
  </si>
  <si>
    <t>SUBGROUP LEADER - RESCUE</t>
  </si>
  <si>
    <t>SUBGROUP LEADER - SEARCH</t>
  </si>
  <si>
    <t>Jim</t>
  </si>
  <si>
    <t>Ingledue</t>
  </si>
  <si>
    <t>SUBGROUP LEADER - STRUCTURES</t>
  </si>
  <si>
    <t>Peter</t>
  </si>
  <si>
    <t>Keating</t>
  </si>
  <si>
    <t>SUBGROUP LEADER - TRAINING</t>
  </si>
  <si>
    <t>SUBGROUP LEADER - TRANSPORTATION</t>
  </si>
  <si>
    <t>Rapp</t>
  </si>
  <si>
    <t>UNIT LEADER - SAFETY</t>
  </si>
  <si>
    <t xml:space="preserve">Jim </t>
  </si>
  <si>
    <t>Colston</t>
  </si>
  <si>
    <t>Annual Advisory Org Stipends - IT Support</t>
  </si>
  <si>
    <t>Annual Advisory Org Stipends - Exer Unit Support</t>
  </si>
  <si>
    <t>L49 - ISTL Stipend</t>
  </si>
  <si>
    <t>L62 - SAC-D</t>
  </si>
  <si>
    <t>L69 - Functional Grp Ldr - Logs</t>
  </si>
  <si>
    <t>L70 - IST Group Adv - Ops</t>
  </si>
  <si>
    <t>L62 - SACR-D</t>
  </si>
  <si>
    <t>L64 - TFR-D</t>
  </si>
  <si>
    <t>L71 - Subgroup Ldr - Transportation</t>
  </si>
  <si>
    <t>L65 - Advisory Group Chair</t>
  </si>
  <si>
    <t>L71 - Subgroup Ldr - Public Affairs</t>
  </si>
  <si>
    <t>L71 - Subgroup Ldr - Canine</t>
  </si>
  <si>
    <t>L71 - Subgroup Ldr - Rescue</t>
  </si>
  <si>
    <t>L69 - Functional Grp Ldr - Planning</t>
  </si>
  <si>
    <t>L71 - Subgroup Ldr - Medical</t>
  </si>
  <si>
    <t>L70 - Planning Functional Group - IST GA</t>
  </si>
  <si>
    <t>L69 - Functional Grp Ldr - Ops</t>
  </si>
  <si>
    <t>L71 - Subgroup Ldr - Structures</t>
  </si>
  <si>
    <t>L71 - Subgroup Ldr - Equipment</t>
  </si>
  <si>
    <t>L70 - ISTGA - Logistics</t>
  </si>
  <si>
    <t>L68 - Legal Rep</t>
  </si>
  <si>
    <t>L66 - Dep Adv Group Chair</t>
  </si>
  <si>
    <t>L72 - Adv Org IT Support</t>
  </si>
  <si>
    <t>L48 - ISTL Stipend</t>
  </si>
  <si>
    <t>L71 - Subgroup Ldr - Search</t>
  </si>
  <si>
    <t>L70 - Dep. Functional Grp Ldr - Log</t>
  </si>
  <si>
    <t xml:space="preserve">L67 - Adv Org IST Rep </t>
  </si>
  <si>
    <t>IST ConEd, IST Training, IST Support</t>
  </si>
  <si>
    <t>L70 - Dep. Functional Grp Ldr - Planning</t>
  </si>
  <si>
    <t>City of Memphis Division of Fire Services</t>
  </si>
  <si>
    <t>Attn: Johnny Lock (Johnny.Lock@memphistn.gov)</t>
  </si>
  <si>
    <t>Attn:  Kevin Morrissey (lppmorrk@gw.njsp.org)</t>
  </si>
  <si>
    <t>Attn: Ken Pagurek (pagurekk@patf1.org)</t>
  </si>
  <si>
    <t>Attn: Bryan Case (bcase@unifiedfire.org)</t>
  </si>
  <si>
    <t>Attn:  Robert Darling (rdarling@vbgov.com)</t>
  </si>
  <si>
    <t xml:space="preserve">L70 - Dep. Functional Grp Ldr - Ops </t>
  </si>
  <si>
    <t>L71 - Subgroup Leader - Management Policy</t>
  </si>
  <si>
    <t>L70 - ISTGA - Admin/Finance</t>
  </si>
  <si>
    <t>Bruce Barnett</t>
  </si>
  <si>
    <t>elwood.ey-iii@fema.dhs.gov</t>
  </si>
  <si>
    <t>Brian Smith</t>
  </si>
  <si>
    <t>briand.smith@fema.dhs.gov</t>
  </si>
  <si>
    <t>bruce.barnett@fema.dhs.gov</t>
  </si>
  <si>
    <t>202-212-4316</t>
  </si>
  <si>
    <t>6601 New State Road</t>
  </si>
  <si>
    <t>Philadelphia, PA  19141-2202   (215) 683-9245</t>
  </si>
  <si>
    <t>Parry Boogard</t>
  </si>
  <si>
    <t>Bruce Neuhaus</t>
  </si>
  <si>
    <t>202-924-1707</t>
  </si>
  <si>
    <t>June 1st</t>
  </si>
  <si>
    <t>Vanessa</t>
  </si>
  <si>
    <t>Soun</t>
  </si>
  <si>
    <t>Attn:  Craig White (craig.white@lacity.org)</t>
  </si>
  <si>
    <t>Attn:  Trevon Epsy (trevon.espy@fire.lacounty.gov)</t>
  </si>
  <si>
    <t>Sacramento, CA   95822  (916) 767-2204</t>
  </si>
  <si>
    <t>Attn:  Erik Sanchez (eriksanchez@miamigov.com)</t>
  </si>
  <si>
    <t>Attn: Jeff Lewis (jeffrey.lewis@fairfaxcounty.gov)</t>
  </si>
  <si>
    <t>Tacoma, WA  98409  (253) 798-2682</t>
  </si>
  <si>
    <t>Total: Shows on Tab 1 Line 19 and Tab 2 Line 74</t>
  </si>
  <si>
    <t>National Training Host</t>
  </si>
  <si>
    <t>C-TF6</t>
  </si>
  <si>
    <t>L71 - Subgroup Leader - Communications</t>
  </si>
  <si>
    <t xml:space="preserve">L71 - Subgroup Ldr - Safety </t>
  </si>
  <si>
    <t>bruce.neuhaus@fema.dhs.gov</t>
  </si>
  <si>
    <t>Dave Conrad</t>
  </si>
  <si>
    <t>davidp.conrad@fema.dhs.gov</t>
  </si>
  <si>
    <t>202-702-8854</t>
  </si>
  <si>
    <t>Bruce Barnett / Dave Conrad</t>
  </si>
  <si>
    <t xml:space="preserve">Bruce Barnett </t>
  </si>
  <si>
    <t>202-322-3717</t>
  </si>
  <si>
    <t>parry.boogardjr@fema.dhs.gov</t>
  </si>
  <si>
    <t>L64 - TFR-N</t>
  </si>
  <si>
    <t>Goldstein</t>
  </si>
  <si>
    <t xml:space="preserve">Ken </t>
  </si>
  <si>
    <t>Pagurek</t>
  </si>
  <si>
    <t>Jon</t>
  </si>
  <si>
    <t>Rigolo</t>
  </si>
  <si>
    <t>Linda</t>
  </si>
  <si>
    <t>Buell</t>
  </si>
  <si>
    <t xml:space="preserve">Justin </t>
  </si>
  <si>
    <t>Waters</t>
  </si>
  <si>
    <t>Ulibarri</t>
  </si>
  <si>
    <t>Jennifer</t>
  </si>
  <si>
    <t>L71 - Subgroup Ldr - Finance</t>
  </si>
  <si>
    <t>L71 - Subgroup Ldr - Exercise</t>
  </si>
  <si>
    <t xml:space="preserve">L64 - TFR-D </t>
  </si>
  <si>
    <t>L71 - Subgroup Leader - Training</t>
  </si>
  <si>
    <t>L71 - Subgroup Ldr - HazMat</t>
  </si>
  <si>
    <t>Attn:  Robert Stojinski (robert.stojinski@montgomerycountymd.gov)</t>
  </si>
  <si>
    <t>701-C Dover Road</t>
  </si>
  <si>
    <t>Rockville, MD  20852  (240) 777-2355</t>
  </si>
  <si>
    <t>2350 State Hwy. 34 North</t>
  </si>
  <si>
    <t xml:space="preserve">Manasquan (Wall Twsp.), New Jersey 08736   (732) 528-3040 x 14  </t>
  </si>
  <si>
    <t>2800 Old Springfield Road, Suite E</t>
  </si>
  <si>
    <t>Attn: Aide Barbat (abarbat@sandiego.gov)</t>
  </si>
  <si>
    <t>Attn: Charles Leake (cleake@bcfdmo.com)</t>
  </si>
  <si>
    <t>Final Budget Amount:</t>
  </si>
  <si>
    <t>Task Forces:</t>
  </si>
  <si>
    <t>Direct Support:</t>
  </si>
  <si>
    <t xml:space="preserve">Task Force Readiness Cooperative Agreements </t>
  </si>
  <si>
    <t>#</t>
  </si>
  <si>
    <t>ITEM</t>
  </si>
  <si>
    <t xml:space="preserve">UNIT COST </t>
  </si>
  <si>
    <t>QTY</t>
  </si>
  <si>
    <t>EXTENDED COST</t>
  </si>
  <si>
    <t>SUBTOTAL</t>
  </si>
  <si>
    <t>Program Management</t>
  </si>
  <si>
    <t xml:space="preserve">Staff &amp; Other Travel - TAVs </t>
  </si>
  <si>
    <t>Support &amp; Mtg. Travel or as directed by US&amp;R Branch</t>
  </si>
  <si>
    <t>Readiness Assessment Program Participation</t>
  </si>
  <si>
    <t>Support &amp; Trvl - Nat'l &amp; Local Trng/Exer/Canine Evals</t>
  </si>
  <si>
    <t>Equip-Veh Acquisition and Lifecycle Mgmnt</t>
  </si>
  <si>
    <t>Equip Recapitilization - Congressional Intent</t>
  </si>
  <si>
    <t>Storage/Maintenance</t>
  </si>
  <si>
    <t>SPECIFIC TFs</t>
  </si>
  <si>
    <t>UNIT COST</t>
  </si>
  <si>
    <t>IST Cache</t>
  </si>
  <si>
    <t>See: Spend Plan TF Details</t>
  </si>
  <si>
    <t xml:space="preserve">HEPP Cache </t>
  </si>
  <si>
    <t>Nat'l Level Training Delivery Hosting</t>
  </si>
  <si>
    <t>Nat'l Level Training Initiatives</t>
  </si>
  <si>
    <t xml:space="preserve">Divisional Multi-Task Force Field Exercises </t>
  </si>
  <si>
    <t>None budgeted this FY</t>
  </si>
  <si>
    <t>Divisional Multi-Task Force Table Top Exercises</t>
  </si>
  <si>
    <t>IST National Level Training Course (S-420)</t>
  </si>
  <si>
    <t>IST Support</t>
  </si>
  <si>
    <t>Annual Meetings Hosting</t>
  </si>
  <si>
    <t>Annual Advisory Organization Stipends</t>
  </si>
  <si>
    <t>Canine Search Specialist Certification Process</t>
  </si>
  <si>
    <t>TF Readiness Cooperative Agreements Subtotal:</t>
  </si>
  <si>
    <t>TF Readiness CA Supplemental Funding - End of Year US&amp;R Funding:</t>
  </si>
  <si>
    <t>TF Readiness CA Supplemental Funding - End of Year PDO Funding:</t>
  </si>
  <si>
    <t>Direct Task Force Support Subtotal:</t>
  </si>
  <si>
    <t>Budget Task Force Surplus/Deficit Subtotal:</t>
  </si>
  <si>
    <t>Final Budget Combined Spend Plans Total:</t>
  </si>
  <si>
    <t>Administrative Travel Spend Plan Total (amount not paid from Appropriation):</t>
  </si>
  <si>
    <t>Final Budget Total Amount:</t>
  </si>
  <si>
    <t>A391 - Task Forces:</t>
  </si>
  <si>
    <t>Spend Plan Task Force Details</t>
  </si>
  <si>
    <t>DETAILS</t>
  </si>
  <si>
    <r>
      <t xml:space="preserve">IST Cache Maintenance </t>
    </r>
    <r>
      <rPr>
        <i/>
        <sz val="10"/>
        <rFont val="Calibri"/>
        <family val="2"/>
        <scheme val="minor"/>
      </rPr>
      <t>(</t>
    </r>
    <r>
      <rPr>
        <i/>
        <sz val="8"/>
        <rFont val="Calibri"/>
        <family val="2"/>
        <scheme val="minor"/>
      </rPr>
      <t>Exercises, Med Kits, database)</t>
    </r>
  </si>
  <si>
    <t>CA-TF6, TX-TF1, VA-TF2</t>
  </si>
  <si>
    <t>IST Cache Recapitalization</t>
  </si>
  <si>
    <t>HEPP Cache Maintenance</t>
  </si>
  <si>
    <t>CA-TF7, CO-TF1, FL-TF2, IN-TF1, MD-TF1, NV-TF1, TX-TF1</t>
  </si>
  <si>
    <t>HEPP Cache Recapitalization</t>
  </si>
  <si>
    <t xml:space="preserve">Nat'l Lvl Training Hosting - CSS </t>
  </si>
  <si>
    <t>Nat'l Lvl Training Hosting - Comm N Workshop</t>
  </si>
  <si>
    <r>
      <t>Nat'l Lvl Training Hosting - Comm Spec</t>
    </r>
    <r>
      <rPr>
        <i/>
        <sz val="8"/>
        <rFont val="Calibri"/>
        <family val="2"/>
        <scheme val="minor"/>
      </rPr>
      <t xml:space="preserve"> </t>
    </r>
  </si>
  <si>
    <t>Nat'l Lvl Training Hosting - HERS</t>
  </si>
  <si>
    <t>Nat'l Lvl Training Hosting - Log</t>
  </si>
  <si>
    <t xml:space="preserve">Nat'l Lvl Training Hosting - MTT </t>
  </si>
  <si>
    <r>
      <t>Nat'l Lvl Training Hosting - MTT</t>
    </r>
    <r>
      <rPr>
        <i/>
        <sz val="8"/>
        <rFont val="Calibri"/>
        <family val="2"/>
        <scheme val="minor"/>
      </rPr>
      <t xml:space="preserve"> </t>
    </r>
  </si>
  <si>
    <t xml:space="preserve">Nat'l Lvl Training Hosting - PTT </t>
  </si>
  <si>
    <t>Nat'l Lvl Training Hosting - SOFR</t>
  </si>
  <si>
    <t>Nat'l Lvl Training Hosting - TFL</t>
  </si>
  <si>
    <t>Nat'l Lvl Training Hosting - TSS</t>
  </si>
  <si>
    <t>Nat'l Lvl Annual Water Ops Training Workshop</t>
  </si>
  <si>
    <t>IST Support - ISTL Stipend - Red IST</t>
  </si>
  <si>
    <t>IST Support - ISTL Stipend - White IST</t>
  </si>
  <si>
    <t>IST Support - ISTL Stipend - Blue IST</t>
  </si>
  <si>
    <t>IST Support - C&amp;GS Stipend Facilitation</t>
  </si>
  <si>
    <t xml:space="preserve">IST Support - IST Trng Facilitation </t>
  </si>
  <si>
    <t>Annual Mtg Hosting - Bienniel SAC Meeting (CY20)</t>
  </si>
  <si>
    <t>Annual Mtg Hosting - CY21 Strat Mtg</t>
  </si>
  <si>
    <t>Annual Mtg Hosting - CY21 Adv Grp Mtg</t>
  </si>
  <si>
    <t>Annual Mtg Hosting - CY21 TFR Mtg</t>
  </si>
  <si>
    <t>Annual Mtg Hosting - CY21 Grants Wkshp (1 day)</t>
  </si>
  <si>
    <t>Annual Mtg Hosting - CY21 Trng/Exercise Wkshp (2 days)</t>
  </si>
  <si>
    <t>Annual Mtg Hosting - CY21 Adv Org Meetings</t>
  </si>
  <si>
    <t>Annual Adv Org Stipends - SACR-Ds</t>
  </si>
  <si>
    <t>CA-TF5, CO-TF1, MD-TF1</t>
  </si>
  <si>
    <t>Annual Adv Org Stipends - TFR-N</t>
  </si>
  <si>
    <t>Annual Adv Org Stipends - TFR-Ds</t>
  </si>
  <si>
    <t>Annual Adv Org Stipends - Adv Grp Chair</t>
  </si>
  <si>
    <t>Annual Adv Org Stipends - Dep Adv Grp Chair</t>
  </si>
  <si>
    <t>Annual Adv Org Stipends - IST Rep</t>
  </si>
  <si>
    <t>Annual Adv Org Stipends - Legal Rep</t>
  </si>
  <si>
    <t>Annual Adv Org Stipends - Func Grp Ldrs</t>
  </si>
  <si>
    <t>See current Adv Org List</t>
  </si>
  <si>
    <t>Annual Adv Org Stipends - Dep FGLs &amp; ISTGAs</t>
  </si>
  <si>
    <t>Annual Adv Org Stipends - Subgroup &amp; Unit Ldrs</t>
  </si>
  <si>
    <t>Annual Adv Org Stipends - IT Support</t>
  </si>
  <si>
    <t>Annual Adv Org Stipends - Exer Unit Support</t>
  </si>
  <si>
    <t>Canine Search Specialist Certification Evaluations</t>
  </si>
  <si>
    <t>Direct Task Force Support Spend Plan</t>
  </si>
  <si>
    <t>Balance of Planned Operational Travel Costs</t>
  </si>
  <si>
    <t>On: Ops Trvl Spend Plan</t>
  </si>
  <si>
    <t>n/a</t>
  </si>
  <si>
    <t xml:space="preserve">IST and HEPP Fleet Use &amp; Maintenance </t>
  </si>
  <si>
    <t>IST Equipment</t>
  </si>
  <si>
    <t>IST Clothing</t>
  </si>
  <si>
    <r>
      <t xml:space="preserve">Learning Management System </t>
    </r>
    <r>
      <rPr>
        <i/>
        <sz val="8"/>
        <rFont val="Calibri"/>
        <family val="2"/>
        <scheme val="minor"/>
      </rPr>
      <t>(Annual sustainment Fee)</t>
    </r>
  </si>
  <si>
    <t>Nat'l Training Development/Delivery</t>
  </si>
  <si>
    <t>Program Documentation (Fed Register/FOGs)</t>
  </si>
  <si>
    <r>
      <t xml:space="preserve">Security Clearances </t>
    </r>
    <r>
      <rPr>
        <i/>
        <sz val="8"/>
        <rFont val="Calibri"/>
        <family val="2"/>
        <scheme val="minor"/>
      </rPr>
      <t xml:space="preserve"> (Tier 2 - $6,163)</t>
    </r>
  </si>
  <si>
    <t>Shipping - Freight, General</t>
  </si>
  <si>
    <t>Technical Support Contract</t>
  </si>
  <si>
    <t>HSFE70-15-F-0090</t>
  </si>
  <si>
    <t>US&amp;R Mail</t>
  </si>
  <si>
    <t>UPS / DHL</t>
  </si>
  <si>
    <t>USACE Interagency Agreement</t>
  </si>
  <si>
    <t xml:space="preserve">Warehouse Services Credit Card </t>
  </si>
  <si>
    <t>Equipment Cache Recapitilization (Remaining Portable Radios</t>
  </si>
  <si>
    <t>228 Portable Radios</t>
  </si>
  <si>
    <t>Equipment Cache Recapitilization (shipping for Portable Radios</t>
  </si>
  <si>
    <t>228 Portalbe Radios, Shipping</t>
  </si>
  <si>
    <t>OCONUS Operations</t>
  </si>
  <si>
    <t>IT Service Cost for SIM Cards</t>
  </si>
  <si>
    <t xml:space="preserve">Tawana Mack / Rayna Bal
</t>
  </si>
  <si>
    <t>Tawana Mack / Rayna Bal 
FEMA-USR-Grants@fema.dhs.gov</t>
  </si>
  <si>
    <t>Tawana Mack / Rayna Bal</t>
  </si>
  <si>
    <t>CLOSEOUT REPORTING REQUIREMENTS - Due 120 days after end of the Cooperative Agreement Period of Performance</t>
  </si>
  <si>
    <t>U.S. Bank
Attn: Government Lockbox
FEMA Finance Center #6200-16
17650 NE Sandy Blvd
Portland, OR 97230</t>
  </si>
  <si>
    <t>ACH (Automatic Clearing House)</t>
  </si>
  <si>
    <t xml:space="preserve">
FEMA ABA: 0510-3670-6
Account Number: 540048</t>
  </si>
  <si>
    <t>Fed Wire</t>
  </si>
  <si>
    <t>Type/Sub Type Code: 1000
Financial Instituion: 021030004 TREAS NYC
Account #: D-70070002-FEMA</t>
  </si>
  <si>
    <t>FEMA
P.O. Box 6200-16
Portland, OR 97228-6200</t>
  </si>
  <si>
    <t>L50 - IST-L Stipend</t>
  </si>
  <si>
    <t xml:space="preserve">L50 - TFR-D </t>
  </si>
  <si>
    <t>`</t>
  </si>
  <si>
    <t>L75 - CSS-CE</t>
  </si>
  <si>
    <t>L51 - IST Support - C&amp;GS Stipend Facilitation</t>
  </si>
  <si>
    <t>Attn: Brittany Schiliro (bschiliro@oem.nyc.gov)</t>
  </si>
  <si>
    <t>Brooklyn, NY   11201   (718) 422-4897</t>
  </si>
  <si>
    <t>Formstack</t>
  </si>
  <si>
    <t>Per Program Directive</t>
  </si>
  <si>
    <t>202-227-9172</t>
  </si>
  <si>
    <t>Denise Beasley</t>
  </si>
  <si>
    <t>202-664-0647</t>
  </si>
  <si>
    <t>tawana.mack@fema.dhs.gov</t>
  </si>
  <si>
    <t>fema-usr-logs@fema.dhs.gov</t>
  </si>
  <si>
    <t>202-212-1763 / 202-391-4253</t>
  </si>
  <si>
    <t>L16 - IST National Level Training Course (S-420)</t>
  </si>
  <si>
    <t>L15 - IST CE Workshop &amp; New Member Orientation</t>
  </si>
  <si>
    <t>Submit via email, OneDrive, LMS - Depending on file size and capability. US&amp;R Branch cannot except external drive (ie thumb drive or CD)</t>
  </si>
  <si>
    <t>2022-OS-A391-D60D-XXXX</t>
  </si>
  <si>
    <t>Line 9: IST Cache Maintenance Total:</t>
  </si>
  <si>
    <t>Line 10: HEPP Cache Maintenance Total:</t>
  </si>
  <si>
    <t>Line 11: Nat'l Level Training Delivery Hosting Total:</t>
  </si>
  <si>
    <t>Line 12 Nat'l Level Training Initiatives Total:</t>
  </si>
  <si>
    <t>TX-TF1 for CA-TF7</t>
  </si>
  <si>
    <t>Line 17: IST Support Total:</t>
  </si>
  <si>
    <t>Line 18: Annual Mtg Hosting Total:</t>
  </si>
  <si>
    <t>Line 19: Annual Advisory Organization Stipends Total:</t>
  </si>
  <si>
    <t>CA-TF6, CA-TF7, IN-TF1, NE-TF1, FL-TF2, NJ-TF1</t>
  </si>
  <si>
    <t>Line 20: Canine Search Specialist Certification Process Total:</t>
  </si>
  <si>
    <t xml:space="preserve"> IST CE Wkshp &amp; New Mem. Orntation Hosting - CY24</t>
  </si>
  <si>
    <t>FY 2022 - $37.832M Budget Spend Plan - 03/28/2022 (Version 2.4)</t>
  </si>
  <si>
    <t>Park at NE-TF1</t>
  </si>
  <si>
    <t>Park at UT-TF1</t>
  </si>
  <si>
    <t>Submit Semi-Annual Perforance Report  through ND Grants</t>
  </si>
  <si>
    <t xml:space="preserve">
</t>
  </si>
  <si>
    <t xml:space="preserve">Rayna Bal 
Tawana Mack
</t>
  </si>
  <si>
    <t>202-258-9722</t>
  </si>
  <si>
    <r>
      <t xml:space="preserve">(Make payable to the Federal Emergency Management Agency)
</t>
    </r>
    <r>
      <rPr>
        <b/>
        <i/>
        <sz val="12"/>
        <rFont val="Times New Roman"/>
        <family val="1"/>
      </rPr>
      <t>Note:  Call 866-804-2469 to make sure the address is current before sending any checks, as this is subject to change.</t>
    </r>
  </si>
  <si>
    <t>denise.beasley@fema.dhs.gov</t>
  </si>
  <si>
    <t>Kandace Kimber</t>
  </si>
  <si>
    <t xml:space="preserve">kandace.kimber@fema.dhs.gov </t>
  </si>
  <si>
    <t xml:space="preserve">202-506-0924 </t>
  </si>
  <si>
    <t>Attn: Cynthia Mullenix (cynthia.mullenix@phoenix.gov)</t>
  </si>
  <si>
    <t>Phoenix, AZ   85009   (602) 499-5450</t>
  </si>
  <si>
    <t>Attn: Tracey Chin (tchin@oaklandca.gov)</t>
  </si>
  <si>
    <t>Oakland , CA  94612-2007   (510) 238-4765</t>
  </si>
  <si>
    <t xml:space="preserve">Attn:  Kevin Fetterman (kevinfetterman@ocfa.org)
</t>
  </si>
  <si>
    <t>19682 Descartes</t>
  </si>
  <si>
    <t>Foothill Ranch, CA  92610  (949) 389-0055</t>
  </si>
  <si>
    <t>Attn: Jeff DeLaurie (jdelaurie@riversideca.gov)</t>
  </si>
  <si>
    <t>Attn: Chris Costamagna (ccostamagna@sfd.cityofsacramento.org)</t>
  </si>
  <si>
    <t>Attn: Bob Olme (bolme@westmetrofire.org)</t>
  </si>
  <si>
    <t>Lakewood, CO  80226-4332  (303) 274-0814 x12</t>
  </si>
  <si>
    <t>1151 NW 7th St</t>
  </si>
  <si>
    <t>Miami, FL  33136 (786) 554-3155</t>
  </si>
  <si>
    <t>43 Airport Rd</t>
  </si>
  <si>
    <t>Attn: Mark Foster (mfoster@beverlyma.gov)</t>
  </si>
  <si>
    <t>2201 I-70 Drive NW</t>
  </si>
  <si>
    <t>901 W. Bond St, Suite 140</t>
  </si>
  <si>
    <t>Lincoln, NE  68521  (402) 441-8799</t>
  </si>
  <si>
    <t>Attn:  Billy Samuels (bsamuels@clarkcountynv.gov)</t>
  </si>
  <si>
    <t>Las Vegas, NV   89119  (702) 455-7311</t>
  </si>
  <si>
    <t>165 Cadman Plaza East</t>
  </si>
  <si>
    <t>Vandalia, Ohio 45377 (937) 608-7379</t>
  </si>
  <si>
    <t>Memphis, TN  38127 (901) 636-5754</t>
  </si>
  <si>
    <t>4381 Academy Dr</t>
  </si>
  <si>
    <t>101 Gateway Suite B</t>
  </si>
  <si>
    <t>College Station, TX 77845  (979) 777-8801</t>
  </si>
  <si>
    <t>West Jordan, UT  84084  (801) 205-4774</t>
  </si>
  <si>
    <t>14725 Flint Lee Rd</t>
  </si>
  <si>
    <t>Chantilly, VA   22151</t>
  </si>
  <si>
    <t>(703) 508-3310</t>
  </si>
  <si>
    <t>513 Viking Dr Suite 9</t>
  </si>
  <si>
    <t>Virginia Beach, VA   23452  (757) 385-6681</t>
  </si>
  <si>
    <t>CA-TF6, NE-TF1, PA-TF1</t>
  </si>
  <si>
    <t>L69 - Func Grp Ldr - Finance/Admin (Hold)</t>
  </si>
  <si>
    <t>L70 - Dep. Functional Grp Ldr - Adm/Fin (Hold)</t>
  </si>
  <si>
    <t>FY 2022 - $37.832M Budget Spend Plan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</si>
</sst>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quot;$&quot;#,##0.00"/>
    <numFmt numFmtId="166" formatCode="[$-409]mmmm\-yy;@"/>
    <numFmt numFmtId="167" formatCode="[$-409]mmmm\ d\,\ yyyy;@"/>
    <numFmt numFmtId="168" formatCode="0.0%"/>
    <numFmt numFmtId="169" formatCode="_(&quot;$&quot;* #,##0.0_);_(&quot;$&quot;* \(#,##0.0\);_(&quot;$&quot;* &quot;-&quot;??_);_(@_)"/>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i/>
      <sz val="10"/>
      <name val="Arial"/>
      <family val="2"/>
    </font>
    <font>
      <sz val="10"/>
      <name val="Arial"/>
      <family val="2"/>
    </font>
    <font>
      <sz val="10"/>
      <name val="Arial"/>
      <family val="2"/>
    </font>
    <font>
      <b/>
      <sz val="10"/>
      <name val="Arial"/>
      <family val="2"/>
    </font>
    <font>
      <u/>
      <sz val="10"/>
      <color indexed="12"/>
      <name val="Arial"/>
      <family val="2"/>
    </font>
    <font>
      <sz val="12"/>
      <name val="Arial"/>
      <family val="2"/>
    </font>
    <font>
      <sz val="10"/>
      <name val="Times New Roman"/>
      <family val="1"/>
    </font>
    <font>
      <b/>
      <sz val="12"/>
      <name val="Times New Roman"/>
      <family val="1"/>
    </font>
    <font>
      <b/>
      <sz val="10"/>
      <name val="Times New Roman"/>
      <family val="1"/>
    </font>
    <font>
      <sz val="8"/>
      <name val="Arial"/>
      <family val="2"/>
    </font>
    <font>
      <b/>
      <u/>
      <sz val="10"/>
      <name val="Times New Roman"/>
      <family val="1"/>
    </font>
    <font>
      <sz val="12"/>
      <name val="Times New Roman"/>
      <family val="1"/>
    </font>
    <font>
      <b/>
      <u/>
      <sz val="12"/>
      <name val="Times New Roman"/>
      <family val="1"/>
    </font>
    <font>
      <u/>
      <sz val="12"/>
      <color indexed="12"/>
      <name val="Times New Roman"/>
      <family val="1"/>
    </font>
    <font>
      <b/>
      <i/>
      <sz val="12"/>
      <name val="Times New Roman"/>
      <family val="1"/>
    </font>
    <font>
      <b/>
      <sz val="10"/>
      <color rgb="FFFF0000"/>
      <name val="Times New Roman"/>
      <family val="1"/>
    </font>
    <font>
      <b/>
      <sz val="11"/>
      <color theme="1"/>
      <name val="Calibri"/>
      <family val="2"/>
      <scheme val="minor"/>
    </font>
    <font>
      <b/>
      <sz val="18"/>
      <color theme="1"/>
      <name val="Calibri"/>
      <family val="2"/>
      <scheme val="minor"/>
    </font>
    <font>
      <b/>
      <sz val="14"/>
      <name val="Calibri"/>
      <family val="2"/>
      <scheme val="minor"/>
    </font>
    <font>
      <sz val="12"/>
      <name val="Calibri"/>
      <family val="2"/>
      <scheme val="minor"/>
    </font>
    <font>
      <b/>
      <sz val="12"/>
      <name val="Calibri"/>
      <family val="2"/>
      <scheme val="minor"/>
    </font>
    <font>
      <b/>
      <sz val="9"/>
      <name val="Calibri"/>
      <family val="2"/>
      <scheme val="minor"/>
    </font>
    <font>
      <sz val="11"/>
      <name val="Calibri"/>
      <family val="2"/>
      <scheme val="minor"/>
    </font>
    <font>
      <b/>
      <sz val="11"/>
      <name val="Calibri"/>
      <family val="2"/>
      <scheme val="minor"/>
    </font>
    <font>
      <sz val="8"/>
      <name val="Calibri"/>
      <family val="2"/>
      <scheme val="minor"/>
    </font>
    <font>
      <b/>
      <sz val="11"/>
      <color indexed="9"/>
      <name val="Calibri"/>
      <family val="2"/>
      <scheme val="minor"/>
    </font>
    <font>
      <sz val="10"/>
      <name val="Calibri"/>
      <family val="2"/>
      <scheme val="minor"/>
    </font>
    <font>
      <b/>
      <sz val="10"/>
      <name val="Calibri"/>
      <family val="2"/>
      <scheme val="minor"/>
    </font>
    <font>
      <sz val="9"/>
      <name val="Calibri"/>
      <family val="2"/>
      <scheme val="minor"/>
    </font>
    <font>
      <sz val="9"/>
      <name val="Arial"/>
      <family val="2"/>
    </font>
    <font>
      <i/>
      <sz val="10"/>
      <name val="Calibri"/>
      <family val="2"/>
      <scheme val="minor"/>
    </font>
    <font>
      <i/>
      <sz val="8"/>
      <name val="Calibri"/>
      <family val="2"/>
      <scheme val="minor"/>
    </font>
  </fonts>
  <fills count="2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14999847407452621"/>
        <bgColor theme="0" tint="-4.9989318521683403E-2"/>
      </patternFill>
    </fill>
    <fill>
      <patternFill patternType="solid">
        <fgColor theme="0" tint="-0.14999847407452621"/>
        <bgColor theme="2"/>
      </patternFill>
    </fill>
    <fill>
      <patternFill patternType="solid">
        <fgColor theme="4"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rgb="FFFF0000"/>
        <bgColor indexed="64"/>
      </patternFill>
    </fill>
    <fill>
      <patternFill patternType="solid">
        <fgColor indexed="10"/>
        <bgColor indexed="64"/>
      </patternFill>
    </fill>
    <fill>
      <patternFill patternType="solid">
        <fgColor theme="9" tint="0.59999389629810485"/>
        <bgColor indexed="64"/>
      </patternFill>
    </fill>
    <fill>
      <patternFill patternType="solid">
        <fgColor theme="3" tint="0.79998168889431442"/>
        <bgColor indexed="64"/>
      </patternFill>
    </fill>
  </fills>
  <borders count="6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4" fontId="11" fillId="0" borderId="0" applyFont="0" applyFill="0" applyBorder="0" applyAlignment="0" applyProtection="0"/>
    <xf numFmtId="0" fontId="14" fillId="0" borderId="0" applyNumberFormat="0" applyFill="0" applyBorder="0" applyAlignment="0" applyProtection="0">
      <alignment vertical="top"/>
      <protection locked="0"/>
    </xf>
    <xf numFmtId="44" fontId="8" fillId="0" borderId="0" applyFont="0" applyFill="0" applyBorder="0" applyAlignment="0" applyProtection="0"/>
    <xf numFmtId="0" fontId="11" fillId="0" borderId="0"/>
    <xf numFmtId="43" fontId="11" fillId="0" borderId="0" applyFont="0" applyFill="0" applyBorder="0" applyAlignment="0" applyProtection="0"/>
    <xf numFmtId="0" fontId="7" fillId="0" borderId="0"/>
  </cellStyleXfs>
  <cellXfs count="850">
    <xf numFmtId="0" fontId="0" fillId="0" borderId="0" xfId="0"/>
    <xf numFmtId="0" fontId="0" fillId="0" borderId="0" xfId="0" applyBorder="1"/>
    <xf numFmtId="0" fontId="13" fillId="0" borderId="0" xfId="0" applyFont="1" applyBorder="1" applyAlignment="1">
      <alignment horizontal="left" vertical="top" wrapText="1"/>
    </xf>
    <xf numFmtId="0" fontId="0" fillId="0" borderId="0" xfId="0" applyAlignment="1">
      <alignment horizontal="center"/>
    </xf>
    <xf numFmtId="0" fontId="13" fillId="0" borderId="0" xfId="0" applyFont="1"/>
    <xf numFmtId="164" fontId="12" fillId="0" borderId="0" xfId="0" applyNumberFormat="1" applyFont="1" applyBorder="1" applyAlignment="1">
      <alignment horizontal="center" vertical="center"/>
    </xf>
    <xf numFmtId="164" fontId="12" fillId="0" borderId="0" xfId="0" applyNumberFormat="1" applyFont="1"/>
    <xf numFmtId="0" fontId="0" fillId="0" borderId="0" xfId="0" applyAlignment="1">
      <alignment horizontal="center" vertical="center"/>
    </xf>
    <xf numFmtId="0" fontId="12" fillId="0" borderId="0" xfId="0" applyFont="1" applyAlignment="1">
      <alignment horizontal="left"/>
    </xf>
    <xf numFmtId="0" fontId="16" fillId="0" borderId="0" xfId="0" applyFont="1"/>
    <xf numFmtId="0" fontId="16" fillId="0" borderId="0" xfId="0" applyFont="1" applyAlignment="1">
      <alignment horizontal="left"/>
    </xf>
    <xf numFmtId="0" fontId="16" fillId="0" borderId="0" xfId="0" applyFont="1" applyAlignment="1">
      <alignment horizontal="center"/>
    </xf>
    <xf numFmtId="44" fontId="16" fillId="0" borderId="0" xfId="1" applyFont="1" applyAlignment="1">
      <alignment horizontal="right"/>
    </xf>
    <xf numFmtId="164" fontId="16" fillId="0" borderId="0" xfId="0" applyNumberFormat="1" applyFont="1"/>
    <xf numFmtId="44" fontId="0" fillId="0" borderId="0" xfId="1" applyFont="1" applyAlignment="1">
      <alignment horizontal="right"/>
    </xf>
    <xf numFmtId="0" fontId="13" fillId="0" borderId="0" xfId="0" applyFont="1" applyAlignment="1">
      <alignment horizontal="center"/>
    </xf>
    <xf numFmtId="0" fontId="10" fillId="0" borderId="0" xfId="0" applyFont="1"/>
    <xf numFmtId="44" fontId="18" fillId="0" borderId="0" xfId="1" applyFont="1" applyAlignment="1">
      <alignment horizontal="right"/>
    </xf>
    <xf numFmtId="44" fontId="9" fillId="0" borderId="0" xfId="1" applyFont="1" applyAlignment="1">
      <alignment horizontal="right"/>
    </xf>
    <xf numFmtId="0" fontId="18" fillId="2" borderId="0" xfId="0" applyFont="1" applyFill="1" applyBorder="1" applyAlignment="1">
      <alignment horizontal="center"/>
    </xf>
    <xf numFmtId="0" fontId="21" fillId="2" borderId="21" xfId="0" applyFont="1" applyFill="1" applyBorder="1"/>
    <xf numFmtId="0" fontId="21" fillId="2" borderId="22" xfId="0" applyFont="1" applyFill="1" applyBorder="1"/>
    <xf numFmtId="0" fontId="21" fillId="2" borderId="20" xfId="0" applyFont="1" applyFill="1" applyBorder="1"/>
    <xf numFmtId="0" fontId="23" fillId="2" borderId="21" xfId="2" applyFont="1" applyFill="1" applyBorder="1" applyAlignment="1" applyProtection="1"/>
    <xf numFmtId="0" fontId="21" fillId="2" borderId="26" xfId="0" applyFont="1" applyFill="1" applyBorder="1"/>
    <xf numFmtId="0" fontId="0" fillId="2" borderId="0" xfId="0" applyFill="1" applyBorder="1"/>
    <xf numFmtId="0" fontId="16" fillId="2" borderId="27" xfId="0" applyFont="1" applyFill="1" applyBorder="1"/>
    <xf numFmtId="0" fontId="18" fillId="2" borderId="16" xfId="0" applyFont="1" applyFill="1" applyBorder="1" applyAlignment="1">
      <alignment horizontal="center"/>
    </xf>
    <xf numFmtId="0" fontId="20" fillId="2" borderId="15" xfId="0" applyFont="1" applyFill="1" applyBorder="1" applyAlignment="1">
      <alignment horizontal="center"/>
    </xf>
    <xf numFmtId="0" fontId="20" fillId="2" borderId="28" xfId="0" applyFont="1" applyFill="1" applyBorder="1" applyAlignment="1">
      <alignment horizontal="center"/>
    </xf>
    <xf numFmtId="0" fontId="20" fillId="2" borderId="29" xfId="0" applyFont="1" applyFill="1" applyBorder="1" applyAlignment="1">
      <alignment horizontal="center"/>
    </xf>
    <xf numFmtId="0" fontId="21" fillId="2" borderId="15" xfId="0" applyFont="1" applyFill="1" applyBorder="1" applyAlignment="1">
      <alignment horizontal="left" vertical="top" wrapText="1"/>
    </xf>
    <xf numFmtId="0" fontId="21" fillId="2" borderId="15" xfId="0" applyFont="1" applyFill="1" applyBorder="1" applyAlignment="1">
      <alignment horizontal="left" vertical="top"/>
    </xf>
    <xf numFmtId="0" fontId="16" fillId="2" borderId="0" xfId="0" applyFont="1" applyFill="1" applyBorder="1"/>
    <xf numFmtId="0" fontId="21" fillId="2" borderId="0" xfId="0" applyFont="1" applyFill="1" applyBorder="1" applyAlignment="1">
      <alignment horizontal="left" vertical="top" wrapText="1"/>
    </xf>
    <xf numFmtId="0" fontId="21" fillId="2" borderId="15" xfId="0" applyFont="1" applyFill="1" applyBorder="1" applyAlignment="1">
      <alignment vertical="center" wrapText="1"/>
    </xf>
    <xf numFmtId="0" fontId="21" fillId="2" borderId="15" xfId="0" applyFont="1" applyFill="1" applyBorder="1" applyAlignment="1">
      <alignment vertical="center"/>
    </xf>
    <xf numFmtId="0" fontId="18" fillId="2" borderId="31" xfId="0" applyFont="1" applyFill="1" applyBorder="1" applyAlignment="1">
      <alignment horizontal="center"/>
    </xf>
    <xf numFmtId="0" fontId="21" fillId="2" borderId="30" xfId="0" applyFont="1" applyFill="1" applyBorder="1" applyAlignment="1">
      <alignment vertical="center"/>
    </xf>
    <xf numFmtId="0" fontId="18" fillId="2" borderId="0" xfId="0" applyFont="1" applyFill="1" applyAlignment="1">
      <alignment horizontal="center"/>
    </xf>
    <xf numFmtId="0" fontId="16" fillId="2" borderId="0" xfId="0" applyFont="1" applyFill="1"/>
    <xf numFmtId="0" fontId="16" fillId="2" borderId="0" xfId="0" applyFont="1" applyFill="1" applyAlignment="1">
      <alignment vertical="center"/>
    </xf>
    <xf numFmtId="0" fontId="22" fillId="2" borderId="33" xfId="0" applyFont="1" applyFill="1" applyBorder="1"/>
    <xf numFmtId="0" fontId="22" fillId="2" borderId="11" xfId="0" applyFont="1" applyFill="1" applyBorder="1"/>
    <xf numFmtId="0" fontId="22" fillId="2" borderId="34" xfId="0" applyFont="1" applyFill="1" applyBorder="1"/>
    <xf numFmtId="0" fontId="13" fillId="2" borderId="0" xfId="0" applyFont="1" applyFill="1" applyAlignment="1">
      <alignment horizontal="center"/>
    </xf>
    <xf numFmtId="0" fontId="21" fillId="2" borderId="25" xfId="2" applyFont="1" applyFill="1" applyBorder="1" applyAlignment="1" applyProtection="1"/>
    <xf numFmtId="0" fontId="21" fillId="2" borderId="4" xfId="0" applyFont="1" applyFill="1" applyBorder="1" applyAlignment="1">
      <alignment wrapText="1"/>
    </xf>
    <xf numFmtId="0" fontId="21" fillId="2" borderId="30" xfId="0" applyFont="1" applyFill="1" applyBorder="1" applyAlignment="1">
      <alignment horizontal="left" vertical="center"/>
    </xf>
    <xf numFmtId="0" fontId="21" fillId="2" borderId="18" xfId="0" applyFont="1" applyFill="1" applyBorder="1" applyAlignment="1">
      <alignment horizontal="left" vertical="top" wrapText="1"/>
    </xf>
    <xf numFmtId="0" fontId="17" fillId="2" borderId="15" xfId="0" applyFont="1" applyFill="1" applyBorder="1" applyAlignment="1">
      <alignment horizontal="center" wrapText="1"/>
    </xf>
    <xf numFmtId="0" fontId="21" fillId="2" borderId="30" xfId="0" applyFont="1" applyFill="1" applyBorder="1" applyAlignment="1">
      <alignment horizontal="left" vertical="top" wrapText="1"/>
    </xf>
    <xf numFmtId="0" fontId="18" fillId="2" borderId="47" xfId="0" applyFont="1" applyFill="1" applyBorder="1" applyAlignment="1">
      <alignment horizontal="center"/>
    </xf>
    <xf numFmtId="0" fontId="18" fillId="2" borderId="48" xfId="0" applyFont="1" applyFill="1" applyBorder="1" applyAlignment="1">
      <alignment horizontal="center"/>
    </xf>
    <xf numFmtId="0" fontId="21" fillId="2" borderId="18" xfId="0" applyFont="1" applyFill="1" applyBorder="1" applyAlignment="1">
      <alignment horizontal="left" vertical="center"/>
    </xf>
    <xf numFmtId="0" fontId="21" fillId="2" borderId="15" xfId="0" applyFont="1" applyFill="1" applyBorder="1" applyAlignment="1">
      <alignment horizontal="left" vertical="center"/>
    </xf>
    <xf numFmtId="0" fontId="17" fillId="2" borderId="29" xfId="0" applyFont="1" applyFill="1" applyBorder="1" applyAlignment="1">
      <alignment horizontal="left" vertical="top" wrapText="1"/>
    </xf>
    <xf numFmtId="0" fontId="21" fillId="2" borderId="29" xfId="0" applyFont="1" applyFill="1" applyBorder="1" applyAlignment="1">
      <alignment horizontal="left" vertical="top" wrapText="1"/>
    </xf>
    <xf numFmtId="0" fontId="21" fillId="2" borderId="32" xfId="0" applyFont="1" applyFill="1" applyBorder="1" applyAlignment="1">
      <alignment horizontal="left" vertical="top" wrapText="1"/>
    </xf>
    <xf numFmtId="0" fontId="21" fillId="2" borderId="29" xfId="0" applyFont="1" applyFill="1" applyBorder="1" applyAlignment="1">
      <alignment wrapText="1"/>
    </xf>
    <xf numFmtId="0" fontId="21" fillId="2" borderId="32" xfId="0" applyFont="1" applyFill="1" applyBorder="1" applyAlignment="1">
      <alignment wrapText="1"/>
    </xf>
    <xf numFmtId="0" fontId="15" fillId="0" borderId="0" xfId="0" applyFont="1" applyBorder="1" applyAlignment="1">
      <alignment horizontal="center" wrapText="1"/>
    </xf>
    <xf numFmtId="0" fontId="13" fillId="0" borderId="0" xfId="0" applyFont="1" applyBorder="1" applyAlignment="1">
      <alignment horizontal="left" vertical="top" wrapText="1"/>
    </xf>
    <xf numFmtId="0" fontId="18" fillId="0" borderId="10" xfId="0" applyFont="1" applyBorder="1" applyAlignment="1">
      <alignment horizontal="right"/>
    </xf>
    <xf numFmtId="0" fontId="21" fillId="0" borderId="46" xfId="2" applyFont="1" applyFill="1" applyBorder="1" applyAlignment="1" applyProtection="1">
      <alignment horizontal="left" vertical="top" wrapText="1"/>
    </xf>
    <xf numFmtId="0" fontId="21" fillId="0" borderId="30" xfId="2" applyFont="1" applyFill="1" applyBorder="1" applyAlignment="1" applyProtection="1">
      <alignment horizontal="left" vertical="top" wrapText="1"/>
    </xf>
    <xf numFmtId="0" fontId="21" fillId="2" borderId="50" xfId="0" applyFont="1" applyFill="1" applyBorder="1" applyAlignment="1">
      <alignment wrapText="1"/>
    </xf>
    <xf numFmtId="0" fontId="21" fillId="2" borderId="19" xfId="0" applyFont="1" applyFill="1" applyBorder="1" applyAlignment="1">
      <alignment horizontal="left" wrapText="1"/>
    </xf>
    <xf numFmtId="164" fontId="11" fillId="0" borderId="0" xfId="0" applyNumberFormat="1" applyFont="1" applyFill="1"/>
    <xf numFmtId="0" fontId="12" fillId="0" borderId="0" xfId="0" applyFont="1" applyBorder="1" applyAlignment="1">
      <alignment horizontal="left" vertical="top"/>
    </xf>
    <xf numFmtId="166" fontId="21" fillId="2" borderId="15" xfId="0" applyNumberFormat="1" applyFont="1" applyFill="1" applyBorder="1" applyAlignment="1">
      <alignment horizontal="left" vertical="top"/>
    </xf>
    <xf numFmtId="166" fontId="21" fillId="2" borderId="18" xfId="0" applyNumberFormat="1" applyFont="1" applyFill="1" applyBorder="1" applyAlignment="1">
      <alignment horizontal="left" vertical="top"/>
    </xf>
    <xf numFmtId="166" fontId="21" fillId="0" borderId="15" xfId="0" applyNumberFormat="1" applyFont="1" applyFill="1" applyBorder="1" applyAlignment="1">
      <alignment horizontal="left" vertical="top"/>
    </xf>
    <xf numFmtId="166" fontId="21" fillId="0" borderId="18" xfId="0" applyNumberFormat="1" applyFont="1" applyFill="1" applyBorder="1" applyAlignment="1">
      <alignment horizontal="left" vertical="top"/>
    </xf>
    <xf numFmtId="166" fontId="21" fillId="2" borderId="18" xfId="0" applyNumberFormat="1" applyFont="1" applyFill="1" applyBorder="1" applyAlignment="1">
      <alignment horizontal="left" vertical="top" wrapText="1"/>
    </xf>
    <xf numFmtId="0" fontId="21" fillId="0" borderId="14" xfId="0" applyFont="1" applyFill="1" applyBorder="1"/>
    <xf numFmtId="0" fontId="21" fillId="0" borderId="18" xfId="0" applyFont="1" applyFill="1" applyBorder="1"/>
    <xf numFmtId="0" fontId="21" fillId="0" borderId="36" xfId="0" applyFont="1" applyFill="1" applyBorder="1"/>
    <xf numFmtId="0" fontId="21" fillId="0" borderId="15" xfId="0" applyFont="1" applyFill="1" applyBorder="1" applyAlignment="1">
      <alignment horizontal="left" vertical="top" wrapText="1"/>
    </xf>
    <xf numFmtId="42" fontId="17" fillId="0" borderId="0" xfId="0" applyNumberFormat="1" applyFont="1" applyFill="1" applyBorder="1" applyAlignment="1" applyProtection="1">
      <alignment vertical="center"/>
    </xf>
    <xf numFmtId="0" fontId="21" fillId="0" borderId="15" xfId="0" applyFont="1" applyFill="1" applyBorder="1" applyAlignment="1">
      <alignment horizontal="left" vertical="center"/>
    </xf>
    <xf numFmtId="0" fontId="21" fillId="0" borderId="15"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0" fillId="0" borderId="18" xfId="0" applyFill="1" applyBorder="1"/>
    <xf numFmtId="0" fontId="21" fillId="0" borderId="51" xfId="0" applyFont="1" applyFill="1" applyBorder="1" applyAlignment="1">
      <alignment vertical="center"/>
    </xf>
    <xf numFmtId="0" fontId="21" fillId="0" borderId="22" xfId="0" applyFont="1" applyFill="1" applyBorder="1"/>
    <xf numFmtId="0" fontId="23" fillId="0" borderId="25" xfId="2" applyFont="1" applyFill="1" applyBorder="1" applyAlignment="1" applyProtection="1"/>
    <xf numFmtId="0" fontId="21" fillId="0" borderId="25" xfId="0" applyFont="1" applyFill="1" applyBorder="1"/>
    <xf numFmtId="0" fontId="21" fillId="0" borderId="50" xfId="0" applyFont="1" applyFill="1" applyBorder="1"/>
    <xf numFmtId="0" fontId="21" fillId="0" borderId="4" xfId="0" applyFont="1" applyFill="1" applyBorder="1"/>
    <xf numFmtId="0" fontId="23" fillId="0" borderId="21" xfId="2" applyFont="1" applyFill="1" applyBorder="1" applyAlignment="1" applyProtection="1"/>
    <xf numFmtId="0" fontId="21" fillId="0" borderId="21" xfId="0" applyFont="1" applyFill="1" applyBorder="1"/>
    <xf numFmtId="0" fontId="22" fillId="2" borderId="21" xfId="0" applyFont="1" applyFill="1" applyBorder="1"/>
    <xf numFmtId="0" fontId="22" fillId="2" borderId="23" xfId="0" applyFont="1" applyFill="1" applyBorder="1"/>
    <xf numFmtId="0" fontId="17" fillId="2" borderId="20" xfId="0" applyFont="1" applyFill="1" applyBorder="1"/>
    <xf numFmtId="0" fontId="17" fillId="0" borderId="4" xfId="0" applyFont="1" applyFill="1" applyBorder="1" applyAlignment="1">
      <alignment wrapText="1"/>
    </xf>
    <xf numFmtId="0" fontId="21" fillId="0" borderId="29" xfId="0" applyFont="1" applyFill="1" applyBorder="1" applyAlignment="1">
      <alignment wrapText="1"/>
    </xf>
    <xf numFmtId="0" fontId="21" fillId="0" borderId="22" xfId="0" applyFont="1" applyFill="1" applyBorder="1" applyAlignment="1"/>
    <xf numFmtId="0" fontId="11" fillId="8" borderId="4" xfId="0" applyFont="1" applyFill="1" applyBorder="1"/>
    <xf numFmtId="0" fontId="11" fillId="8" borderId="0" xfId="0" applyFont="1" applyFill="1" applyBorder="1"/>
    <xf numFmtId="0" fontId="11" fillId="8" borderId="7" xfId="0" applyFont="1" applyFill="1" applyBorder="1"/>
    <xf numFmtId="0" fontId="11" fillId="8" borderId="6" xfId="0" applyFont="1" applyFill="1" applyBorder="1" applyAlignment="1">
      <alignment horizontal="left" vertical="top"/>
    </xf>
    <xf numFmtId="0" fontId="11" fillId="8" borderId="9" xfId="0" applyFont="1" applyFill="1" applyBorder="1" applyAlignment="1">
      <alignment horizontal="left" vertical="top"/>
    </xf>
    <xf numFmtId="0" fontId="11" fillId="8" borderId="8" xfId="0" applyFont="1" applyFill="1" applyBorder="1" applyAlignment="1">
      <alignment horizontal="left" vertical="top"/>
    </xf>
    <xf numFmtId="0" fontId="11" fillId="7" borderId="0" xfId="0" applyFont="1" applyFill="1" applyBorder="1"/>
    <xf numFmtId="0" fontId="11" fillId="7" borderId="9" xfId="0" applyFont="1" applyFill="1" applyBorder="1"/>
    <xf numFmtId="0" fontId="18" fillId="7" borderId="3" xfId="0" applyFont="1" applyFill="1" applyBorder="1" applyAlignment="1" applyProtection="1">
      <alignment horizontal="center" vertical="center"/>
      <protection locked="0"/>
    </xf>
    <xf numFmtId="44" fontId="18" fillId="7" borderId="2" xfId="1" applyNumberFormat="1" applyFont="1" applyFill="1" applyBorder="1" applyAlignment="1" applyProtection="1">
      <alignment horizontal="right" vertical="center"/>
      <protection locked="0"/>
    </xf>
    <xf numFmtId="44" fontId="18" fillId="7" borderId="4" xfId="1" applyNumberFormat="1" applyFont="1" applyFill="1" applyBorder="1" applyAlignment="1" applyProtection="1">
      <alignment horizontal="right" vertical="center"/>
      <protection locked="0"/>
    </xf>
    <xf numFmtId="44" fontId="18" fillId="7" borderId="3" xfId="1" applyNumberFormat="1" applyFont="1" applyFill="1" applyBorder="1" applyAlignment="1" applyProtection="1">
      <alignment horizontal="right" vertical="center"/>
      <protection locked="0"/>
    </xf>
    <xf numFmtId="44" fontId="18" fillId="7" borderId="6" xfId="1" applyNumberFormat="1" applyFont="1" applyFill="1" applyBorder="1" applyAlignment="1" applyProtection="1">
      <alignment horizontal="right" vertical="center"/>
      <protection locked="0"/>
    </xf>
    <xf numFmtId="44" fontId="18" fillId="0" borderId="2" xfId="1" applyNumberFormat="1" applyFont="1" applyFill="1" applyBorder="1" applyAlignment="1" applyProtection="1">
      <alignment horizontal="right" vertical="center"/>
      <protection locked="0"/>
    </xf>
    <xf numFmtId="44" fontId="18" fillId="0" borderId="4" xfId="1" applyNumberFormat="1" applyFont="1" applyFill="1" applyBorder="1" applyAlignment="1" applyProtection="1">
      <alignment horizontal="right" vertical="center"/>
      <protection locked="0"/>
    </xf>
    <xf numFmtId="44" fontId="18" fillId="0" borderId="6" xfId="1" applyNumberFormat="1" applyFont="1" applyFill="1" applyBorder="1" applyAlignment="1" applyProtection="1">
      <alignment horizontal="right" vertical="center"/>
      <protection locked="0"/>
    </xf>
    <xf numFmtId="44" fontId="18" fillId="7" borderId="1" xfId="1" applyNumberFormat="1" applyFont="1" applyFill="1" applyBorder="1" applyAlignment="1" applyProtection="1">
      <alignment horizontal="right" vertical="center"/>
      <protection locked="0"/>
    </xf>
    <xf numFmtId="44" fontId="18" fillId="7" borderId="5" xfId="1" applyNumberFormat="1" applyFont="1" applyFill="1" applyBorder="1" applyAlignment="1" applyProtection="1">
      <alignment horizontal="right" vertical="center"/>
      <protection locked="0"/>
    </xf>
    <xf numFmtId="44" fontId="18" fillId="0" borderId="1" xfId="1" applyNumberFormat="1" applyFont="1" applyFill="1" applyBorder="1" applyAlignment="1" applyProtection="1">
      <alignment horizontal="center" vertical="center" wrapText="1"/>
      <protection locked="0"/>
    </xf>
    <xf numFmtId="44" fontId="18" fillId="0" borderId="3" xfId="1" applyNumberFormat="1" applyFont="1" applyFill="1" applyBorder="1" applyAlignment="1" applyProtection="1">
      <alignment horizontal="center" vertical="center" wrapText="1"/>
      <protection locked="0"/>
    </xf>
    <xf numFmtId="44" fontId="18" fillId="0" borderId="5" xfId="1" applyNumberFormat="1" applyFont="1" applyFill="1" applyBorder="1" applyAlignment="1" applyProtection="1">
      <alignment horizontal="center" vertical="center" wrapText="1"/>
      <protection locked="0"/>
    </xf>
    <xf numFmtId="44" fontId="18" fillId="7" borderId="0" xfId="1" applyNumberFormat="1" applyFont="1" applyFill="1" applyBorder="1" applyAlignment="1" applyProtection="1">
      <alignment horizontal="right" vertical="center"/>
      <protection locked="0"/>
    </xf>
    <xf numFmtId="44" fontId="18" fillId="7" borderId="1" xfId="1" applyNumberFormat="1" applyFont="1" applyFill="1" applyBorder="1" applyAlignment="1" applyProtection="1">
      <alignment horizontal="center" vertical="center"/>
      <protection locked="0"/>
    </xf>
    <xf numFmtId="44" fontId="18" fillId="7" borderId="0" xfId="1" applyNumberFormat="1" applyFont="1" applyFill="1" applyBorder="1" applyAlignment="1" applyProtection="1">
      <alignment horizontal="right"/>
      <protection locked="0"/>
    </xf>
    <xf numFmtId="44" fontId="18" fillId="7" borderId="3" xfId="1" applyNumberFormat="1" applyFont="1" applyFill="1" applyBorder="1" applyAlignment="1" applyProtection="1">
      <alignment horizontal="center" vertical="center"/>
      <protection locked="0"/>
    </xf>
    <xf numFmtId="44" fontId="18" fillId="0" borderId="1" xfId="1" applyNumberFormat="1" applyFont="1" applyFill="1" applyBorder="1" applyAlignment="1" applyProtection="1">
      <alignment horizontal="right" vertical="center"/>
      <protection locked="0"/>
    </xf>
    <xf numFmtId="44" fontId="18" fillId="0" borderId="0" xfId="1" applyNumberFormat="1" applyFont="1" applyFill="1" applyBorder="1" applyAlignment="1" applyProtection="1">
      <alignment horizontal="right"/>
      <protection locked="0"/>
    </xf>
    <xf numFmtId="44" fontId="18" fillId="0" borderId="3" xfId="1" applyNumberFormat="1" applyFont="1" applyFill="1" applyBorder="1" applyAlignment="1" applyProtection="1">
      <alignment horizontal="right" vertical="center"/>
      <protection locked="0"/>
    </xf>
    <xf numFmtId="44" fontId="18" fillId="0" borderId="5" xfId="1" applyNumberFormat="1" applyFont="1" applyFill="1" applyBorder="1" applyAlignment="1" applyProtection="1">
      <alignment horizontal="right" vertical="center"/>
      <protection locked="0"/>
    </xf>
    <xf numFmtId="44" fontId="18" fillId="0" borderId="3" xfId="1" applyNumberFormat="1" applyFont="1" applyFill="1" applyBorder="1" applyAlignment="1" applyProtection="1">
      <alignment horizontal="right"/>
      <protection locked="0"/>
    </xf>
    <xf numFmtId="44" fontId="18" fillId="7" borderId="9" xfId="1" applyNumberFormat="1" applyFont="1" applyFill="1" applyBorder="1" applyAlignment="1" applyProtection="1">
      <alignment horizontal="right" vertical="center"/>
      <protection locked="0"/>
    </xf>
    <xf numFmtId="44" fontId="18" fillId="0" borderId="6" xfId="1" applyNumberFormat="1" applyFont="1" applyFill="1" applyBorder="1" applyAlignment="1" applyProtection="1">
      <alignment horizontal="right"/>
      <protection locked="0"/>
    </xf>
    <xf numFmtId="44" fontId="18" fillId="7" borderId="3" xfId="1" applyNumberFormat="1" applyFont="1" applyFill="1" applyBorder="1" applyAlignment="1" applyProtection="1">
      <alignment horizontal="right"/>
      <protection locked="0"/>
    </xf>
    <xf numFmtId="44" fontId="0" fillId="0" borderId="0" xfId="0" applyNumberFormat="1"/>
    <xf numFmtId="44" fontId="18" fillId="0" borderId="53" xfId="0" applyNumberFormat="1" applyFont="1" applyBorder="1" applyAlignment="1">
      <alignment horizontal="right"/>
    </xf>
    <xf numFmtId="0" fontId="16" fillId="0" borderId="53" xfId="0" applyFont="1" applyBorder="1"/>
    <xf numFmtId="44" fontId="18" fillId="0" borderId="53" xfId="1" applyNumberFormat="1" applyFont="1" applyBorder="1" applyAlignment="1">
      <alignment horizontal="right"/>
    </xf>
    <xf numFmtId="0" fontId="9" fillId="6" borderId="53" xfId="0" applyFont="1" applyFill="1" applyBorder="1" applyAlignment="1">
      <alignment horizontal="center" vertical="center" wrapText="1"/>
    </xf>
    <xf numFmtId="0" fontId="13" fillId="6" borderId="53"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3" fillId="0" borderId="0" xfId="0" applyFont="1" applyAlignment="1">
      <alignment horizontal="center" vertical="center"/>
    </xf>
    <xf numFmtId="0" fontId="0" fillId="0" borderId="53" xfId="0" applyBorder="1"/>
    <xf numFmtId="0" fontId="0" fillId="8" borderId="53" xfId="0" applyFill="1" applyBorder="1"/>
    <xf numFmtId="0" fontId="0" fillId="9" borderId="53" xfId="0" applyFill="1" applyBorder="1"/>
    <xf numFmtId="0" fontId="0" fillId="7" borderId="53" xfId="0" applyFill="1" applyBorder="1"/>
    <xf numFmtId="0" fontId="0" fillId="0" borderId="53" xfId="0" applyFill="1" applyBorder="1"/>
    <xf numFmtId="0" fontId="11" fillId="7" borderId="53" xfId="0" applyFont="1" applyFill="1" applyBorder="1"/>
    <xf numFmtId="0" fontId="11" fillId="3" borderId="53" xfId="0" applyFont="1" applyFill="1" applyBorder="1"/>
    <xf numFmtId="164" fontId="9" fillId="6" borderId="53" xfId="0" applyNumberFormat="1" applyFont="1" applyFill="1" applyBorder="1" applyAlignment="1">
      <alignment horizontal="right"/>
    </xf>
    <xf numFmtId="0" fontId="11" fillId="7" borderId="10" xfId="0" applyFont="1" applyFill="1" applyBorder="1"/>
    <xf numFmtId="0" fontId="11" fillId="3" borderId="10" xfId="0" applyFont="1" applyFill="1" applyBorder="1"/>
    <xf numFmtId="0" fontId="11" fillId="7" borderId="12" xfId="0" applyFont="1" applyFill="1" applyBorder="1"/>
    <xf numFmtId="0" fontId="11" fillId="7" borderId="13" xfId="0" applyFont="1" applyFill="1" applyBorder="1"/>
    <xf numFmtId="0" fontId="11" fillId="7" borderId="4" xfId="0" applyFont="1" applyFill="1" applyBorder="1" applyAlignment="1">
      <alignment horizontal="left" vertical="top"/>
    </xf>
    <xf numFmtId="0" fontId="11" fillId="7" borderId="7" xfId="0" applyFont="1" applyFill="1" applyBorder="1"/>
    <xf numFmtId="0" fontId="11" fillId="7" borderId="6" xfId="0" applyFont="1" applyFill="1" applyBorder="1" applyAlignment="1">
      <alignment horizontal="left" vertical="top"/>
    </xf>
    <xf numFmtId="0" fontId="11" fillId="7" borderId="8" xfId="0" applyFont="1" applyFill="1" applyBorder="1"/>
    <xf numFmtId="0" fontId="0" fillId="0" borderId="10" xfId="0" applyBorder="1"/>
    <xf numFmtId="0" fontId="0" fillId="7" borderId="10" xfId="0" applyFill="1" applyBorder="1"/>
    <xf numFmtId="0" fontId="0" fillId="0" borderId="10" xfId="0" applyFill="1" applyBorder="1"/>
    <xf numFmtId="0" fontId="0" fillId="9" borderId="10" xfId="0" applyFill="1" applyBorder="1"/>
    <xf numFmtId="0" fontId="0" fillId="8" borderId="10" xfId="0" applyFill="1" applyBorder="1"/>
    <xf numFmtId="0" fontId="18" fillId="6" borderId="53" xfId="0" applyFont="1" applyFill="1" applyBorder="1" applyAlignment="1">
      <alignment horizontal="center" vertical="center" wrapText="1"/>
    </xf>
    <xf numFmtId="44" fontId="18" fillId="6" borderId="53" xfId="1" applyFont="1" applyFill="1" applyBorder="1" applyAlignment="1">
      <alignment horizontal="center" vertical="center" wrapText="1"/>
    </xf>
    <xf numFmtId="164" fontId="18" fillId="6" borderId="53" xfId="0" applyNumberFormat="1" applyFont="1" applyFill="1" applyBorder="1" applyAlignment="1">
      <alignment horizontal="center" vertical="center" wrapText="1"/>
    </xf>
    <xf numFmtId="167" fontId="21" fillId="0" borderId="15" xfId="0" applyNumberFormat="1" applyFont="1" applyFill="1" applyBorder="1" applyAlignment="1">
      <alignment horizontal="left" vertical="top"/>
    </xf>
    <xf numFmtId="0" fontId="21" fillId="0" borderId="28" xfId="0" applyFont="1" applyFill="1" applyBorder="1" applyAlignment="1">
      <alignment horizontal="left" vertical="top"/>
    </xf>
    <xf numFmtId="0" fontId="21" fillId="0" borderId="52" xfId="0" applyFont="1" applyFill="1" applyBorder="1" applyAlignment="1">
      <alignment horizontal="left" vertical="center" wrapText="1"/>
    </xf>
    <xf numFmtId="165" fontId="9" fillId="6" borderId="53" xfId="0" applyNumberFormat="1" applyFont="1" applyFill="1" applyBorder="1" applyAlignment="1">
      <alignment horizontal="right"/>
    </xf>
    <xf numFmtId="0" fontId="7" fillId="0" borderId="0" xfId="6"/>
    <xf numFmtId="1" fontId="7" fillId="0" borderId="15" xfId="6" applyNumberFormat="1" applyBorder="1" applyAlignment="1">
      <alignment horizontal="center"/>
    </xf>
    <xf numFmtId="0" fontId="7" fillId="0" borderId="15" xfId="6" applyBorder="1"/>
    <xf numFmtId="0" fontId="7" fillId="0" borderId="15" xfId="6" applyBorder="1" applyAlignment="1">
      <alignment horizontal="left"/>
    </xf>
    <xf numFmtId="0" fontId="7" fillId="0" borderId="15" xfId="6" applyBorder="1" applyAlignment="1">
      <alignment horizontal="center" wrapText="1"/>
    </xf>
    <xf numFmtId="3" fontId="7" fillId="0" borderId="15" xfId="6" applyNumberFormat="1" applyBorder="1" applyAlignment="1">
      <alignment horizontal="center"/>
    </xf>
    <xf numFmtId="0" fontId="7" fillId="0" borderId="0" xfId="6" applyAlignment="1">
      <alignment wrapText="1"/>
    </xf>
    <xf numFmtId="3" fontId="7" fillId="0" borderId="15" xfId="6" applyNumberFormat="1" applyBorder="1"/>
    <xf numFmtId="17" fontId="7" fillId="0" borderId="0" xfId="6" applyNumberFormat="1"/>
    <xf numFmtId="0" fontId="7" fillId="0" borderId="15" xfId="6" applyFill="1" applyBorder="1"/>
    <xf numFmtId="1" fontId="7" fillId="0" borderId="0" xfId="6" applyNumberFormat="1" applyAlignment="1">
      <alignment horizontal="center"/>
    </xf>
    <xf numFmtId="3" fontId="26" fillId="0" borderId="0" xfId="6" applyNumberFormat="1" applyFont="1"/>
    <xf numFmtId="3" fontId="7" fillId="0" borderId="0" xfId="6" applyNumberFormat="1"/>
    <xf numFmtId="0" fontId="7" fillId="0" borderId="15" xfId="6" applyBorder="1" applyAlignment="1">
      <alignment horizontal="center"/>
    </xf>
    <xf numFmtId="0" fontId="7" fillId="0" borderId="0" xfId="6" applyAlignment="1">
      <alignment horizontal="center" wrapText="1"/>
    </xf>
    <xf numFmtId="0" fontId="7" fillId="0" borderId="0" xfId="6" applyAlignment="1">
      <alignment horizontal="center"/>
    </xf>
    <xf numFmtId="44" fontId="18" fillId="3" borderId="1" xfId="1" applyFont="1" applyFill="1" applyBorder="1" applyAlignment="1" applyProtection="1">
      <alignment horizontal="left" vertical="center"/>
      <protection locked="0"/>
    </xf>
    <xf numFmtId="44" fontId="18" fillId="7" borderId="3" xfId="1" applyFont="1" applyFill="1" applyBorder="1" applyAlignment="1" applyProtection="1">
      <alignment horizontal="left"/>
      <protection locked="0"/>
    </xf>
    <xf numFmtId="44" fontId="18" fillId="7" borderId="1" xfId="1" applyFont="1" applyFill="1" applyBorder="1" applyAlignment="1" applyProtection="1">
      <alignment horizontal="left" vertical="center"/>
      <protection locked="0"/>
    </xf>
    <xf numFmtId="44" fontId="18" fillId="3" borderId="5" xfId="1" applyFont="1" applyFill="1" applyBorder="1" applyAlignment="1" applyProtection="1">
      <alignment horizontal="left" vertical="center"/>
      <protection locked="0"/>
    </xf>
    <xf numFmtId="4" fontId="18" fillId="6" borderId="1" xfId="0" applyNumberFormat="1" applyFont="1" applyFill="1" applyBorder="1" applyAlignment="1">
      <alignment horizontal="center" vertical="center" wrapText="1"/>
    </xf>
    <xf numFmtId="4" fontId="12" fillId="0" borderId="0" xfId="0" applyNumberFormat="1" applyFont="1"/>
    <xf numFmtId="4" fontId="18" fillId="0" borderId="53" xfId="1" applyNumberFormat="1" applyFont="1" applyFill="1" applyBorder="1" applyAlignment="1"/>
    <xf numFmtId="4" fontId="16" fillId="0" borderId="0" xfId="0" applyNumberFormat="1" applyFont="1" applyAlignment="1"/>
    <xf numFmtId="44" fontId="18" fillId="0" borderId="1" xfId="1" applyFont="1" applyFill="1" applyBorder="1" applyAlignment="1" applyProtection="1">
      <alignment horizontal="left" vertical="center"/>
      <protection locked="0"/>
    </xf>
    <xf numFmtId="44" fontId="18" fillId="0" borderId="3" xfId="1" applyFont="1" applyFill="1" applyBorder="1" applyAlignment="1" applyProtection="1">
      <alignment horizontal="left" vertical="center"/>
      <protection locked="0"/>
    </xf>
    <xf numFmtId="44" fontId="18" fillId="0" borderId="5" xfId="1" applyFont="1" applyFill="1" applyBorder="1" applyAlignment="1" applyProtection="1">
      <alignment horizontal="left" vertical="center"/>
      <protection locked="0"/>
    </xf>
    <xf numFmtId="4" fontId="18" fillId="3" borderId="1" xfId="1" applyNumberFormat="1" applyFont="1" applyFill="1" applyBorder="1" applyAlignment="1" applyProtection="1">
      <alignment horizontal="right" vertical="center"/>
      <protection locked="0"/>
    </xf>
    <xf numFmtId="4" fontId="13" fillId="0" borderId="3" xfId="0" applyNumberFormat="1" applyFont="1" applyBorder="1" applyAlignment="1">
      <alignment horizontal="right"/>
    </xf>
    <xf numFmtId="4" fontId="18" fillId="7" borderId="3" xfId="1" applyNumberFormat="1" applyFont="1" applyFill="1" applyBorder="1" applyAlignment="1" applyProtection="1">
      <alignment horizontal="right" vertical="top"/>
      <protection locked="0"/>
    </xf>
    <xf numFmtId="4" fontId="18" fillId="0" borderId="1" xfId="1" applyNumberFormat="1" applyFont="1" applyFill="1" applyBorder="1" applyAlignment="1" applyProtection="1">
      <alignment horizontal="right" vertical="center"/>
      <protection locked="0"/>
    </xf>
    <xf numFmtId="4" fontId="18" fillId="7" borderId="1" xfId="0" applyNumberFormat="1" applyFont="1" applyFill="1" applyBorder="1" applyAlignment="1" applyProtection="1">
      <alignment horizontal="right" vertical="center"/>
      <protection locked="0"/>
    </xf>
    <xf numFmtId="4" fontId="18" fillId="7" borderId="3" xfId="0" applyNumberFormat="1" applyFont="1" applyFill="1" applyBorder="1" applyAlignment="1" applyProtection="1">
      <alignment horizontal="right" vertical="center"/>
      <protection locked="0"/>
    </xf>
    <xf numFmtId="4" fontId="18" fillId="0" borderId="1" xfId="1" applyNumberFormat="1" applyFont="1" applyFill="1" applyBorder="1" applyAlignment="1" applyProtection="1">
      <alignment horizontal="right" vertical="top"/>
      <protection locked="0"/>
    </xf>
    <xf numFmtId="4" fontId="18" fillId="0" borderId="3" xfId="1" applyNumberFormat="1" applyFont="1" applyFill="1" applyBorder="1" applyAlignment="1" applyProtection="1">
      <alignment horizontal="right" vertical="center"/>
      <protection locked="0"/>
    </xf>
    <xf numFmtId="4" fontId="18" fillId="0" borderId="53" xfId="1" applyNumberFormat="1" applyFont="1" applyBorder="1" applyAlignment="1">
      <alignment horizontal="right"/>
    </xf>
    <xf numFmtId="4" fontId="16" fillId="0" borderId="0" xfId="0" applyNumberFormat="1" applyFont="1" applyAlignment="1">
      <alignment horizontal="right"/>
    </xf>
    <xf numFmtId="4" fontId="0" fillId="0" borderId="0" xfId="0" applyNumberFormat="1" applyAlignment="1">
      <alignment horizontal="right"/>
    </xf>
    <xf numFmtId="4" fontId="18" fillId="6" borderId="53" xfId="1" applyNumberFormat="1" applyFont="1" applyFill="1" applyBorder="1" applyAlignment="1">
      <alignment horizontal="center" vertical="center" wrapText="1"/>
    </xf>
    <xf numFmtId="4" fontId="18" fillId="6" borderId="1" xfId="1" applyNumberFormat="1" applyFont="1" applyFill="1" applyBorder="1" applyAlignment="1">
      <alignment horizontal="center" vertical="center" wrapText="1"/>
    </xf>
    <xf numFmtId="4" fontId="25" fillId="0" borderId="3" xfId="1" applyNumberFormat="1" applyFont="1" applyFill="1" applyBorder="1" applyAlignment="1" applyProtection="1">
      <alignment horizontal="right" vertical="top"/>
      <protection locked="0"/>
    </xf>
    <xf numFmtId="4" fontId="18" fillId="0" borderId="3" xfId="1" applyNumberFormat="1" applyFont="1" applyFill="1" applyBorder="1" applyAlignment="1" applyProtection="1">
      <alignment horizontal="right" vertical="top"/>
      <protection locked="0"/>
    </xf>
    <xf numFmtId="4" fontId="18" fillId="7" borderId="1" xfId="1" applyNumberFormat="1" applyFont="1" applyFill="1" applyBorder="1" applyAlignment="1" applyProtection="1">
      <alignment horizontal="right"/>
      <protection locked="0"/>
    </xf>
    <xf numFmtId="4" fontId="18" fillId="7" borderId="5" xfId="1" applyNumberFormat="1" applyFont="1" applyFill="1" applyBorder="1" applyAlignment="1" applyProtection="1">
      <alignment horizontal="right"/>
      <protection locked="0"/>
    </xf>
    <xf numFmtId="4" fontId="9" fillId="0" borderId="5" xfId="1" applyNumberFormat="1" applyFont="1" applyBorder="1" applyAlignment="1">
      <alignment horizontal="right"/>
    </xf>
    <xf numFmtId="4" fontId="18" fillId="7" borderId="1" xfId="1" applyNumberFormat="1" applyFont="1" applyFill="1" applyBorder="1" applyAlignment="1" applyProtection="1">
      <alignment horizontal="right" vertical="top"/>
      <protection locked="0"/>
    </xf>
    <xf numFmtId="4" fontId="18" fillId="7" borderId="5" xfId="1" applyNumberFormat="1" applyFont="1" applyFill="1" applyBorder="1" applyAlignment="1" applyProtection="1">
      <alignment horizontal="right" vertical="top"/>
      <protection locked="0"/>
    </xf>
    <xf numFmtId="4" fontId="18" fillId="3" borderId="5" xfId="1" applyNumberFormat="1" applyFont="1" applyFill="1" applyBorder="1" applyAlignment="1" applyProtection="1">
      <alignment horizontal="right" vertical="top"/>
      <protection locked="0"/>
    </xf>
    <xf numFmtId="4" fontId="18" fillId="0" borderId="5" xfId="1" applyNumberFormat="1" applyFont="1" applyFill="1" applyBorder="1" applyAlignment="1" applyProtection="1">
      <alignment horizontal="right" vertical="center"/>
      <protection locked="0"/>
    </xf>
    <xf numFmtId="4" fontId="18" fillId="0" borderId="5" xfId="1" applyNumberFormat="1" applyFont="1" applyFill="1" applyBorder="1" applyAlignment="1" applyProtection="1">
      <alignment horizontal="right" vertical="top"/>
      <protection locked="0"/>
    </xf>
    <xf numFmtId="4" fontId="9" fillId="0" borderId="0" xfId="1" applyNumberFormat="1" applyFont="1" applyAlignment="1">
      <alignment horizontal="right"/>
    </xf>
    <xf numFmtId="4" fontId="18" fillId="0" borderId="0" xfId="1" applyNumberFormat="1" applyFont="1" applyAlignment="1">
      <alignment horizontal="right"/>
    </xf>
    <xf numFmtId="44" fontId="18" fillId="7" borderId="5" xfId="1" applyFont="1" applyFill="1" applyBorder="1" applyAlignment="1" applyProtection="1">
      <alignment horizontal="left"/>
      <protection locked="0"/>
    </xf>
    <xf numFmtId="4" fontId="18" fillId="7" borderId="3" xfId="1" applyNumberFormat="1" applyFont="1" applyFill="1" applyBorder="1" applyAlignment="1" applyProtection="1">
      <alignment horizontal="right" vertical="center"/>
      <protection locked="0"/>
    </xf>
    <xf numFmtId="164" fontId="18" fillId="0" borderId="0" xfId="0" applyNumberFormat="1" applyFont="1" applyBorder="1" applyAlignment="1">
      <alignment horizontal="right" vertical="center"/>
    </xf>
    <xf numFmtId="0" fontId="7" fillId="0" borderId="15" xfId="6" applyFill="1" applyBorder="1" applyAlignment="1">
      <alignment horizontal="left"/>
    </xf>
    <xf numFmtId="0" fontId="6" fillId="0" borderId="15" xfId="6" applyFont="1" applyFill="1" applyBorder="1"/>
    <xf numFmtId="0" fontId="7" fillId="0" borderId="0" xfId="6" applyFill="1"/>
    <xf numFmtId="0" fontId="18" fillId="7" borderId="1" xfId="0" applyFont="1" applyFill="1" applyBorder="1" applyAlignment="1" applyProtection="1">
      <alignment horizontal="left" vertical="top"/>
      <protection locked="0"/>
    </xf>
    <xf numFmtId="44" fontId="18" fillId="7" borderId="1" xfId="1" applyFont="1" applyFill="1" applyBorder="1" applyAlignment="1" applyProtection="1">
      <alignment horizontal="left"/>
      <protection locked="0"/>
    </xf>
    <xf numFmtId="0" fontId="0" fillId="0" borderId="5" xfId="0" applyBorder="1"/>
    <xf numFmtId="4" fontId="0" fillId="0" borderId="5" xfId="0" applyNumberFormat="1" applyBorder="1" applyAlignment="1">
      <alignment horizontal="right"/>
    </xf>
    <xf numFmtId="0" fontId="13" fillId="0" borderId="5" xfId="0" applyFont="1" applyBorder="1"/>
    <xf numFmtId="44" fontId="18" fillId="7" borderId="5" xfId="1" applyFont="1" applyFill="1" applyBorder="1" applyAlignment="1" applyProtection="1">
      <alignment horizontal="right"/>
      <protection locked="0"/>
    </xf>
    <xf numFmtId="4" fontId="13" fillId="0" borderId="5" xfId="0" applyNumberFormat="1" applyFont="1" applyBorder="1" applyAlignment="1">
      <alignment horizontal="right"/>
    </xf>
    <xf numFmtId="44" fontId="18" fillId="7" borderId="1" xfId="1" applyFont="1" applyFill="1" applyBorder="1" applyAlignment="1" applyProtection="1">
      <alignment horizontal="right"/>
      <protection locked="0"/>
    </xf>
    <xf numFmtId="44" fontId="18" fillId="0" borderId="1" xfId="1" applyFont="1" applyFill="1" applyBorder="1" applyAlignment="1" applyProtection="1">
      <alignment horizontal="left"/>
      <protection locked="0"/>
    </xf>
    <xf numFmtId="0" fontId="0" fillId="0" borderId="5" xfId="0" applyFill="1" applyBorder="1"/>
    <xf numFmtId="4" fontId="18" fillId="0" borderId="1" xfId="0" applyNumberFormat="1" applyFont="1" applyFill="1" applyBorder="1" applyAlignment="1" applyProtection="1">
      <alignment horizontal="right" vertical="center"/>
      <protection locked="0"/>
    </xf>
    <xf numFmtId="4" fontId="0" fillId="0" borderId="5" xfId="0" applyNumberFormat="1" applyFill="1" applyBorder="1" applyAlignment="1">
      <alignment horizontal="right"/>
    </xf>
    <xf numFmtId="4" fontId="9" fillId="0" borderId="5" xfId="1" applyNumberFormat="1" applyFont="1" applyFill="1" applyBorder="1" applyAlignment="1">
      <alignment horizontal="right"/>
    </xf>
    <xf numFmtId="165" fontId="17" fillId="0" borderId="4" xfId="0" applyNumberFormat="1" applyFont="1" applyBorder="1" applyAlignment="1">
      <alignment horizontal="center" vertical="center" wrapText="1"/>
    </xf>
    <xf numFmtId="4" fontId="18" fillId="0" borderId="3" xfId="1" applyNumberFormat="1" applyFont="1" applyFill="1" applyBorder="1" applyAlignment="1" applyProtection="1">
      <alignment horizontal="right"/>
      <protection locked="0"/>
    </xf>
    <xf numFmtId="4" fontId="18" fillId="0" borderId="5" xfId="0" applyNumberFormat="1" applyFont="1" applyFill="1" applyBorder="1" applyAlignment="1" applyProtection="1">
      <alignment horizontal="right" vertical="center"/>
      <protection locked="0"/>
    </xf>
    <xf numFmtId="4" fontId="9" fillId="0" borderId="1" xfId="1" applyNumberFormat="1" applyFont="1" applyFill="1" applyBorder="1" applyAlignment="1">
      <alignment horizontal="right"/>
    </xf>
    <xf numFmtId="4" fontId="18" fillId="0" borderId="12" xfId="1" applyNumberFormat="1" applyFont="1" applyFill="1" applyBorder="1" applyAlignment="1" applyProtection="1">
      <alignment horizontal="right" vertical="center"/>
      <protection locked="0"/>
    </xf>
    <xf numFmtId="0" fontId="18" fillId="7" borderId="3" xfId="0" applyFont="1" applyFill="1" applyBorder="1" applyAlignment="1" applyProtection="1">
      <alignment horizontal="left" vertical="top"/>
      <protection locked="0"/>
    </xf>
    <xf numFmtId="0" fontId="18" fillId="0" borderId="1" xfId="0" applyFont="1" applyFill="1" applyBorder="1" applyAlignment="1" applyProtection="1">
      <alignment horizontal="left" vertical="center"/>
      <protection locked="0"/>
    </xf>
    <xf numFmtId="4" fontId="9" fillId="0" borderId="3" xfId="1" applyNumberFormat="1" applyFont="1" applyFill="1" applyBorder="1" applyAlignment="1">
      <alignment horizontal="right"/>
    </xf>
    <xf numFmtId="4" fontId="18" fillId="7" borderId="1" xfId="1" applyNumberFormat="1" applyFont="1" applyFill="1" applyBorder="1" applyAlignment="1" applyProtection="1">
      <alignment horizontal="right" vertical="center" wrapText="1"/>
      <protection locked="0"/>
    </xf>
    <xf numFmtId="0" fontId="18" fillId="0" borderId="3" xfId="0" applyFont="1" applyFill="1" applyBorder="1" applyAlignment="1" applyProtection="1">
      <alignment horizontal="left" vertical="center"/>
      <protection locked="0"/>
    </xf>
    <xf numFmtId="4" fontId="0" fillId="7" borderId="5" xfId="0" applyNumberFormat="1" applyFill="1" applyBorder="1" applyAlignment="1">
      <alignment horizontal="right"/>
    </xf>
    <xf numFmtId="0" fontId="18" fillId="0" borderId="5" xfId="0" applyFont="1" applyBorder="1" applyAlignment="1">
      <alignment horizontal="right"/>
    </xf>
    <xf numFmtId="0" fontId="18" fillId="7" borderId="5" xfId="0" applyFont="1" applyFill="1" applyBorder="1" applyAlignment="1" applyProtection="1">
      <alignment horizontal="left" vertical="top"/>
      <protection locked="0"/>
    </xf>
    <xf numFmtId="4" fontId="18" fillId="0" borderId="53" xfId="1" applyNumberFormat="1" applyFont="1" applyFill="1" applyBorder="1" applyAlignment="1">
      <alignment horizontal="right"/>
    </xf>
    <xf numFmtId="165" fontId="0" fillId="0" borderId="0" xfId="0" applyNumberFormat="1"/>
    <xf numFmtId="4" fontId="18" fillId="0" borderId="5" xfId="1" applyNumberFormat="1" applyFont="1" applyFill="1" applyBorder="1" applyAlignment="1">
      <alignment horizontal="right"/>
    </xf>
    <xf numFmtId="0" fontId="5" fillId="0" borderId="15" xfId="6" applyFont="1" applyFill="1" applyBorder="1" applyAlignment="1">
      <alignment horizontal="center"/>
    </xf>
    <xf numFmtId="0" fontId="21" fillId="0" borderId="18" xfId="0" applyFont="1" applyFill="1" applyBorder="1" applyAlignment="1">
      <alignment vertical="center" wrapText="1"/>
    </xf>
    <xf numFmtId="0" fontId="21" fillId="2" borderId="20" xfId="0" applyFont="1" applyFill="1" applyBorder="1" applyAlignment="1">
      <alignment wrapText="1"/>
    </xf>
    <xf numFmtId="0" fontId="21" fillId="2" borderId="4" xfId="0" applyFont="1" applyFill="1" applyBorder="1"/>
    <xf numFmtId="0" fontId="20" fillId="2" borderId="56" xfId="0" applyFont="1" applyFill="1" applyBorder="1" applyAlignment="1">
      <alignment vertical="center"/>
    </xf>
    <xf numFmtId="0" fontId="20" fillId="2" borderId="18" xfId="0" applyFont="1" applyFill="1" applyBorder="1" applyAlignment="1">
      <alignment vertical="center"/>
    </xf>
    <xf numFmtId="0" fontId="21" fillId="2" borderId="21" xfId="0" applyFont="1" applyFill="1" applyBorder="1" applyAlignment="1">
      <alignment horizontal="justify"/>
    </xf>
    <xf numFmtId="0" fontId="0" fillId="0" borderId="3" xfId="0" applyBorder="1"/>
    <xf numFmtId="4" fontId="0" fillId="0" borderId="3" xfId="0" applyNumberFormat="1" applyBorder="1" applyAlignment="1">
      <alignment horizontal="right"/>
    </xf>
    <xf numFmtId="4" fontId="18" fillId="0" borderId="0" xfId="1" applyNumberFormat="1" applyFont="1" applyFill="1" applyBorder="1" applyAlignment="1" applyProtection="1">
      <alignment horizontal="right" vertical="center"/>
      <protection locked="0"/>
    </xf>
    <xf numFmtId="0" fontId="18" fillId="0" borderId="5" xfId="0" applyFont="1" applyFill="1" applyBorder="1" applyAlignment="1" applyProtection="1">
      <alignment horizontal="left" vertical="center"/>
      <protection locked="0"/>
    </xf>
    <xf numFmtId="4" fontId="18" fillId="0" borderId="3" xfId="0" applyNumberFormat="1" applyFont="1" applyFill="1" applyBorder="1" applyAlignment="1" applyProtection="1">
      <alignment horizontal="right" vertical="center"/>
      <protection locked="0"/>
    </xf>
    <xf numFmtId="0" fontId="4" fillId="0" borderId="15" xfId="6" applyFont="1" applyBorder="1"/>
    <xf numFmtId="0" fontId="4" fillId="0" borderId="15" xfId="6" applyFont="1" applyFill="1" applyBorder="1"/>
    <xf numFmtId="0" fontId="4" fillId="0" borderId="15" xfId="6" applyFont="1" applyBorder="1" applyAlignment="1">
      <alignment horizontal="center" wrapText="1"/>
    </xf>
    <xf numFmtId="0" fontId="7" fillId="0" borderId="15" xfId="6" applyFill="1" applyBorder="1" applyAlignment="1">
      <alignment horizontal="center"/>
    </xf>
    <xf numFmtId="3" fontId="7" fillId="0" borderId="15" xfId="6" applyNumberFormat="1" applyFill="1" applyBorder="1"/>
    <xf numFmtId="0" fontId="4" fillId="0" borderId="15" xfId="6" applyFont="1" applyFill="1" applyBorder="1" applyAlignment="1">
      <alignment horizontal="center" wrapText="1"/>
    </xf>
    <xf numFmtId="0" fontId="7" fillId="0" borderId="15" xfId="6" applyFill="1" applyBorder="1" applyAlignment="1">
      <alignment horizontal="center" wrapText="1"/>
    </xf>
    <xf numFmtId="0" fontId="4" fillId="0" borderId="15" xfId="6" applyFont="1" applyFill="1" applyBorder="1" applyAlignment="1">
      <alignment horizontal="center"/>
    </xf>
    <xf numFmtId="0" fontId="6" fillId="0" borderId="15" xfId="6" applyFont="1" applyFill="1" applyBorder="1" applyAlignment="1">
      <alignment horizontal="center"/>
    </xf>
    <xf numFmtId="0" fontId="11" fillId="0" borderId="0" xfId="4"/>
    <xf numFmtId="0" fontId="29" fillId="10" borderId="28" xfId="4" applyFont="1" applyFill="1" applyBorder="1" applyAlignment="1">
      <alignment horizontal="right" vertical="center"/>
    </xf>
    <xf numFmtId="0" fontId="30" fillId="10" borderId="57" xfId="4" applyFont="1" applyFill="1" applyBorder="1" applyAlignment="1">
      <alignment horizontal="right" vertical="center"/>
    </xf>
    <xf numFmtId="0" fontId="29" fillId="10" borderId="57" xfId="4" applyFont="1" applyFill="1" applyBorder="1" applyAlignment="1">
      <alignment horizontal="right" vertical="center"/>
    </xf>
    <xf numFmtId="0" fontId="30" fillId="10" borderId="38" xfId="4" applyFont="1" applyFill="1" applyBorder="1" applyAlignment="1">
      <alignment horizontal="right" vertical="center"/>
    </xf>
    <xf numFmtId="42" fontId="30" fillId="10" borderId="18" xfId="4" applyNumberFormat="1" applyFont="1" applyFill="1" applyBorder="1" applyAlignment="1">
      <alignment horizontal="right" vertical="center"/>
    </xf>
    <xf numFmtId="0" fontId="29" fillId="10" borderId="46" xfId="4" applyFont="1" applyFill="1" applyBorder="1" applyAlignment="1">
      <alignment horizontal="right" vertical="center"/>
    </xf>
    <xf numFmtId="0" fontId="30" fillId="10" borderId="58" xfId="4" applyFont="1" applyFill="1" applyBorder="1" applyAlignment="1">
      <alignment horizontal="right" vertical="center"/>
    </xf>
    <xf numFmtId="42" fontId="30" fillId="10" borderId="18" xfId="4" applyNumberFormat="1" applyFont="1" applyFill="1" applyBorder="1" applyAlignment="1">
      <alignment vertical="center"/>
    </xf>
    <xf numFmtId="0" fontId="29" fillId="10" borderId="46" xfId="4" applyFont="1" applyFill="1" applyBorder="1" applyAlignment="1">
      <alignment vertical="center"/>
    </xf>
    <xf numFmtId="42" fontId="11" fillId="0" borderId="0" xfId="4" applyNumberFormat="1"/>
    <xf numFmtId="0" fontId="31" fillId="11" borderId="30" xfId="4" applyFont="1" applyFill="1" applyBorder="1" applyAlignment="1">
      <alignment horizontal="center" vertical="center"/>
    </xf>
    <xf numFmtId="0" fontId="31" fillId="11" borderId="18" xfId="4" applyFont="1" applyFill="1" applyBorder="1" applyAlignment="1">
      <alignment horizontal="center" vertical="center"/>
    </xf>
    <xf numFmtId="0" fontId="31" fillId="11" borderId="18" xfId="4" applyFont="1" applyFill="1" applyBorder="1" applyAlignment="1">
      <alignment horizontal="center" vertical="center" wrapText="1"/>
    </xf>
    <xf numFmtId="0" fontId="32" fillId="12" borderId="52" xfId="4" applyFont="1" applyFill="1" applyBorder="1" applyAlignment="1">
      <alignment horizontal="center" vertical="center"/>
    </xf>
    <xf numFmtId="0" fontId="32" fillId="13" borderId="15" xfId="4" applyFont="1" applyFill="1" applyBorder="1" applyAlignment="1" applyProtection="1">
      <alignment horizontal="right" vertical="center" wrapText="1"/>
      <protection locked="0"/>
    </xf>
    <xf numFmtId="42" fontId="32" fillId="12" borderId="15" xfId="4" applyNumberFormat="1" applyFont="1" applyFill="1" applyBorder="1" applyAlignment="1" applyProtection="1">
      <alignment vertical="center"/>
      <protection locked="0"/>
    </xf>
    <xf numFmtId="0" fontId="32" fillId="12" borderId="28" xfId="4" applyFont="1" applyFill="1" applyBorder="1" applyAlignment="1">
      <alignment horizontal="center" vertical="center"/>
    </xf>
    <xf numFmtId="43" fontId="9" fillId="0" borderId="0" xfId="5" applyFont="1"/>
    <xf numFmtId="43" fontId="11" fillId="0" borderId="0" xfId="4" applyNumberFormat="1"/>
    <xf numFmtId="0" fontId="32" fillId="14" borderId="15" xfId="4" applyFont="1" applyFill="1" applyBorder="1" applyAlignment="1" applyProtection="1">
      <alignment horizontal="right" vertical="center" wrapText="1"/>
      <protection locked="0"/>
    </xf>
    <xf numFmtId="0" fontId="32" fillId="15" borderId="15" xfId="4" applyFont="1" applyFill="1" applyBorder="1" applyAlignment="1" applyProtection="1">
      <alignment horizontal="right" vertical="center" wrapText="1"/>
      <protection locked="0"/>
    </xf>
    <xf numFmtId="0" fontId="32" fillId="4" borderId="15" xfId="4" applyFont="1" applyFill="1" applyBorder="1" applyAlignment="1" applyProtection="1">
      <alignment horizontal="right" vertical="center"/>
      <protection locked="0"/>
    </xf>
    <xf numFmtId="0" fontId="31" fillId="11" borderId="15" xfId="4" applyFont="1" applyFill="1" applyBorder="1" applyAlignment="1">
      <alignment horizontal="center" vertical="center"/>
    </xf>
    <xf numFmtId="0" fontId="31" fillId="11" borderId="25" xfId="4" applyFont="1" applyFill="1" applyBorder="1" applyAlignment="1">
      <alignment horizontal="center" vertical="center"/>
    </xf>
    <xf numFmtId="0" fontId="31" fillId="11" borderId="25" xfId="4" applyFont="1" applyFill="1" applyBorder="1" applyAlignment="1">
      <alignment horizontal="center" vertical="center" wrapText="1"/>
    </xf>
    <xf numFmtId="0" fontId="32" fillId="12" borderId="15" xfId="4" applyFont="1" applyFill="1" applyBorder="1" applyAlignment="1">
      <alignment horizontal="center" vertical="center"/>
    </xf>
    <xf numFmtId="6" fontId="34" fillId="12" borderId="15" xfId="4" applyNumberFormat="1" applyFont="1" applyFill="1" applyBorder="1" applyAlignment="1" applyProtection="1">
      <alignment horizontal="left" vertical="center" wrapText="1"/>
      <protection locked="0"/>
    </xf>
    <xf numFmtId="0" fontId="32" fillId="12" borderId="15" xfId="4" applyFont="1" applyFill="1" applyBorder="1" applyAlignment="1" applyProtection="1">
      <alignment horizontal="center" vertical="center"/>
      <protection locked="0"/>
    </xf>
    <xf numFmtId="42" fontId="32" fillId="12" borderId="15" xfId="4" applyNumberFormat="1" applyFont="1" applyFill="1" applyBorder="1" applyAlignment="1">
      <alignment horizontal="center" vertical="center"/>
    </xf>
    <xf numFmtId="42" fontId="32" fillId="12" borderId="15" xfId="4" applyNumberFormat="1" applyFont="1" applyFill="1" applyBorder="1" applyAlignment="1">
      <alignment vertical="center"/>
    </xf>
    <xf numFmtId="0" fontId="32" fillId="14" borderId="15" xfId="4" applyFont="1" applyFill="1" applyBorder="1" applyAlignment="1" applyProtection="1">
      <alignment horizontal="right" vertical="center"/>
      <protection locked="0"/>
    </xf>
    <xf numFmtId="0" fontId="11" fillId="0" borderId="0" xfId="4" applyAlignment="1">
      <alignment wrapText="1"/>
    </xf>
    <xf numFmtId="42" fontId="32" fillId="12" borderId="15" xfId="4" applyNumberFormat="1" applyFont="1" applyFill="1" applyBorder="1" applyAlignment="1" applyProtection="1">
      <alignment horizontal="center" vertical="center"/>
      <protection locked="0"/>
    </xf>
    <xf numFmtId="0" fontId="33" fillId="16" borderId="15" xfId="4" applyFont="1" applyFill="1" applyBorder="1" applyAlignment="1">
      <alignment vertical="center"/>
    </xf>
    <xf numFmtId="0" fontId="33" fillId="16" borderId="15" xfId="4" applyFont="1" applyFill="1" applyBorder="1" applyAlignment="1">
      <alignment horizontal="right" vertical="center"/>
    </xf>
    <xf numFmtId="168" fontId="33" fillId="16" borderId="15" xfId="4" applyNumberFormat="1" applyFont="1" applyFill="1" applyBorder="1" applyAlignment="1">
      <alignment horizontal="right" vertical="center"/>
    </xf>
    <xf numFmtId="42" fontId="33" fillId="16" borderId="15" xfId="4" applyNumberFormat="1" applyFont="1" applyFill="1" applyBorder="1" applyAlignment="1">
      <alignment vertical="center"/>
    </xf>
    <xf numFmtId="0" fontId="33" fillId="17" borderId="28" xfId="4" applyFont="1" applyFill="1" applyBorder="1" applyAlignment="1">
      <alignment vertical="center"/>
    </xf>
    <xf numFmtId="0" fontId="33" fillId="17" borderId="38" xfId="4" applyFont="1" applyFill="1" applyBorder="1" applyAlignment="1">
      <alignment vertical="center"/>
    </xf>
    <xf numFmtId="0" fontId="33" fillId="17" borderId="15" xfId="4" applyFont="1" applyFill="1" applyBorder="1" applyAlignment="1">
      <alignment horizontal="right" vertical="center"/>
    </xf>
    <xf numFmtId="168" fontId="33" fillId="17" borderId="15" xfId="4" applyNumberFormat="1" applyFont="1" applyFill="1" applyBorder="1" applyAlignment="1">
      <alignment horizontal="right" vertical="center"/>
    </xf>
    <xf numFmtId="42" fontId="33" fillId="17" borderId="15" xfId="4" applyNumberFormat="1" applyFont="1" applyFill="1" applyBorder="1" applyAlignment="1">
      <alignment vertical="center"/>
    </xf>
    <xf numFmtId="0" fontId="32" fillId="0" borderId="28" xfId="4" applyFont="1" applyBorder="1" applyAlignment="1">
      <alignment vertical="center"/>
    </xf>
    <xf numFmtId="0" fontId="32" fillId="0" borderId="38" xfId="4" applyFont="1" applyBorder="1" applyAlignment="1">
      <alignment vertical="center"/>
    </xf>
    <xf numFmtId="0" fontId="32" fillId="0" borderId="15" xfId="4" applyFont="1" applyBorder="1" applyAlignment="1">
      <alignment vertical="center"/>
    </xf>
    <xf numFmtId="0" fontId="33" fillId="0" borderId="15" xfId="4" applyFont="1" applyBorder="1" applyAlignment="1">
      <alignment horizontal="right" vertical="center"/>
    </xf>
    <xf numFmtId="42" fontId="33" fillId="0" borderId="15" xfId="4" applyNumberFormat="1" applyFont="1" applyBorder="1" applyAlignment="1">
      <alignment vertical="center"/>
    </xf>
    <xf numFmtId="0" fontId="32" fillId="12" borderId="18" xfId="4" applyFont="1" applyFill="1" applyBorder="1" applyAlignment="1">
      <alignment horizontal="center" vertical="center"/>
    </xf>
    <xf numFmtId="0" fontId="35" fillId="18" borderId="46" xfId="4" applyFont="1" applyFill="1" applyBorder="1" applyAlignment="1">
      <alignment vertical="center"/>
    </xf>
    <xf numFmtId="0" fontId="35" fillId="19" borderId="58" xfId="4" applyFont="1" applyFill="1" applyBorder="1" applyAlignment="1">
      <alignment vertical="center"/>
    </xf>
    <xf numFmtId="0" fontId="35" fillId="19" borderId="18" xfId="4" applyFont="1" applyFill="1" applyBorder="1" applyAlignment="1">
      <alignment vertical="center"/>
    </xf>
    <xf numFmtId="0" fontId="35" fillId="19" borderId="18" xfId="4" applyFont="1" applyFill="1" applyBorder="1" applyAlignment="1">
      <alignment horizontal="right" vertical="center"/>
    </xf>
    <xf numFmtId="42" fontId="35" fillId="19" borderId="18" xfId="4" applyNumberFormat="1" applyFont="1" applyFill="1" applyBorder="1" applyAlignment="1">
      <alignment vertical="center"/>
    </xf>
    <xf numFmtId="0" fontId="32" fillId="6" borderId="15" xfId="4" applyFont="1" applyFill="1" applyBorder="1" applyAlignment="1">
      <alignment vertical="center"/>
    </xf>
    <xf numFmtId="0" fontId="33" fillId="6" borderId="15" xfId="4" applyFont="1" applyFill="1" applyBorder="1" applyAlignment="1">
      <alignment horizontal="right" vertical="center"/>
    </xf>
    <xf numFmtId="42" fontId="33" fillId="6" borderId="15" xfId="4" applyNumberFormat="1" applyFont="1" applyFill="1" applyBorder="1" applyAlignment="1">
      <alignment vertical="center"/>
    </xf>
    <xf numFmtId="0" fontId="36" fillId="0" borderId="0" xfId="4" applyFont="1"/>
    <xf numFmtId="0" fontId="11" fillId="0" borderId="0" xfId="4" applyAlignment="1" applyProtection="1">
      <alignment horizontal="center"/>
      <protection locked="0"/>
    </xf>
    <xf numFmtId="0" fontId="39" fillId="0" borderId="0" xfId="4" applyFont="1" applyAlignment="1">
      <alignment vertical="top" wrapText="1"/>
    </xf>
    <xf numFmtId="42" fontId="30" fillId="10" borderId="15" xfId="4" applyNumberFormat="1" applyFont="1" applyFill="1" applyBorder="1" applyAlignment="1">
      <alignment horizontal="right" vertical="center"/>
    </xf>
    <xf numFmtId="0" fontId="29" fillId="10" borderId="18" xfId="4" applyFont="1" applyFill="1" applyBorder="1" applyAlignment="1">
      <alignment vertical="center"/>
    </xf>
    <xf numFmtId="0" fontId="30" fillId="10" borderId="18" xfId="4" applyFont="1" applyFill="1" applyBorder="1" applyAlignment="1">
      <alignment horizontal="right" vertical="center"/>
    </xf>
    <xf numFmtId="0" fontId="31" fillId="11" borderId="30" xfId="4" applyFont="1" applyFill="1" applyBorder="1" applyAlignment="1">
      <alignment horizontal="center" vertical="center" wrapText="1"/>
    </xf>
    <xf numFmtId="0" fontId="36" fillId="12" borderId="25" xfId="4" applyFont="1" applyFill="1" applyBorder="1" applyAlignment="1">
      <alignment horizontal="center" vertical="center"/>
    </xf>
    <xf numFmtId="0" fontId="36" fillId="20" borderId="25" xfId="4" applyFont="1" applyFill="1" applyBorder="1" applyAlignment="1" applyProtection="1">
      <alignment horizontal="left" vertical="center" wrapText="1"/>
      <protection locked="0"/>
    </xf>
    <xf numFmtId="0" fontId="41" fillId="20" borderId="25" xfId="4" applyFont="1" applyFill="1" applyBorder="1" applyAlignment="1" applyProtection="1">
      <alignment horizontal="left" vertical="center" wrapText="1"/>
      <protection locked="0"/>
    </xf>
    <xf numFmtId="0" fontId="36" fillId="12" borderId="25" xfId="4" applyFont="1" applyFill="1" applyBorder="1" applyAlignment="1" applyProtection="1">
      <alignment horizontal="center" vertical="center"/>
      <protection locked="0"/>
    </xf>
    <xf numFmtId="42" fontId="36" fillId="12" borderId="25" xfId="4" applyNumberFormat="1" applyFont="1" applyFill="1" applyBorder="1" applyAlignment="1" applyProtection="1">
      <alignment vertical="center"/>
      <protection locked="0"/>
    </xf>
    <xf numFmtId="42" fontId="36" fillId="12" borderId="25" xfId="4" applyNumberFormat="1" applyFont="1" applyFill="1" applyBorder="1" applyAlignment="1">
      <alignment vertical="center"/>
    </xf>
    <xf numFmtId="43" fontId="0" fillId="0" borderId="0" xfId="5" applyFont="1"/>
    <xf numFmtId="42" fontId="37" fillId="15" borderId="30" xfId="4" applyNumberFormat="1" applyFont="1" applyFill="1" applyBorder="1" applyAlignment="1">
      <alignment vertical="center"/>
    </xf>
    <xf numFmtId="0" fontId="36" fillId="12" borderId="15" xfId="4" applyFont="1" applyFill="1" applyBorder="1" applyAlignment="1">
      <alignment horizontal="center" vertical="center"/>
    </xf>
    <xf numFmtId="0" fontId="36" fillId="14" borderId="59" xfId="4" applyFont="1" applyFill="1" applyBorder="1" applyAlignment="1" applyProtection="1">
      <alignment horizontal="left" vertical="center" wrapText="1"/>
      <protection locked="0"/>
    </xf>
    <xf numFmtId="0" fontId="41" fillId="14" borderId="59" xfId="4" applyFont="1" applyFill="1" applyBorder="1" applyAlignment="1" applyProtection="1">
      <alignment horizontal="left" vertical="center" wrapText="1"/>
      <protection locked="0"/>
    </xf>
    <xf numFmtId="42" fontId="36" fillId="12" borderId="59" xfId="4" applyNumberFormat="1" applyFont="1" applyFill="1" applyBorder="1" applyAlignment="1" applyProtection="1">
      <alignment vertical="center"/>
      <protection locked="0"/>
    </xf>
    <xf numFmtId="43" fontId="0" fillId="0" borderId="0" xfId="5" applyFont="1" applyFill="1"/>
    <xf numFmtId="0" fontId="36" fillId="14" borderId="15" xfId="4" applyFont="1" applyFill="1" applyBorder="1" applyAlignment="1" applyProtection="1">
      <alignment horizontal="left" vertical="center" wrapText="1"/>
      <protection locked="0"/>
    </xf>
    <xf numFmtId="0" fontId="41" fillId="14" borderId="15" xfId="4" applyFont="1" applyFill="1" applyBorder="1" applyAlignment="1" applyProtection="1">
      <alignment horizontal="left" vertical="center" wrapText="1"/>
      <protection locked="0"/>
    </xf>
    <xf numFmtId="42" fontId="36" fillId="12" borderId="15" xfId="4" applyNumberFormat="1" applyFont="1" applyFill="1" applyBorder="1" applyAlignment="1" applyProtection="1">
      <alignment vertical="center"/>
      <protection locked="0"/>
    </xf>
    <xf numFmtId="42" fontId="37" fillId="14" borderId="30" xfId="4" applyNumberFormat="1" applyFont="1" applyFill="1" applyBorder="1" applyAlignment="1">
      <alignment vertical="center"/>
    </xf>
    <xf numFmtId="0" fontId="36" fillId="13" borderId="59" xfId="4" applyFont="1" applyFill="1" applyBorder="1" applyAlignment="1" applyProtection="1">
      <alignment horizontal="left" vertical="center" wrapText="1"/>
      <protection locked="0"/>
    </xf>
    <xf numFmtId="0" fontId="41" fillId="13" borderId="15" xfId="4" applyFont="1" applyFill="1" applyBorder="1" applyAlignment="1" applyProtection="1">
      <alignment horizontal="left" vertical="center" wrapText="1"/>
      <protection locked="0"/>
    </xf>
    <xf numFmtId="0" fontId="36" fillId="13" borderId="15" xfId="4" applyFont="1" applyFill="1" applyBorder="1" applyAlignment="1" applyProtection="1">
      <alignment horizontal="left" vertical="center" wrapText="1"/>
      <protection locked="0"/>
    </xf>
    <xf numFmtId="42" fontId="37" fillId="13" borderId="30" xfId="4" applyNumberFormat="1" applyFont="1" applyFill="1" applyBorder="1" applyAlignment="1">
      <alignment vertical="center"/>
    </xf>
    <xf numFmtId="0" fontId="36" fillId="13" borderId="18" xfId="4" applyFont="1" applyFill="1" applyBorder="1" applyAlignment="1" applyProtection="1">
      <alignment horizontal="left" vertical="center" wrapText="1"/>
      <protection locked="0"/>
    </xf>
    <xf numFmtId="42" fontId="36" fillId="12" borderId="18" xfId="4" applyNumberFormat="1" applyFont="1" applyFill="1" applyBorder="1" applyAlignment="1" applyProtection="1">
      <alignment vertical="center"/>
      <protection locked="0"/>
    </xf>
    <xf numFmtId="0" fontId="36" fillId="13" borderId="61" xfId="4" applyFont="1" applyFill="1" applyBorder="1" applyAlignment="1" applyProtection="1">
      <alignment horizontal="left" vertical="center" wrapText="1"/>
      <protection locked="0"/>
    </xf>
    <xf numFmtId="42" fontId="37" fillId="13" borderId="32" xfId="4" applyNumberFormat="1" applyFont="1" applyFill="1" applyBorder="1" applyAlignment="1">
      <alignment vertical="center"/>
    </xf>
    <xf numFmtId="0" fontId="37" fillId="0" borderId="0" xfId="4" applyFont="1" applyAlignment="1">
      <alignment horizontal="left" vertical="center"/>
    </xf>
    <xf numFmtId="0" fontId="37" fillId="0" borderId="0" xfId="4" applyFont="1"/>
    <xf numFmtId="0" fontId="29" fillId="10" borderId="39" xfId="4" applyFont="1" applyFill="1" applyBorder="1" applyAlignment="1">
      <alignment horizontal="right" vertical="center"/>
    </xf>
    <xf numFmtId="0" fontId="30" fillId="10" borderId="49" xfId="4" applyFont="1" applyFill="1" applyBorder="1" applyAlignment="1">
      <alignment horizontal="right" vertical="center"/>
    </xf>
    <xf numFmtId="42" fontId="30" fillId="10" borderId="30" xfId="4" applyNumberFormat="1" applyFont="1" applyFill="1" applyBorder="1" applyAlignment="1">
      <alignment vertical="center"/>
    </xf>
    <xf numFmtId="0" fontId="29" fillId="10" borderId="39" xfId="4" applyFont="1" applyFill="1" applyBorder="1" applyAlignment="1">
      <alignment vertical="center"/>
    </xf>
    <xf numFmtId="42" fontId="30" fillId="10" borderId="30" xfId="4" applyNumberFormat="1" applyFont="1" applyFill="1" applyBorder="1" applyAlignment="1">
      <alignment horizontal="right" vertical="center"/>
    </xf>
    <xf numFmtId="0" fontId="31" fillId="17" borderId="30" xfId="4" applyFont="1" applyFill="1" applyBorder="1" applyAlignment="1">
      <alignment horizontal="center" vertical="center"/>
    </xf>
    <xf numFmtId="0" fontId="31" fillId="17" borderId="30" xfId="4" applyFont="1" applyFill="1" applyBorder="1" applyAlignment="1">
      <alignment horizontal="center" vertical="center" wrapText="1"/>
    </xf>
    <xf numFmtId="0" fontId="32" fillId="21" borderId="25" xfId="4" applyFont="1" applyFill="1" applyBorder="1" applyAlignment="1">
      <alignment horizontal="center" vertical="center"/>
    </xf>
    <xf numFmtId="0" fontId="32" fillId="21" borderId="62" xfId="4" applyFont="1" applyFill="1" applyBorder="1" applyAlignment="1" applyProtection="1">
      <alignment horizontal="left" vertical="center" wrapText="1"/>
      <protection locked="0"/>
    </xf>
    <xf numFmtId="0" fontId="41" fillId="21" borderId="25" xfId="4" applyFont="1" applyFill="1" applyBorder="1" applyAlignment="1" applyProtection="1">
      <alignment horizontal="left" vertical="center" wrapText="1"/>
      <protection locked="0"/>
    </xf>
    <xf numFmtId="0" fontId="32" fillId="21" borderId="25" xfId="4" applyFont="1" applyFill="1" applyBorder="1" applyAlignment="1" applyProtection="1">
      <alignment horizontal="center" vertical="center"/>
      <protection locked="0"/>
    </xf>
    <xf numFmtId="42" fontId="32" fillId="21" borderId="25" xfId="4" applyNumberFormat="1" applyFont="1" applyFill="1" applyBorder="1" applyAlignment="1" applyProtection="1">
      <alignment horizontal="center" vertical="center"/>
      <protection locked="0"/>
    </xf>
    <xf numFmtId="42" fontId="32" fillId="21" borderId="25" xfId="4" applyNumberFormat="1" applyFont="1" applyFill="1" applyBorder="1" applyAlignment="1">
      <alignment vertical="center"/>
    </xf>
    <xf numFmtId="0" fontId="32" fillId="21" borderId="15" xfId="4" applyFont="1" applyFill="1" applyBorder="1" applyAlignment="1">
      <alignment horizontal="center" vertical="center"/>
    </xf>
    <xf numFmtId="0" fontId="32" fillId="21" borderId="38" xfId="4" applyFont="1" applyFill="1" applyBorder="1" applyAlignment="1" applyProtection="1">
      <alignment horizontal="left" vertical="center" wrapText="1"/>
      <protection locked="0"/>
    </xf>
    <xf numFmtId="6" fontId="41" fillId="21" borderId="15" xfId="4" applyNumberFormat="1" applyFont="1" applyFill="1" applyBorder="1" applyAlignment="1" applyProtection="1">
      <alignment horizontal="left" vertical="center" wrapText="1"/>
      <protection locked="0"/>
    </xf>
    <xf numFmtId="0" fontId="32" fillId="21" borderId="15" xfId="4" applyFont="1" applyFill="1" applyBorder="1" applyAlignment="1" applyProtection="1">
      <alignment horizontal="center" vertical="center"/>
      <protection locked="0"/>
    </xf>
    <xf numFmtId="42" fontId="32" fillId="21" borderId="15" xfId="4" applyNumberFormat="1" applyFont="1" applyFill="1" applyBorder="1" applyAlignment="1" applyProtection="1">
      <alignment vertical="center"/>
      <protection locked="0"/>
    </xf>
    <xf numFmtId="42" fontId="32" fillId="21" borderId="15" xfId="4" applyNumberFormat="1" applyFont="1" applyFill="1" applyBorder="1" applyAlignment="1">
      <alignment vertical="center"/>
    </xf>
    <xf numFmtId="0" fontId="41" fillId="21" borderId="15" xfId="4" applyFont="1" applyFill="1" applyBorder="1" applyAlignment="1" applyProtection="1">
      <alignment horizontal="left" vertical="center" wrapText="1"/>
      <protection locked="0"/>
    </xf>
    <xf numFmtId="8" fontId="0" fillId="0" borderId="0" xfId="5" applyNumberFormat="1" applyFont="1"/>
    <xf numFmtId="0" fontId="32" fillId="21" borderId="18" xfId="4" applyFont="1" applyFill="1" applyBorder="1" applyAlignment="1" applyProtection="1">
      <alignment horizontal="center" vertical="center"/>
      <protection locked="0"/>
    </xf>
    <xf numFmtId="0" fontId="32" fillId="21" borderId="58" xfId="4" applyFont="1" applyFill="1" applyBorder="1" applyAlignment="1" applyProtection="1">
      <alignment horizontal="left" vertical="center" wrapText="1"/>
      <protection locked="0"/>
    </xf>
    <xf numFmtId="0" fontId="32" fillId="21" borderId="15" xfId="4" applyFont="1" applyFill="1" applyBorder="1" applyAlignment="1" applyProtection="1">
      <alignment horizontal="left" vertical="center" wrapText="1"/>
      <protection locked="0"/>
    </xf>
    <xf numFmtId="42" fontId="32" fillId="21" borderId="18" xfId="4" applyNumberFormat="1" applyFont="1" applyFill="1" applyBorder="1" applyAlignment="1" applyProtection="1">
      <alignment vertical="center"/>
      <protection locked="0"/>
    </xf>
    <xf numFmtId="0" fontId="41" fillId="21" borderId="18" xfId="4" applyFont="1" applyFill="1" applyBorder="1" applyAlignment="1" applyProtection="1">
      <alignment horizontal="left" vertical="center" wrapText="1"/>
      <protection locked="0"/>
    </xf>
    <xf numFmtId="42" fontId="32" fillId="21" borderId="18" xfId="4" applyNumberFormat="1" applyFont="1" applyFill="1" applyBorder="1" applyAlignment="1">
      <alignment vertical="center"/>
    </xf>
    <xf numFmtId="0" fontId="33" fillId="17" borderId="57" xfId="4" applyFont="1" applyFill="1" applyBorder="1" applyAlignment="1">
      <alignment vertical="center"/>
    </xf>
    <xf numFmtId="0" fontId="33" fillId="17" borderId="38" xfId="4" applyFont="1" applyFill="1" applyBorder="1" applyAlignment="1">
      <alignment horizontal="right" vertical="center"/>
    </xf>
    <xf numFmtId="10" fontId="33" fillId="17" borderId="25" xfId="4" applyNumberFormat="1" applyFont="1" applyFill="1" applyBorder="1" applyAlignment="1">
      <alignment horizontal="right" vertical="center"/>
    </xf>
    <xf numFmtId="42" fontId="33" fillId="17" borderId="25" xfId="4" applyNumberFormat="1" applyFont="1" applyFill="1" applyBorder="1" applyAlignment="1">
      <alignment vertical="center"/>
    </xf>
    <xf numFmtId="0" fontId="21" fillId="2" borderId="15" xfId="0" applyFont="1" applyFill="1" applyBorder="1" applyAlignment="1">
      <alignment horizontal="center" vertical="center" wrapText="1"/>
    </xf>
    <xf numFmtId="0" fontId="11" fillId="7" borderId="2" xfId="0" applyFont="1" applyFill="1" applyBorder="1" applyAlignment="1">
      <alignment vertical="center"/>
    </xf>
    <xf numFmtId="0" fontId="17" fillId="7" borderId="4" xfId="0" applyFont="1" applyFill="1" applyBorder="1" applyAlignment="1">
      <alignment horizontal="center" vertical="center" wrapText="1"/>
    </xf>
    <xf numFmtId="0" fontId="24" fillId="0" borderId="18" xfId="0" applyFont="1" applyFill="1" applyBorder="1"/>
    <xf numFmtId="0" fontId="24" fillId="0" borderId="19" xfId="0" applyFont="1" applyFill="1" applyBorder="1"/>
    <xf numFmtId="0" fontId="21" fillId="0" borderId="36" xfId="0" applyFont="1" applyFill="1" applyBorder="1" applyAlignment="1">
      <alignment vertical="top" wrapText="1"/>
    </xf>
    <xf numFmtId="0" fontId="21" fillId="0" borderId="37" xfId="0" applyFont="1" applyFill="1" applyBorder="1" applyAlignment="1">
      <alignment vertical="top" wrapText="1"/>
    </xf>
    <xf numFmtId="0" fontId="17" fillId="7" borderId="4" xfId="0" applyFont="1" applyFill="1" applyBorder="1" applyAlignment="1">
      <alignment horizontal="center" vertical="center" wrapText="1"/>
    </xf>
    <xf numFmtId="0" fontId="3" fillId="0" borderId="15" xfId="6" applyFont="1" applyFill="1" applyBorder="1" applyAlignment="1">
      <alignment horizontal="center"/>
    </xf>
    <xf numFmtId="0" fontId="17" fillId="0" borderId="4" xfId="0" applyFont="1" applyFill="1" applyBorder="1" applyAlignment="1">
      <alignment horizontal="center" vertical="center" wrapText="1"/>
    </xf>
    <xf numFmtId="0" fontId="17" fillId="7" borderId="4" xfId="0" applyFont="1" applyFill="1" applyBorder="1" applyAlignment="1">
      <alignment vertical="center" wrapText="1"/>
    </xf>
    <xf numFmtId="0" fontId="11" fillId="0" borderId="0" xfId="0" applyFont="1"/>
    <xf numFmtId="0" fontId="11" fillId="0" borderId="53" xfId="0" applyFont="1" applyFill="1" applyBorder="1"/>
    <xf numFmtId="0" fontId="11" fillId="0" borderId="10" xfId="0" applyFont="1" applyFill="1" applyBorder="1"/>
    <xf numFmtId="0" fontId="0" fillId="0" borderId="0" xfId="0" applyFill="1"/>
    <xf numFmtId="0" fontId="18" fillId="7" borderId="3" xfId="0" applyFont="1" applyFill="1" applyBorder="1" applyAlignment="1" applyProtection="1">
      <alignment horizontal="center"/>
      <protection locked="0"/>
    </xf>
    <xf numFmtId="4" fontId="9" fillId="7" borderId="1" xfId="1" applyNumberFormat="1" applyFont="1" applyFill="1" applyBorder="1" applyAlignment="1">
      <alignment horizontal="right"/>
    </xf>
    <xf numFmtId="0" fontId="18" fillId="7" borderId="5" xfId="0" applyFont="1" applyFill="1" applyBorder="1" applyAlignment="1" applyProtection="1">
      <alignment horizontal="center"/>
      <protection locked="0"/>
    </xf>
    <xf numFmtId="4" fontId="18" fillId="7" borderId="5" xfId="0" applyNumberFormat="1" applyFont="1" applyFill="1" applyBorder="1" applyAlignment="1" applyProtection="1">
      <alignment horizontal="right"/>
      <protection locked="0"/>
    </xf>
    <xf numFmtId="0" fontId="14" fillId="2" borderId="21" xfId="2" applyFill="1" applyBorder="1" applyAlignment="1" applyProtection="1"/>
    <xf numFmtId="0" fontId="14" fillId="0" borderId="18" xfId="2" applyBorder="1" applyAlignment="1" applyProtection="1"/>
    <xf numFmtId="0" fontId="0" fillId="7" borderId="3" xfId="0" applyFill="1" applyBorder="1"/>
    <xf numFmtId="4" fontId="0" fillId="7" borderId="3" xfId="0" applyNumberFormat="1" applyFill="1" applyBorder="1" applyAlignment="1">
      <alignment horizontal="right"/>
    </xf>
    <xf numFmtId="4" fontId="9" fillId="7" borderId="3" xfId="1" applyNumberFormat="1" applyFont="1" applyFill="1" applyBorder="1" applyAlignment="1">
      <alignment horizontal="right"/>
    </xf>
    <xf numFmtId="0" fontId="18" fillId="7" borderId="3" xfId="0" applyFont="1" applyFill="1" applyBorder="1" applyAlignment="1" applyProtection="1">
      <alignment vertical="center"/>
      <protection locked="0"/>
    </xf>
    <xf numFmtId="164" fontId="0" fillId="0" borderId="0" xfId="0" applyNumberFormat="1"/>
    <xf numFmtId="10" fontId="11" fillId="0" borderId="0" xfId="4" applyNumberFormat="1"/>
    <xf numFmtId="0" fontId="17" fillId="7" borderId="4" xfId="0" applyFont="1" applyFill="1" applyBorder="1" applyAlignment="1">
      <alignment horizontal="center" vertical="center" wrapText="1"/>
    </xf>
    <xf numFmtId="0" fontId="18" fillId="2" borderId="14" xfId="0" applyFont="1" applyFill="1" applyBorder="1" applyAlignment="1">
      <alignment horizontal="center"/>
    </xf>
    <xf numFmtId="0" fontId="21" fillId="0" borderId="18" xfId="0" applyFont="1" applyFill="1" applyBorder="1" applyAlignment="1">
      <alignment horizontal="left" vertical="top" wrapText="1"/>
    </xf>
    <xf numFmtId="0" fontId="21" fillId="2" borderId="28" xfId="2" applyFont="1" applyFill="1" applyBorder="1" applyAlignment="1" applyProtection="1">
      <alignment horizontal="left" vertical="top" wrapText="1"/>
    </xf>
    <xf numFmtId="0" fontId="21" fillId="2" borderId="19" xfId="0" applyFont="1" applyFill="1" applyBorder="1" applyAlignment="1">
      <alignment horizontal="left" vertical="top" wrapText="1"/>
    </xf>
    <xf numFmtId="0" fontId="20" fillId="2" borderId="28" xfId="0" applyFont="1" applyFill="1" applyBorder="1" applyAlignment="1">
      <alignment horizontal="center"/>
    </xf>
    <xf numFmtId="169" fontId="0" fillId="0" borderId="0" xfId="0" applyNumberFormat="1"/>
    <xf numFmtId="4" fontId="9" fillId="0" borderId="3" xfId="1" applyNumberFormat="1" applyFont="1" applyBorder="1" applyAlignment="1">
      <alignment horizontal="right"/>
    </xf>
    <xf numFmtId="0" fontId="17" fillId="2" borderId="48" xfId="0" applyFont="1" applyFill="1" applyBorder="1" applyAlignment="1">
      <alignment wrapText="1"/>
    </xf>
    <xf numFmtId="0" fontId="21" fillId="2" borderId="58" xfId="0" applyFont="1" applyFill="1" applyBorder="1"/>
    <xf numFmtId="0" fontId="14" fillId="0" borderId="21" xfId="2" applyBorder="1" applyAlignment="1" applyProtection="1"/>
    <xf numFmtId="0" fontId="21" fillId="2" borderId="51" xfId="0" applyFont="1" applyFill="1" applyBorder="1"/>
    <xf numFmtId="0" fontId="21" fillId="2" borderId="62" xfId="0" applyFont="1" applyFill="1" applyBorder="1"/>
    <xf numFmtId="0" fontId="21" fillId="0" borderId="30" xfId="0" applyFont="1" applyFill="1" applyBorder="1" applyAlignment="1">
      <alignment horizontal="left" vertical="top" wrapText="1"/>
    </xf>
    <xf numFmtId="0" fontId="14" fillId="0" borderId="21" xfId="2" applyFill="1" applyBorder="1" applyAlignment="1" applyProtection="1"/>
    <xf numFmtId="0" fontId="14" fillId="0" borderId="0" xfId="2" applyAlignment="1" applyProtection="1">
      <alignment vertical="center"/>
    </xf>
    <xf numFmtId="0" fontId="21" fillId="0" borderId="0" xfId="0" applyFont="1"/>
    <xf numFmtId="0" fontId="1" fillId="0" borderId="15" xfId="6" applyFont="1" applyFill="1" applyBorder="1" applyAlignment="1">
      <alignment horizontal="center" wrapText="1"/>
    </xf>
    <xf numFmtId="0" fontId="2" fillId="0" borderId="15" xfId="6" applyFont="1" applyFill="1" applyBorder="1"/>
    <xf numFmtId="0" fontId="2" fillId="0" borderId="15" xfId="6" applyFont="1" applyFill="1" applyBorder="1" applyAlignment="1">
      <alignment horizontal="center"/>
    </xf>
    <xf numFmtId="4" fontId="18" fillId="7" borderId="1" xfId="1" applyNumberFormat="1" applyFont="1" applyFill="1" applyBorder="1" applyAlignment="1" applyProtection="1">
      <alignment horizontal="right" vertical="center"/>
      <protection locked="0"/>
    </xf>
    <xf numFmtId="4" fontId="18" fillId="7" borderId="5" xfId="1" applyNumberFormat="1" applyFont="1" applyFill="1" applyBorder="1" applyAlignment="1" applyProtection="1">
      <alignment horizontal="right" vertical="center"/>
      <protection locked="0"/>
    </xf>
    <xf numFmtId="0" fontId="17" fillId="7"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4" fontId="18" fillId="7" borderId="0" xfId="1" applyNumberFormat="1" applyFont="1" applyFill="1" applyBorder="1" applyAlignment="1" applyProtection="1">
      <alignment horizontal="right" vertical="top"/>
      <protection locked="0"/>
    </xf>
    <xf numFmtId="0" fontId="18" fillId="6" borderId="2" xfId="0" applyFont="1" applyFill="1" applyBorder="1" applyAlignment="1">
      <alignment horizontal="center" vertical="center" wrapText="1"/>
    </xf>
    <xf numFmtId="0" fontId="18" fillId="7" borderId="17" xfId="0" applyFont="1" applyFill="1" applyBorder="1" applyAlignment="1">
      <alignment vertical="center"/>
    </xf>
    <xf numFmtId="0" fontId="18" fillId="7" borderId="55" xfId="0" applyFont="1" applyFill="1" applyBorder="1" applyAlignment="1">
      <alignment vertical="center"/>
    </xf>
    <xf numFmtId="4" fontId="18" fillId="6" borderId="13" xfId="0" applyNumberFormat="1" applyFont="1" applyFill="1" applyBorder="1" applyAlignment="1">
      <alignment horizontal="center" vertical="center" wrapText="1"/>
    </xf>
    <xf numFmtId="4" fontId="18" fillId="7" borderId="0" xfId="1" applyNumberFormat="1" applyFont="1" applyFill="1" applyBorder="1" applyAlignment="1" applyProtection="1">
      <alignment horizontal="right" vertical="center"/>
      <protection locked="0"/>
    </xf>
    <xf numFmtId="0" fontId="18" fillId="0" borderId="1" xfId="0" applyFont="1" applyFill="1" applyBorder="1" applyAlignment="1" applyProtection="1">
      <alignment vertical="center"/>
      <protection locked="0"/>
    </xf>
    <xf numFmtId="165" fontId="18" fillId="0" borderId="5" xfId="0" applyNumberFormat="1" applyFont="1" applyFill="1" applyBorder="1" applyAlignment="1" applyProtection="1">
      <alignment horizontal="right" vertical="center"/>
      <protection locked="0"/>
    </xf>
    <xf numFmtId="44" fontId="18" fillId="7" borderId="3" xfId="1" applyFont="1" applyFill="1" applyBorder="1" applyAlignment="1" applyProtection="1">
      <alignment horizontal="left" vertical="center"/>
      <protection locked="0"/>
    </xf>
    <xf numFmtId="44" fontId="18" fillId="7" borderId="17" xfId="1" applyFont="1" applyFill="1" applyBorder="1" applyAlignment="1" applyProtection="1">
      <alignment horizontal="left" vertical="center"/>
      <protection locked="0"/>
    </xf>
    <xf numFmtId="44" fontId="18" fillId="7" borderId="55" xfId="1" applyFont="1" applyFill="1" applyBorder="1" applyAlignment="1" applyProtection="1">
      <alignment horizontal="left" vertical="center"/>
      <protection locked="0"/>
    </xf>
    <xf numFmtId="44" fontId="18" fillId="0" borderId="17" xfId="1" applyFont="1" applyFill="1" applyBorder="1" applyAlignment="1" applyProtection="1">
      <alignment horizontal="left" vertical="center"/>
      <protection locked="0"/>
    </xf>
    <xf numFmtId="169" fontId="18" fillId="0" borderId="3" xfId="1" applyNumberFormat="1" applyFont="1" applyFill="1" applyBorder="1" applyAlignment="1" applyProtection="1">
      <alignment horizontal="left" vertical="center"/>
      <protection locked="0"/>
    </xf>
    <xf numFmtId="44" fontId="18" fillId="0" borderId="55" xfId="1" applyFont="1" applyFill="1" applyBorder="1" applyAlignment="1" applyProtection="1">
      <alignment horizontal="left" vertical="center"/>
      <protection locked="0"/>
    </xf>
    <xf numFmtId="0" fontId="18" fillId="7" borderId="1" xfId="0" applyFont="1" applyFill="1" applyBorder="1" applyAlignment="1" applyProtection="1">
      <alignment vertical="center"/>
      <protection locked="0"/>
    </xf>
    <xf numFmtId="0" fontId="18" fillId="7" borderId="5" xfId="0" applyFont="1" applyFill="1" applyBorder="1" applyAlignment="1" applyProtection="1">
      <alignment vertical="center"/>
      <protection locked="0"/>
    </xf>
    <xf numFmtId="0" fontId="0" fillId="0" borderId="3" xfId="0" applyFill="1" applyBorder="1"/>
    <xf numFmtId="0" fontId="18" fillId="7" borderId="17" xfId="0" applyFont="1" applyFill="1" applyBorder="1" applyAlignment="1" applyProtection="1">
      <alignment horizontal="left" vertical="center" wrapText="1"/>
      <protection locked="0"/>
    </xf>
    <xf numFmtId="0" fontId="18" fillId="7" borderId="3" xfId="0" applyFont="1" applyFill="1" applyBorder="1" applyAlignment="1" applyProtection="1">
      <alignment horizontal="left" vertical="center" wrapText="1"/>
      <protection locked="0"/>
    </xf>
    <xf numFmtId="0" fontId="18" fillId="7" borderId="3" xfId="0" applyFont="1" applyFill="1" applyBorder="1" applyAlignment="1" applyProtection="1">
      <alignment horizontal="left" vertical="center"/>
      <protection locked="0"/>
    </xf>
    <xf numFmtId="0" fontId="18" fillId="0" borderId="3" xfId="0" applyFont="1" applyFill="1" applyBorder="1" applyAlignment="1" applyProtection="1">
      <alignment horizontal="left" vertical="center" wrapText="1"/>
      <protection locked="0"/>
    </xf>
    <xf numFmtId="0" fontId="18" fillId="7" borderId="55" xfId="0" applyFont="1" applyFill="1" applyBorder="1" applyAlignment="1" applyProtection="1">
      <alignment horizontal="left" vertical="center" wrapText="1"/>
      <protection locked="0"/>
    </xf>
    <xf numFmtId="0" fontId="18" fillId="0" borderId="17" xfId="0" applyFont="1" applyFill="1" applyBorder="1" applyAlignment="1" applyProtection="1">
      <alignment vertical="center"/>
      <protection locked="0"/>
    </xf>
    <xf numFmtId="0" fontId="18" fillId="0" borderId="3" xfId="0" applyFont="1" applyFill="1" applyBorder="1" applyAlignment="1" applyProtection="1">
      <alignment vertical="center"/>
      <protection locked="0"/>
    </xf>
    <xf numFmtId="0" fontId="18" fillId="0" borderId="55" xfId="0" applyFont="1" applyFill="1" applyBorder="1" applyAlignment="1" applyProtection="1">
      <alignment vertical="center"/>
      <protection locked="0"/>
    </xf>
    <xf numFmtId="4" fontId="18" fillId="7" borderId="17" xfId="1" applyNumberFormat="1" applyFont="1" applyFill="1" applyBorder="1" applyAlignment="1" applyProtection="1">
      <alignment horizontal="right" vertical="center"/>
      <protection locked="0"/>
    </xf>
    <xf numFmtId="4" fontId="18" fillId="7" borderId="55" xfId="1" applyNumberFormat="1" applyFont="1" applyFill="1" applyBorder="1" applyAlignment="1" applyProtection="1">
      <alignment horizontal="right" vertical="center"/>
      <protection locked="0"/>
    </xf>
    <xf numFmtId="4" fontId="18" fillId="0" borderId="17" xfId="1" applyNumberFormat="1" applyFont="1" applyFill="1" applyBorder="1" applyAlignment="1" applyProtection="1">
      <alignment horizontal="right" vertical="center"/>
      <protection locked="0"/>
    </xf>
    <xf numFmtId="169" fontId="18" fillId="0" borderId="3" xfId="1" applyNumberFormat="1" applyFont="1" applyFill="1" applyBorder="1" applyAlignment="1" applyProtection="1">
      <alignment horizontal="right" vertical="center"/>
      <protection locked="0"/>
    </xf>
    <xf numFmtId="4" fontId="18" fillId="0" borderId="55" xfId="1" applyNumberFormat="1" applyFont="1" applyFill="1" applyBorder="1" applyAlignment="1" applyProtection="1">
      <alignment horizontal="right" vertical="center"/>
      <protection locked="0"/>
    </xf>
    <xf numFmtId="4" fontId="18" fillId="0" borderId="17" xfId="1" applyNumberFormat="1" applyFont="1" applyFill="1" applyBorder="1" applyAlignment="1" applyProtection="1">
      <alignment horizontal="right" vertical="center" wrapText="1"/>
      <protection locked="0"/>
    </xf>
    <xf numFmtId="4" fontId="0" fillId="0" borderId="55" xfId="0" applyNumberFormat="1" applyFill="1" applyBorder="1" applyAlignment="1">
      <alignment horizontal="right"/>
    </xf>
    <xf numFmtId="4" fontId="18" fillId="0" borderId="3" xfId="1" applyNumberFormat="1" applyFont="1" applyFill="1" applyBorder="1" applyAlignment="1" applyProtection="1">
      <alignment horizontal="right" vertical="center" wrapText="1"/>
      <protection locked="0"/>
    </xf>
    <xf numFmtId="4" fontId="18" fillId="7" borderId="17" xfId="1" applyNumberFormat="1" applyFont="1" applyFill="1" applyBorder="1" applyAlignment="1" applyProtection="1">
      <alignment vertical="center"/>
      <protection locked="0"/>
    </xf>
    <xf numFmtId="4" fontId="18" fillId="7" borderId="3" xfId="1" applyNumberFormat="1" applyFont="1" applyFill="1" applyBorder="1" applyAlignment="1" applyProtection="1">
      <alignment vertical="center"/>
      <protection locked="0"/>
    </xf>
    <xf numFmtId="4" fontId="18" fillId="7" borderId="55" xfId="1" applyNumberFormat="1" applyFont="1" applyFill="1" applyBorder="1" applyAlignment="1" applyProtection="1">
      <alignment vertical="center"/>
      <protection locked="0"/>
    </xf>
    <xf numFmtId="4" fontId="18" fillId="6" borderId="12" xfId="1" applyNumberFormat="1" applyFont="1" applyFill="1" applyBorder="1" applyAlignment="1">
      <alignment horizontal="center" vertical="center" wrapText="1"/>
    </xf>
    <xf numFmtId="0" fontId="13" fillId="0" borderId="12" xfId="0" applyFont="1" applyBorder="1"/>
    <xf numFmtId="4" fontId="13" fillId="0" borderId="9" xfId="0" applyNumberFormat="1" applyFont="1" applyBorder="1" applyAlignment="1">
      <alignment horizontal="right"/>
    </xf>
    <xf numFmtId="4" fontId="18" fillId="7" borderId="12" xfId="1" applyNumberFormat="1" applyFont="1" applyFill="1" applyBorder="1" applyAlignment="1" applyProtection="1">
      <alignment horizontal="right" vertical="center"/>
      <protection locked="0"/>
    </xf>
    <xf numFmtId="4" fontId="18" fillId="7" borderId="9" xfId="1" applyNumberFormat="1" applyFont="1" applyFill="1" applyBorder="1" applyAlignment="1" applyProtection="1">
      <alignment horizontal="right" vertical="center"/>
      <protection locked="0"/>
    </xf>
    <xf numFmtId="4" fontId="18" fillId="0" borderId="12" xfId="0" applyNumberFormat="1" applyFont="1" applyFill="1" applyBorder="1" applyAlignment="1" applyProtection="1">
      <alignment horizontal="right" vertical="center"/>
      <protection locked="0"/>
    </xf>
    <xf numFmtId="4" fontId="9" fillId="0" borderId="9" xfId="1" applyNumberFormat="1" applyFont="1" applyFill="1" applyBorder="1" applyAlignment="1">
      <alignment horizontal="right"/>
    </xf>
    <xf numFmtId="4" fontId="18" fillId="0" borderId="9" xfId="1" applyNumberFormat="1" applyFont="1" applyFill="1" applyBorder="1" applyAlignment="1" applyProtection="1">
      <alignment horizontal="right" vertical="center"/>
      <protection locked="0"/>
    </xf>
    <xf numFmtId="4" fontId="18" fillId="7" borderId="12" xfId="1" applyNumberFormat="1" applyFont="1" applyFill="1" applyBorder="1" applyAlignment="1" applyProtection="1">
      <alignment horizontal="right" vertical="top"/>
      <protection locked="0"/>
    </xf>
    <xf numFmtId="4" fontId="18" fillId="7" borderId="9" xfId="1" applyNumberFormat="1" applyFont="1" applyFill="1" applyBorder="1" applyAlignment="1" applyProtection="1">
      <alignment horizontal="right" vertical="top"/>
      <protection locked="0"/>
    </xf>
    <xf numFmtId="4" fontId="18" fillId="0" borderId="0" xfId="1" applyNumberFormat="1" applyFont="1" applyFill="1" applyBorder="1" applyAlignment="1" applyProtection="1">
      <alignment horizontal="right"/>
      <protection locked="0"/>
    </xf>
    <xf numFmtId="4" fontId="18" fillId="7" borderId="54" xfId="1" applyNumberFormat="1" applyFont="1" applyFill="1" applyBorder="1" applyAlignment="1" applyProtection="1">
      <alignment horizontal="right" vertical="center"/>
      <protection locked="0"/>
    </xf>
    <xf numFmtId="4" fontId="18" fillId="7" borderId="63" xfId="1" applyNumberFormat="1" applyFont="1" applyFill="1" applyBorder="1" applyAlignment="1" applyProtection="1">
      <alignment horizontal="right" vertical="center"/>
      <protection locked="0"/>
    </xf>
    <xf numFmtId="4" fontId="9" fillId="0" borderId="0" xfId="1" applyNumberFormat="1" applyFont="1" applyBorder="1" applyAlignment="1">
      <alignment horizontal="right"/>
    </xf>
    <xf numFmtId="4" fontId="18" fillId="0" borderId="9" xfId="1" applyNumberFormat="1" applyFont="1" applyBorder="1" applyAlignment="1" applyProtection="1">
      <alignment horizontal="right" vertical="center"/>
      <protection locked="0"/>
    </xf>
    <xf numFmtId="4" fontId="18" fillId="7" borderId="0" xfId="0" applyNumberFormat="1" applyFont="1" applyFill="1" applyBorder="1" applyAlignment="1" applyProtection="1">
      <alignment horizontal="right" vertical="center"/>
      <protection locked="0"/>
    </xf>
    <xf numFmtId="4" fontId="9" fillId="0" borderId="9" xfId="1" applyNumberFormat="1" applyFont="1" applyBorder="1" applyAlignment="1">
      <alignment horizontal="right"/>
    </xf>
    <xf numFmtId="4" fontId="18" fillId="0" borderId="54" xfId="1" applyNumberFormat="1" applyFont="1" applyFill="1" applyBorder="1" applyAlignment="1" applyProtection="1">
      <alignment horizontal="right" vertical="center"/>
      <protection locked="0"/>
    </xf>
    <xf numFmtId="169" fontId="18" fillId="0" borderId="0" xfId="1" applyNumberFormat="1" applyFont="1" applyFill="1" applyBorder="1" applyAlignment="1" applyProtection="1">
      <alignment horizontal="right" vertical="center"/>
      <protection locked="0"/>
    </xf>
    <xf numFmtId="4" fontId="18" fillId="0" borderId="63" xfId="1" applyNumberFormat="1" applyFont="1" applyFill="1" applyBorder="1" applyAlignment="1" applyProtection="1">
      <alignment horizontal="right" vertical="center"/>
      <protection locked="0"/>
    </xf>
    <xf numFmtId="4" fontId="18" fillId="7" borderId="12" xfId="1" applyNumberFormat="1" applyFont="1" applyFill="1" applyBorder="1" applyAlignment="1" applyProtection="1">
      <alignment horizontal="right"/>
      <protection locked="0"/>
    </xf>
    <xf numFmtId="4" fontId="9" fillId="0" borderId="12" xfId="1" applyNumberFormat="1" applyFont="1" applyFill="1" applyBorder="1" applyAlignment="1">
      <alignment horizontal="right"/>
    </xf>
    <xf numFmtId="4" fontId="18" fillId="7" borderId="54" xfId="1" applyNumberFormat="1" applyFont="1" applyFill="1" applyBorder="1" applyAlignment="1" applyProtection="1">
      <alignment horizontal="right"/>
      <protection locked="0"/>
    </xf>
    <xf numFmtId="4" fontId="18" fillId="7" borderId="0" xfId="1" applyNumberFormat="1" applyFont="1" applyFill="1" applyBorder="1" applyAlignment="1" applyProtection="1">
      <alignment horizontal="right"/>
      <protection locked="0"/>
    </xf>
    <xf numFmtId="4" fontId="18" fillId="7" borderId="63" xfId="1" applyNumberFormat="1" applyFont="1" applyFill="1" applyBorder="1" applyAlignment="1" applyProtection="1">
      <alignment horizontal="right"/>
      <protection locked="0"/>
    </xf>
    <xf numFmtId="4" fontId="9" fillId="7" borderId="0" xfId="1" applyNumberFormat="1" applyFont="1" applyFill="1" applyBorder="1" applyAlignment="1">
      <alignment horizontal="right"/>
    </xf>
    <xf numFmtId="4" fontId="18" fillId="0" borderId="12" xfId="1" applyNumberFormat="1" applyFont="1" applyFill="1" applyBorder="1" applyAlignment="1" applyProtection="1">
      <alignment horizontal="right" vertical="top"/>
      <protection locked="0"/>
    </xf>
    <xf numFmtId="4" fontId="25" fillId="0" borderId="0" xfId="1" applyNumberFormat="1" applyFont="1" applyFill="1" applyBorder="1" applyAlignment="1" applyProtection="1">
      <alignment horizontal="right" vertical="top"/>
      <protection locked="0"/>
    </xf>
    <xf numFmtId="4" fontId="18" fillId="7" borderId="9" xfId="1" applyNumberFormat="1" applyFont="1" applyFill="1" applyBorder="1" applyAlignment="1" applyProtection="1">
      <alignment horizontal="right"/>
      <protection locked="0"/>
    </xf>
    <xf numFmtId="4" fontId="18" fillId="0" borderId="0" xfId="1" applyNumberFormat="1" applyFont="1" applyFill="1" applyBorder="1" applyAlignment="1" applyProtection="1">
      <alignment horizontal="right" vertical="top"/>
      <protection locked="0"/>
    </xf>
    <xf numFmtId="4" fontId="18" fillId="0" borderId="9" xfId="1" applyNumberFormat="1" applyFont="1" applyFill="1" applyBorder="1" applyAlignment="1" applyProtection="1">
      <alignment horizontal="right" vertical="top"/>
      <protection locked="0"/>
    </xf>
    <xf numFmtId="4" fontId="18" fillId="7" borderId="54" xfId="1" applyNumberFormat="1" applyFont="1" applyFill="1" applyBorder="1" applyAlignment="1" applyProtection="1">
      <alignment horizontal="right" vertical="top" wrapText="1"/>
      <protection locked="0"/>
    </xf>
    <xf numFmtId="4" fontId="18" fillId="7" borderId="63" xfId="1" applyNumberFormat="1" applyFont="1" applyFill="1" applyBorder="1" applyAlignment="1" applyProtection="1">
      <alignment horizontal="right" vertical="top" wrapText="1"/>
      <protection locked="0"/>
    </xf>
    <xf numFmtId="4" fontId="18" fillId="3" borderId="0" xfId="1" applyNumberFormat="1" applyFont="1" applyFill="1" applyBorder="1" applyAlignment="1" applyProtection="1">
      <alignment horizontal="right" vertical="top"/>
      <protection locked="0"/>
    </xf>
    <xf numFmtId="4" fontId="18" fillId="3" borderId="9" xfId="1" applyNumberFormat="1" applyFont="1" applyFill="1" applyBorder="1" applyAlignment="1" applyProtection="1">
      <alignment horizontal="right" vertical="top"/>
      <protection locked="0"/>
    </xf>
    <xf numFmtId="4" fontId="18" fillId="0" borderId="54" xfId="1" applyNumberFormat="1" applyFont="1" applyFill="1" applyBorder="1" applyAlignment="1" applyProtection="1">
      <alignment horizontal="right" vertical="top"/>
      <protection locked="0"/>
    </xf>
    <xf numFmtId="4" fontId="18" fillId="7" borderId="0" xfId="1" applyNumberFormat="1" applyFont="1" applyFill="1" applyBorder="1" applyAlignment="1" applyProtection="1">
      <alignment horizontal="right" vertical="top" wrapText="1"/>
      <protection locked="0"/>
    </xf>
    <xf numFmtId="4" fontId="18" fillId="0" borderId="12" xfId="1" applyNumberFormat="1" applyFont="1" applyFill="1" applyBorder="1" applyAlignment="1" applyProtection="1">
      <alignment horizontal="right" vertical="top" wrapText="1"/>
      <protection locked="0"/>
    </xf>
    <xf numFmtId="4" fontId="18" fillId="0" borderId="0" xfId="1" applyNumberFormat="1" applyFont="1" applyFill="1" applyBorder="1" applyAlignment="1" applyProtection="1">
      <alignment horizontal="right" vertical="top" wrapText="1"/>
      <protection locked="0"/>
    </xf>
    <xf numFmtId="4" fontId="18" fillId="7" borderId="17" xfId="1" applyNumberFormat="1" applyFont="1" applyFill="1" applyBorder="1" applyAlignment="1" applyProtection="1">
      <alignment horizontal="right" vertical="top"/>
      <protection locked="0"/>
    </xf>
    <xf numFmtId="4" fontId="18" fillId="7" borderId="55" xfId="1" applyNumberFormat="1" applyFont="1" applyFill="1" applyBorder="1" applyAlignment="1" applyProtection="1">
      <alignment horizontal="right" vertical="top"/>
      <protection locked="0"/>
    </xf>
    <xf numFmtId="4" fontId="18" fillId="0" borderId="17" xfId="1" applyNumberFormat="1" applyFont="1" applyFill="1" applyBorder="1" applyAlignment="1" applyProtection="1">
      <alignment horizontal="right" vertical="top"/>
      <protection locked="0"/>
    </xf>
    <xf numFmtId="4" fontId="18" fillId="7" borderId="3" xfId="1" applyNumberFormat="1" applyFont="1" applyFill="1" applyBorder="1" applyAlignment="1" applyProtection="1">
      <alignment horizontal="right" vertical="top" wrapText="1"/>
      <protection locked="0"/>
    </xf>
    <xf numFmtId="4" fontId="18" fillId="7" borderId="55" xfId="1" applyNumberFormat="1" applyFont="1" applyFill="1" applyBorder="1" applyAlignment="1" applyProtection="1">
      <alignment horizontal="right" vertical="top" wrapText="1"/>
      <protection locked="0"/>
    </xf>
    <xf numFmtId="0" fontId="11" fillId="0" borderId="0" xfId="4" applyAlignment="1">
      <alignment horizontal="left"/>
    </xf>
    <xf numFmtId="0" fontId="11" fillId="0" borderId="51" xfId="4" applyBorder="1" applyAlignment="1">
      <alignment horizontal="left"/>
    </xf>
    <xf numFmtId="0" fontId="33" fillId="16" borderId="28" xfId="4" applyFont="1" applyFill="1" applyBorder="1" applyAlignment="1">
      <alignment horizontal="right" vertical="center"/>
    </xf>
    <xf numFmtId="0" fontId="33" fillId="16" borderId="57" xfId="4" applyFont="1" applyFill="1" applyBorder="1" applyAlignment="1">
      <alignment horizontal="right" vertical="center"/>
    </xf>
    <xf numFmtId="0" fontId="33" fillId="16" borderId="38" xfId="4" applyFont="1" applyFill="1" applyBorder="1" applyAlignment="1">
      <alignment horizontal="right" vertical="center"/>
    </xf>
    <xf numFmtId="0" fontId="28" fillId="10" borderId="28" xfId="4" applyFont="1" applyFill="1" applyBorder="1" applyAlignment="1">
      <alignment horizontal="center" vertical="center" wrapText="1"/>
    </xf>
    <xf numFmtId="0" fontId="28" fillId="10" borderId="57" xfId="4" applyFont="1" applyFill="1" applyBorder="1" applyAlignment="1">
      <alignment horizontal="center" vertical="center"/>
    </xf>
    <xf numFmtId="0" fontId="28" fillId="10" borderId="38" xfId="4" applyFont="1" applyFill="1" applyBorder="1" applyAlignment="1">
      <alignment horizontal="center" vertical="center"/>
    </xf>
    <xf numFmtId="0" fontId="28" fillId="11" borderId="59" xfId="4" applyFont="1" applyFill="1" applyBorder="1" applyAlignment="1">
      <alignment horizontal="center" vertical="center"/>
    </xf>
    <xf numFmtId="0" fontId="33" fillId="12" borderId="15" xfId="4" applyFont="1" applyFill="1" applyBorder="1" applyAlignment="1" applyProtection="1">
      <alignment horizontal="center" vertical="center"/>
      <protection locked="0"/>
    </xf>
    <xf numFmtId="42" fontId="33" fillId="12" borderId="15" xfId="4" applyNumberFormat="1" applyFont="1" applyFill="1" applyBorder="1" applyAlignment="1">
      <alignment horizontal="center" vertical="center"/>
    </xf>
    <xf numFmtId="0" fontId="37" fillId="13" borderId="39" xfId="4" applyFont="1" applyFill="1" applyBorder="1" applyAlignment="1">
      <alignment horizontal="right" vertical="center" wrapText="1"/>
    </xf>
    <xf numFmtId="0" fontId="37" fillId="13" borderId="60" xfId="4" applyFont="1" applyFill="1" applyBorder="1" applyAlignment="1">
      <alignment horizontal="right" vertical="center" wrapText="1"/>
    </xf>
    <xf numFmtId="0" fontId="37" fillId="13" borderId="49" xfId="4" applyFont="1" applyFill="1" applyBorder="1" applyAlignment="1">
      <alignment horizontal="right" vertical="center" wrapText="1"/>
    </xf>
    <xf numFmtId="0" fontId="37" fillId="13" borderId="47" xfId="4" applyFont="1" applyFill="1" applyBorder="1" applyAlignment="1">
      <alignment horizontal="right" vertical="center" wrapText="1"/>
    </xf>
    <xf numFmtId="0" fontId="33" fillId="0" borderId="0" xfId="4" applyFont="1" applyAlignment="1">
      <alignment horizontal="left" vertical="center"/>
    </xf>
    <xf numFmtId="0" fontId="31" fillId="0" borderId="0" xfId="4" applyFont="1" applyAlignment="1" applyProtection="1">
      <alignment horizontal="left" vertical="top" wrapText="1"/>
      <protection locked="0"/>
    </xf>
    <xf numFmtId="0" fontId="33" fillId="0" borderId="0" xfId="4" applyFont="1" applyAlignment="1">
      <alignment horizontal="center" vertical="center"/>
    </xf>
    <xf numFmtId="0" fontId="37" fillId="15" borderId="39" xfId="4" applyFont="1" applyFill="1" applyBorder="1" applyAlignment="1">
      <alignment horizontal="right" vertical="center" wrapText="1"/>
    </xf>
    <xf numFmtId="0" fontId="37" fillId="15" borderId="60" xfId="4" applyFont="1" applyFill="1" applyBorder="1" applyAlignment="1">
      <alignment horizontal="right" vertical="center" wrapText="1"/>
    </xf>
    <xf numFmtId="0" fontId="37" fillId="15" borderId="49" xfId="4" applyFont="1" applyFill="1" applyBorder="1" applyAlignment="1">
      <alignment horizontal="right" vertical="center" wrapText="1"/>
    </xf>
    <xf numFmtId="0" fontId="37" fillId="14" borderId="39" xfId="4" applyFont="1" applyFill="1" applyBorder="1" applyAlignment="1">
      <alignment horizontal="right" vertical="center" wrapText="1"/>
    </xf>
    <xf numFmtId="0" fontId="37" fillId="14" borderId="60" xfId="4" applyFont="1" applyFill="1" applyBorder="1" applyAlignment="1">
      <alignment horizontal="right" vertical="center" wrapText="1"/>
    </xf>
    <xf numFmtId="0" fontId="37" fillId="21" borderId="60" xfId="4" applyFont="1" applyFill="1" applyBorder="1" applyAlignment="1">
      <alignment horizontal="right" vertical="center" wrapText="1"/>
    </xf>
    <xf numFmtId="0" fontId="37" fillId="21" borderId="49" xfId="4" applyFont="1" applyFill="1" applyBorder="1" applyAlignment="1">
      <alignment horizontal="right" vertical="center" wrapText="1"/>
    </xf>
    <xf numFmtId="0" fontId="37" fillId="14" borderId="49" xfId="4" applyFont="1" applyFill="1" applyBorder="1" applyAlignment="1">
      <alignment horizontal="right" vertical="center" wrapText="1"/>
    </xf>
    <xf numFmtId="0" fontId="28" fillId="10" borderId="28" xfId="4" applyFont="1" applyFill="1" applyBorder="1" applyAlignment="1">
      <alignment horizontal="center" vertical="center"/>
    </xf>
    <xf numFmtId="0" fontId="38" fillId="0" borderId="0" xfId="4" applyFont="1" applyAlignment="1" applyProtection="1">
      <alignment horizontal="left" vertical="top" wrapText="1"/>
      <protection locked="0"/>
    </xf>
    <xf numFmtId="0" fontId="28" fillId="17" borderId="59" xfId="4" applyFont="1" applyFill="1" applyBorder="1" applyAlignment="1">
      <alignment horizontal="center" vertical="center"/>
    </xf>
    <xf numFmtId="164" fontId="11" fillId="7" borderId="53" xfId="0" applyNumberFormat="1" applyFont="1" applyFill="1" applyBorder="1" applyAlignment="1">
      <alignment horizontal="center" vertical="center"/>
    </xf>
    <xf numFmtId="0" fontId="11" fillId="7" borderId="53" xfId="0" applyFont="1" applyFill="1" applyBorder="1" applyAlignment="1">
      <alignment horizontal="center" vertical="center"/>
    </xf>
    <xf numFmtId="164" fontId="11" fillId="3" borderId="53" xfId="0" applyNumberFormat="1" applyFont="1" applyFill="1" applyBorder="1" applyAlignment="1">
      <alignment horizontal="center" vertical="center"/>
    </xf>
    <xf numFmtId="0" fontId="11" fillId="3" borderId="53" xfId="0" applyFont="1" applyFill="1" applyBorder="1" applyAlignment="1">
      <alignment horizontal="center" vertical="center"/>
    </xf>
    <xf numFmtId="164" fontId="11" fillId="0" borderId="1" xfId="0" applyNumberFormat="1" applyFont="1" applyBorder="1" applyAlignment="1">
      <alignment horizontal="center" vertical="center"/>
    </xf>
    <xf numFmtId="164" fontId="11" fillId="0" borderId="3" xfId="0" applyNumberFormat="1" applyFont="1" applyBorder="1" applyAlignment="1">
      <alignment horizontal="center" vertical="center"/>
    </xf>
    <xf numFmtId="164" fontId="11" fillId="0" borderId="5" xfId="0" applyNumberFormat="1" applyFont="1" applyBorder="1" applyAlignment="1">
      <alignment horizontal="center" vertical="center"/>
    </xf>
    <xf numFmtId="164" fontId="11" fillId="0" borderId="53" xfId="0" applyNumberFormat="1" applyFont="1" applyFill="1" applyBorder="1" applyAlignment="1">
      <alignment horizontal="center" vertical="center"/>
    </xf>
    <xf numFmtId="164" fontId="11" fillId="0" borderId="53" xfId="0" applyNumberFormat="1" applyFont="1" applyBorder="1" applyAlignment="1">
      <alignment horizontal="center" vertical="center"/>
    </xf>
    <xf numFmtId="164" fontId="11" fillId="7" borderId="1" xfId="0" applyNumberFormat="1" applyFont="1" applyFill="1" applyBorder="1" applyAlignment="1">
      <alignment horizontal="center" vertical="center"/>
    </xf>
    <xf numFmtId="164" fontId="11" fillId="7" borderId="3" xfId="0" applyNumberFormat="1" applyFont="1" applyFill="1" applyBorder="1" applyAlignment="1">
      <alignment horizontal="center" vertical="center"/>
    </xf>
    <xf numFmtId="164" fontId="11" fillId="7" borderId="5" xfId="0" applyNumberFormat="1" applyFont="1" applyFill="1" applyBorder="1" applyAlignment="1">
      <alignment horizontal="center" vertical="center"/>
    </xf>
    <xf numFmtId="0" fontId="11" fillId="0" borderId="53" xfId="0" applyFont="1" applyFill="1" applyBorder="1" applyAlignment="1">
      <alignment horizontal="center" vertical="center"/>
    </xf>
    <xf numFmtId="0" fontId="11" fillId="0" borderId="53" xfId="0" applyFont="1" applyBorder="1" applyAlignment="1">
      <alignment horizontal="center" vertical="center"/>
    </xf>
    <xf numFmtId="164" fontId="11" fillId="9" borderId="53" xfId="0" applyNumberFormat="1" applyFont="1" applyFill="1" applyBorder="1" applyAlignment="1">
      <alignment horizontal="center" vertical="center"/>
    </xf>
    <xf numFmtId="0" fontId="11" fillId="9" borderId="53" xfId="0" applyFont="1" applyFill="1" applyBorder="1" applyAlignment="1">
      <alignment horizontal="center" vertical="center"/>
    </xf>
    <xf numFmtId="0" fontId="13" fillId="0" borderId="0" xfId="0" applyFont="1" applyAlignment="1">
      <alignment horizontal="right"/>
    </xf>
    <xf numFmtId="0" fontId="9" fillId="6" borderId="53" xfId="0" applyFont="1" applyFill="1" applyBorder="1" applyAlignment="1">
      <alignment horizontal="right"/>
    </xf>
    <xf numFmtId="0" fontId="9" fillId="6" borderId="5" xfId="0" applyFont="1" applyFill="1" applyBorder="1" applyAlignment="1">
      <alignment horizontal="right"/>
    </xf>
    <xf numFmtId="0" fontId="11" fillId="7" borderId="6" xfId="0" applyFont="1" applyFill="1" applyBorder="1" applyAlignment="1">
      <alignment horizontal="left" vertical="top" wrapText="1"/>
    </xf>
    <xf numFmtId="0" fontId="11" fillId="7" borderId="9" xfId="0" applyFont="1" applyFill="1" applyBorder="1" applyAlignment="1">
      <alignment horizontal="left" vertical="top" wrapText="1"/>
    </xf>
    <xf numFmtId="0" fontId="11" fillId="7" borderId="8" xfId="0" applyFont="1" applyFill="1" applyBorder="1" applyAlignment="1">
      <alignment horizontal="left" vertical="top" wrapText="1"/>
    </xf>
    <xf numFmtId="0" fontId="11" fillId="7" borderId="4" xfId="0" applyFont="1" applyFill="1" applyBorder="1" applyAlignment="1">
      <alignment horizontal="left" vertical="top" wrapText="1"/>
    </xf>
    <xf numFmtId="0" fontId="11" fillId="7" borderId="0" xfId="0" applyFont="1" applyFill="1" applyBorder="1" applyAlignment="1">
      <alignment horizontal="left" vertical="top" wrapText="1"/>
    </xf>
    <xf numFmtId="0" fontId="11" fillId="7" borderId="7" xfId="0" applyFont="1" applyFill="1" applyBorder="1" applyAlignment="1">
      <alignment horizontal="left" vertical="top" wrapText="1"/>
    </xf>
    <xf numFmtId="0" fontId="9" fillId="7" borderId="4" xfId="0" applyFont="1" applyFill="1" applyBorder="1" applyAlignment="1">
      <alignment horizontal="left" vertical="top" wrapText="1"/>
    </xf>
    <xf numFmtId="0" fontId="9" fillId="7" borderId="0" xfId="0" applyFont="1" applyFill="1" applyBorder="1" applyAlignment="1">
      <alignment horizontal="left" vertical="top" wrapText="1"/>
    </xf>
    <xf numFmtId="0" fontId="9" fillId="7" borderId="7" xfId="0" applyFont="1" applyFill="1" applyBorder="1" applyAlignment="1">
      <alignment horizontal="left" vertical="top" wrapText="1"/>
    </xf>
    <xf numFmtId="0" fontId="11" fillId="7" borderId="2" xfId="0" applyFont="1" applyFill="1" applyBorder="1" applyAlignment="1">
      <alignment vertical="center"/>
    </xf>
    <xf numFmtId="0" fontId="11" fillId="7" borderId="12" xfId="0" applyFont="1" applyFill="1" applyBorder="1" applyAlignment="1">
      <alignment vertical="center"/>
    </xf>
    <xf numFmtId="0" fontId="11" fillId="7" borderId="13" xfId="0" applyFont="1" applyFill="1" applyBorder="1" applyAlignment="1">
      <alignment vertical="center"/>
    </xf>
    <xf numFmtId="164" fontId="11" fillId="3" borderId="1" xfId="0" applyNumberFormat="1" applyFont="1" applyFill="1" applyBorder="1" applyAlignment="1">
      <alignment horizontal="center" vertical="center"/>
    </xf>
    <xf numFmtId="164" fontId="11" fillId="3" borderId="3" xfId="0" applyNumberFormat="1" applyFont="1" applyFill="1" applyBorder="1" applyAlignment="1">
      <alignment horizontal="center" vertical="center"/>
    </xf>
    <xf numFmtId="164" fontId="11" fillId="3" borderId="5" xfId="0" applyNumberFormat="1" applyFont="1" applyFill="1" applyBorder="1" applyAlignment="1">
      <alignment horizontal="center" vertical="center"/>
    </xf>
    <xf numFmtId="0" fontId="11" fillId="0" borderId="6" xfId="0" applyFont="1" applyFill="1" applyBorder="1" applyAlignment="1">
      <alignment horizontal="left"/>
    </xf>
    <xf numFmtId="0" fontId="11" fillId="0" borderId="9" xfId="0" applyFont="1" applyFill="1" applyBorder="1" applyAlignment="1">
      <alignment horizontal="left"/>
    </xf>
    <xf numFmtId="0" fontId="11" fillId="0" borderId="8" xfId="0" applyFont="1" applyFill="1" applyBorder="1" applyAlignment="1">
      <alignment horizontal="left"/>
    </xf>
    <xf numFmtId="0" fontId="11" fillId="3" borderId="4" xfId="0" applyFont="1" applyFill="1" applyBorder="1" applyAlignment="1">
      <alignment horizontal="left" vertical="top" wrapText="1"/>
    </xf>
    <xf numFmtId="0" fontId="11" fillId="3" borderId="0" xfId="0" applyFont="1" applyFill="1" applyBorder="1" applyAlignment="1">
      <alignment horizontal="left" vertical="top" wrapText="1"/>
    </xf>
    <xf numFmtId="0" fontId="11" fillId="3" borderId="7"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0" xfId="0" applyFont="1" applyFill="1" applyBorder="1" applyAlignment="1">
      <alignment horizontal="left" vertical="top" wrapText="1"/>
    </xf>
    <xf numFmtId="0" fontId="9" fillId="3" borderId="7"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9" xfId="0" applyFont="1" applyFill="1" applyBorder="1" applyAlignment="1">
      <alignment horizontal="left" vertical="top" wrapText="1"/>
    </xf>
    <xf numFmtId="0" fontId="11" fillId="3" borderId="8" xfId="0" applyFont="1" applyFill="1" applyBorder="1" applyAlignment="1">
      <alignment horizontal="left" vertical="top" wrapText="1"/>
    </xf>
    <xf numFmtId="0" fontId="11"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5" xfId="0" applyFont="1" applyFill="1" applyBorder="1" applyAlignment="1">
      <alignment horizontal="center" vertical="center"/>
    </xf>
    <xf numFmtId="0" fontId="11" fillId="7" borderId="2" xfId="0" applyFont="1" applyFill="1" applyBorder="1" applyAlignment="1">
      <alignment horizontal="left" vertical="center"/>
    </xf>
    <xf numFmtId="0" fontId="11" fillId="7" borderId="12" xfId="0" applyFont="1" applyFill="1" applyBorder="1" applyAlignment="1">
      <alignment horizontal="left" vertical="center"/>
    </xf>
    <xf numFmtId="0" fontId="11" fillId="7" borderId="13" xfId="0" applyFont="1" applyFill="1" applyBorder="1" applyAlignment="1">
      <alignment horizontal="left" vertical="center"/>
    </xf>
    <xf numFmtId="0" fontId="9" fillId="7" borderId="4" xfId="0" applyFont="1" applyFill="1" applyBorder="1" applyAlignment="1">
      <alignment horizontal="left" vertical="center"/>
    </xf>
    <xf numFmtId="0" fontId="11" fillId="7" borderId="0" xfId="0" applyFont="1" applyFill="1" applyBorder="1" applyAlignment="1">
      <alignment horizontal="left" vertical="center"/>
    </xf>
    <xf numFmtId="0" fontId="11" fillId="7" borderId="7" xfId="0" applyFont="1" applyFill="1" applyBorder="1" applyAlignment="1">
      <alignment horizontal="left" vertical="center"/>
    </xf>
    <xf numFmtId="0" fontId="11" fillId="3" borderId="2" xfId="0" applyFont="1" applyFill="1" applyBorder="1" applyAlignment="1">
      <alignment vertical="center"/>
    </xf>
    <xf numFmtId="0" fontId="11" fillId="3" borderId="12" xfId="0" applyFont="1" applyFill="1" applyBorder="1" applyAlignment="1">
      <alignment vertical="center"/>
    </xf>
    <xf numFmtId="0" fontId="11" fillId="3" borderId="13" xfId="0" applyFont="1" applyFill="1" applyBorder="1" applyAlignment="1">
      <alignment vertical="center"/>
    </xf>
    <xf numFmtId="0" fontId="11" fillId="7" borderId="2" xfId="0" applyFont="1" applyFill="1" applyBorder="1" applyAlignment="1">
      <alignment horizontal="left" vertical="top" wrapText="1"/>
    </xf>
    <xf numFmtId="0" fontId="11" fillId="7" borderId="12" xfId="0" applyFont="1" applyFill="1" applyBorder="1" applyAlignment="1">
      <alignment horizontal="left" vertical="top" wrapText="1"/>
    </xf>
    <xf numFmtId="0" fontId="11" fillId="7" borderId="13" xfId="0" applyFont="1" applyFill="1" applyBorder="1" applyAlignment="1">
      <alignment horizontal="left" vertical="top" wrapText="1"/>
    </xf>
    <xf numFmtId="0" fontId="11" fillId="3" borderId="2"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3" xfId="0" applyFont="1" applyFill="1" applyBorder="1" applyAlignment="1">
      <alignment horizontal="left" vertical="center"/>
    </xf>
    <xf numFmtId="0" fontId="11" fillId="0" borderId="4"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9" xfId="0" applyFont="1" applyFill="1" applyBorder="1" applyAlignment="1">
      <alignment horizontal="left" vertical="top" wrapText="1"/>
    </xf>
    <xf numFmtId="0" fontId="11" fillId="0" borderId="8" xfId="0" applyFont="1" applyFill="1" applyBorder="1" applyAlignment="1">
      <alignment horizontal="left" vertical="top" wrapText="1"/>
    </xf>
    <xf numFmtId="0" fontId="11" fillId="7" borderId="4" xfId="0" applyFont="1" applyFill="1" applyBorder="1" applyAlignment="1">
      <alignment horizontal="left" vertical="center"/>
    </xf>
    <xf numFmtId="0" fontId="9" fillId="7" borderId="4" xfId="0" applyFont="1" applyFill="1" applyBorder="1" applyAlignment="1">
      <alignment horizontal="left"/>
    </xf>
    <xf numFmtId="0" fontId="9" fillId="7" borderId="0" xfId="0" applyFont="1" applyFill="1" applyBorder="1" applyAlignment="1">
      <alignment horizontal="left"/>
    </xf>
    <xf numFmtId="0" fontId="9" fillId="7" borderId="7" xfId="0" applyFont="1" applyFill="1" applyBorder="1" applyAlignment="1">
      <alignment horizontal="left"/>
    </xf>
    <xf numFmtId="0" fontId="11" fillId="7" borderId="4" xfId="0" applyFont="1" applyFill="1" applyBorder="1" applyAlignment="1">
      <alignment horizontal="left"/>
    </xf>
    <xf numFmtId="0" fontId="11" fillId="7" borderId="0" xfId="0" applyFont="1" applyFill="1" applyBorder="1" applyAlignment="1">
      <alignment horizontal="left"/>
    </xf>
    <xf numFmtId="0" fontId="11" fillId="7" borderId="7" xfId="0" applyFont="1" applyFill="1" applyBorder="1" applyAlignment="1">
      <alignment horizontal="left"/>
    </xf>
    <xf numFmtId="0" fontId="11" fillId="7" borderId="6" xfId="0" applyFont="1" applyFill="1" applyBorder="1" applyAlignment="1">
      <alignment horizontal="left"/>
    </xf>
    <xf numFmtId="0" fontId="11" fillId="7" borderId="9" xfId="0" applyFont="1" applyFill="1" applyBorder="1" applyAlignment="1">
      <alignment horizontal="left"/>
    </xf>
    <xf numFmtId="0" fontId="11" fillId="7" borderId="8" xfId="0" applyFont="1" applyFill="1" applyBorder="1" applyAlignment="1">
      <alignment horizontal="left"/>
    </xf>
    <xf numFmtId="0" fontId="11" fillId="3" borderId="6" xfId="0" applyFont="1" applyFill="1" applyBorder="1" applyAlignment="1">
      <alignment horizontal="left"/>
    </xf>
    <xf numFmtId="0" fontId="11" fillId="3" borderId="9" xfId="0" quotePrefix="1" applyFont="1" applyFill="1" applyBorder="1" applyAlignment="1">
      <alignment horizontal="left"/>
    </xf>
    <xf numFmtId="0" fontId="11" fillId="3" borderId="8" xfId="0" quotePrefix="1" applyFont="1" applyFill="1" applyBorder="1" applyAlignment="1">
      <alignment horizontal="left"/>
    </xf>
    <xf numFmtId="0" fontId="9" fillId="3" borderId="4" xfId="0" applyFont="1" applyFill="1" applyBorder="1" applyAlignment="1"/>
    <xf numFmtId="0" fontId="9" fillId="3" borderId="0" xfId="0" applyFont="1" applyFill="1" applyBorder="1" applyAlignment="1"/>
    <xf numFmtId="0" fontId="9" fillId="3" borderId="7" xfId="0" applyFont="1" applyFill="1" applyBorder="1" applyAlignment="1"/>
    <xf numFmtId="0" fontId="11" fillId="3" borderId="2"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0" fillId="0" borderId="53" xfId="0" applyBorder="1" applyAlignment="1">
      <alignment horizontal="center" vertical="center"/>
    </xf>
    <xf numFmtId="0" fontId="0" fillId="7" borderId="53" xfId="0" applyFill="1" applyBorder="1" applyAlignment="1">
      <alignment horizontal="center" vertical="center"/>
    </xf>
    <xf numFmtId="0" fontId="11" fillId="0" borderId="4" xfId="0" applyFont="1" applyBorder="1" applyAlignment="1">
      <alignment horizontal="left" vertical="top" wrapText="1"/>
    </xf>
    <xf numFmtId="0" fontId="11" fillId="0" borderId="0" xfId="0" applyFont="1" applyBorder="1" applyAlignment="1">
      <alignment horizontal="left" vertical="top" wrapText="1"/>
    </xf>
    <xf numFmtId="0" fontId="11" fillId="0" borderId="7" xfId="0" applyFont="1" applyBorder="1" applyAlignment="1">
      <alignment horizontal="left" vertical="top" wrapText="1"/>
    </xf>
    <xf numFmtId="0" fontId="11" fillId="0" borderId="6" xfId="0" applyFont="1" applyBorder="1" applyAlignment="1">
      <alignment horizontal="left" vertical="top" wrapText="1"/>
    </xf>
    <xf numFmtId="0" fontId="11" fillId="0" borderId="9" xfId="0" applyFont="1" applyBorder="1" applyAlignment="1">
      <alignment horizontal="left" vertical="top" wrapText="1"/>
    </xf>
    <xf numFmtId="0" fontId="11" fillId="0" borderId="8" xfId="0" applyFont="1" applyBorder="1" applyAlignment="1">
      <alignment horizontal="left" vertical="top" wrapText="1"/>
    </xf>
    <xf numFmtId="0" fontId="11" fillId="0" borderId="2"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9" fillId="0" borderId="4"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4" xfId="0" applyFont="1" applyBorder="1" applyAlignment="1">
      <alignment horizontal="left" vertical="top" wrapText="1"/>
    </xf>
    <xf numFmtId="0" fontId="9" fillId="0" borderId="0" xfId="0" applyFont="1" applyBorder="1" applyAlignment="1">
      <alignment horizontal="left" vertical="top" wrapText="1"/>
    </xf>
    <xf numFmtId="0" fontId="9" fillId="0" borderId="7" xfId="0" applyFont="1" applyBorder="1" applyAlignment="1">
      <alignment horizontal="left" vertical="top" wrapText="1"/>
    </xf>
    <xf numFmtId="0" fontId="11" fillId="0" borderId="6" xfId="0" applyFont="1" applyBorder="1" applyAlignment="1">
      <alignment horizontal="left"/>
    </xf>
    <xf numFmtId="0" fontId="11" fillId="0" borderId="9" xfId="0" quotePrefix="1" applyFont="1" applyBorder="1" applyAlignment="1">
      <alignment horizontal="left"/>
    </xf>
    <xf numFmtId="0" fontId="11" fillId="0" borderId="8" xfId="0" quotePrefix="1" applyFont="1" applyBorder="1" applyAlignment="1">
      <alignment horizontal="left"/>
    </xf>
    <xf numFmtId="0" fontId="11" fillId="9" borderId="2" xfId="0" applyFont="1" applyFill="1" applyBorder="1" applyAlignment="1">
      <alignment vertical="center"/>
    </xf>
    <xf numFmtId="0" fontId="11" fillId="9" borderId="12" xfId="0" applyFont="1" applyFill="1" applyBorder="1" applyAlignment="1">
      <alignment vertical="center"/>
    </xf>
    <xf numFmtId="0" fontId="11" fillId="9" borderId="13" xfId="0" applyFont="1" applyFill="1" applyBorder="1" applyAlignment="1">
      <alignment vertical="center"/>
    </xf>
    <xf numFmtId="0" fontId="11" fillId="9" borderId="4" xfId="0" applyFont="1" applyFill="1" applyBorder="1" applyAlignment="1">
      <alignment horizontal="left" vertical="top" wrapText="1"/>
    </xf>
    <xf numFmtId="0" fontId="11" fillId="9" borderId="0" xfId="0" applyFont="1" applyFill="1" applyBorder="1" applyAlignment="1">
      <alignment horizontal="left" vertical="top" wrapText="1"/>
    </xf>
    <xf numFmtId="0" fontId="11" fillId="9" borderId="7" xfId="0" applyFont="1" applyFill="1" applyBorder="1" applyAlignment="1">
      <alignment horizontal="left" vertical="top" wrapText="1"/>
    </xf>
    <xf numFmtId="0" fontId="9" fillId="9" borderId="4" xfId="0" applyFont="1" applyFill="1" applyBorder="1" applyAlignment="1">
      <alignment horizontal="left" vertical="top" wrapText="1"/>
    </xf>
    <xf numFmtId="0" fontId="9" fillId="9" borderId="0" xfId="0" applyFont="1" applyFill="1" applyBorder="1" applyAlignment="1">
      <alignment horizontal="left" vertical="top" wrapText="1"/>
    </xf>
    <xf numFmtId="0" fontId="9" fillId="9" borderId="7" xfId="0" applyFont="1" applyFill="1" applyBorder="1" applyAlignment="1">
      <alignment horizontal="left" vertical="top" wrapText="1"/>
    </xf>
    <xf numFmtId="0" fontId="0" fillId="9" borderId="53" xfId="0" applyFill="1" applyBorder="1" applyAlignment="1">
      <alignment horizontal="center" vertical="center"/>
    </xf>
    <xf numFmtId="0" fontId="11" fillId="9" borderId="6" xfId="0" applyFont="1" applyFill="1" applyBorder="1" applyAlignment="1">
      <alignment horizontal="left" vertical="top" wrapText="1"/>
    </xf>
    <xf numFmtId="0" fontId="11" fillId="9" borderId="9" xfId="0" applyFont="1" applyFill="1" applyBorder="1" applyAlignment="1">
      <alignment horizontal="left" vertical="top" wrapText="1"/>
    </xf>
    <xf numFmtId="0" fontId="11" fillId="9" borderId="8" xfId="0" applyFont="1" applyFill="1" applyBorder="1" applyAlignment="1">
      <alignment horizontal="left" vertical="top" wrapText="1"/>
    </xf>
    <xf numFmtId="0" fontId="0" fillId="0" borderId="53" xfId="0" applyFill="1" applyBorder="1" applyAlignment="1">
      <alignment horizontal="center" vertical="center"/>
    </xf>
    <xf numFmtId="0" fontId="11" fillId="0" borderId="2" xfId="0" applyFont="1" applyFill="1" applyBorder="1" applyAlignment="1">
      <alignment vertical="center"/>
    </xf>
    <xf numFmtId="0" fontId="11" fillId="0" borderId="12" xfId="0" applyFont="1" applyFill="1" applyBorder="1" applyAlignment="1">
      <alignment vertical="center"/>
    </xf>
    <xf numFmtId="0" fontId="11" fillId="0" borderId="13" xfId="0" applyFont="1" applyFill="1" applyBorder="1" applyAlignment="1">
      <alignment vertical="center"/>
    </xf>
    <xf numFmtId="0" fontId="9" fillId="6" borderId="53" xfId="0" applyFont="1" applyFill="1" applyBorder="1" applyAlignment="1">
      <alignment horizontal="center" vertical="center"/>
    </xf>
    <xf numFmtId="0" fontId="9" fillId="6" borderId="1" xfId="0" applyFont="1" applyFill="1" applyBorder="1" applyAlignment="1">
      <alignment horizontal="center" vertical="center"/>
    </xf>
    <xf numFmtId="164" fontId="11" fillId="8" borderId="53" xfId="0" applyNumberFormat="1" applyFont="1" applyFill="1" applyBorder="1" applyAlignment="1">
      <alignment horizontal="center" vertical="center"/>
    </xf>
    <xf numFmtId="164" fontId="11" fillId="8" borderId="1" xfId="0" applyNumberFormat="1" applyFont="1" applyFill="1" applyBorder="1" applyAlignment="1">
      <alignment horizontal="center" vertical="center"/>
    </xf>
    <xf numFmtId="164" fontId="11" fillId="8" borderId="3" xfId="0" applyNumberFormat="1" applyFont="1" applyFill="1" applyBorder="1" applyAlignment="1">
      <alignment horizontal="center" vertical="center"/>
    </xf>
    <xf numFmtId="164" fontId="11" fillId="8" borderId="5" xfId="0" applyNumberFormat="1" applyFont="1" applyFill="1" applyBorder="1" applyAlignment="1">
      <alignment horizontal="center" vertical="center"/>
    </xf>
    <xf numFmtId="0" fontId="11" fillId="8" borderId="2" xfId="0" applyFont="1" applyFill="1" applyBorder="1" applyAlignment="1">
      <alignment vertical="center"/>
    </xf>
    <xf numFmtId="0" fontId="11" fillId="8" borderId="12" xfId="0" applyFont="1" applyFill="1" applyBorder="1" applyAlignment="1">
      <alignment vertical="center"/>
    </xf>
    <xf numFmtId="0" fontId="11" fillId="8" borderId="13" xfId="0" applyFont="1" applyFill="1" applyBorder="1" applyAlignment="1">
      <alignment vertical="center"/>
    </xf>
    <xf numFmtId="0" fontId="0" fillId="8" borderId="53" xfId="0" applyFill="1" applyBorder="1" applyAlignment="1">
      <alignment horizontal="center" vertical="center"/>
    </xf>
    <xf numFmtId="0" fontId="11" fillId="0" borderId="9" xfId="0" applyFont="1" applyBorder="1" applyAlignment="1">
      <alignment horizontal="left"/>
    </xf>
    <xf numFmtId="0" fontId="11" fillId="0" borderId="8" xfId="0" applyFont="1" applyBorder="1" applyAlignment="1">
      <alignment horizontal="left"/>
    </xf>
    <xf numFmtId="0" fontId="9" fillId="8" borderId="4" xfId="0" applyFont="1" applyFill="1" applyBorder="1" applyAlignment="1">
      <alignment horizontal="left" vertical="top" wrapText="1"/>
    </xf>
    <xf numFmtId="0" fontId="9" fillId="8" borderId="0" xfId="0" applyFont="1" applyFill="1" applyBorder="1" applyAlignment="1">
      <alignment horizontal="left" vertical="top" wrapText="1"/>
    </xf>
    <xf numFmtId="0" fontId="9" fillId="8" borderId="7" xfId="0" applyFont="1" applyFill="1" applyBorder="1" applyAlignment="1">
      <alignment horizontal="left" vertical="top" wrapText="1"/>
    </xf>
    <xf numFmtId="0" fontId="17" fillId="7" borderId="2"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18" fillId="7" borderId="40" xfId="0" applyFont="1" applyFill="1" applyBorder="1" applyAlignment="1">
      <alignment horizontal="center" vertical="center"/>
    </xf>
    <xf numFmtId="0" fontId="18" fillId="7" borderId="41" xfId="0" applyFont="1" applyFill="1" applyBorder="1" applyAlignment="1">
      <alignment horizontal="center" vertical="center"/>
    </xf>
    <xf numFmtId="4" fontId="18" fillId="7" borderId="1" xfId="0" applyNumberFormat="1" applyFont="1" applyFill="1" applyBorder="1" applyAlignment="1">
      <alignment vertical="center"/>
    </xf>
    <xf numFmtId="4" fontId="18" fillId="7" borderId="5" xfId="0" applyNumberFormat="1" applyFont="1" applyFill="1" applyBorder="1" applyAlignment="1">
      <alignment vertical="center"/>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xf>
    <xf numFmtId="4" fontId="18" fillId="0" borderId="1" xfId="0" applyNumberFormat="1" applyFont="1" applyFill="1" applyBorder="1" applyAlignment="1">
      <alignment horizontal="right" vertical="center"/>
    </xf>
    <xf numFmtId="4" fontId="18" fillId="0" borderId="3" xfId="0" applyNumberFormat="1" applyFont="1" applyFill="1" applyBorder="1" applyAlignment="1">
      <alignment horizontal="right" vertical="center"/>
    </xf>
    <xf numFmtId="0" fontId="18" fillId="7" borderId="17" xfId="0" applyFont="1" applyFill="1" applyBorder="1" applyAlignment="1">
      <alignment horizontal="center" vertical="center"/>
    </xf>
    <xf numFmtId="0" fontId="18" fillId="7" borderId="3" xfId="0" applyFont="1" applyFill="1" applyBorder="1" applyAlignment="1">
      <alignment horizontal="center" vertical="center"/>
    </xf>
    <xf numFmtId="0" fontId="18" fillId="7" borderId="55" xfId="0" applyFont="1" applyFill="1" applyBorder="1" applyAlignment="1">
      <alignment horizontal="center" vertical="center"/>
    </xf>
    <xf numFmtId="4" fontId="18" fillId="7" borderId="17" xfId="0" applyNumberFormat="1" applyFont="1" applyFill="1" applyBorder="1" applyAlignment="1">
      <alignment horizontal="right" vertical="center"/>
    </xf>
    <xf numFmtId="4" fontId="18" fillId="7" borderId="3" xfId="0" applyNumberFormat="1" applyFont="1" applyFill="1" applyBorder="1" applyAlignment="1">
      <alignment horizontal="right" vertical="center"/>
    </xf>
    <xf numFmtId="4" fontId="18" fillId="7" borderId="5" xfId="0" applyNumberFormat="1" applyFont="1" applyFill="1" applyBorder="1" applyAlignment="1">
      <alignment horizontal="right" vertical="center"/>
    </xf>
    <xf numFmtId="0" fontId="17"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4" fontId="18" fillId="0" borderId="1" xfId="0" applyNumberFormat="1" applyFont="1" applyFill="1" applyBorder="1" applyAlignment="1">
      <alignment vertical="center"/>
    </xf>
    <xf numFmtId="4" fontId="18" fillId="0" borderId="3" xfId="0" applyNumberFormat="1" applyFont="1" applyFill="1" applyBorder="1" applyAlignment="1">
      <alignment vertical="center"/>
    </xf>
    <xf numFmtId="0" fontId="18" fillId="7" borderId="42" xfId="0" applyFont="1" applyFill="1" applyBorder="1" applyAlignment="1">
      <alignment horizontal="center" vertical="center"/>
    </xf>
    <xf numFmtId="4" fontId="18" fillId="7" borderId="3" xfId="0" applyNumberFormat="1" applyFont="1" applyFill="1" applyBorder="1" applyAlignment="1">
      <alignment vertical="center"/>
    </xf>
    <xf numFmtId="0" fontId="18" fillId="7" borderId="1" xfId="0" applyFont="1" applyFill="1" applyBorder="1" applyAlignment="1">
      <alignment horizontal="center" vertical="center"/>
    </xf>
    <xf numFmtId="0" fontId="18" fillId="0" borderId="5" xfId="0" applyFont="1" applyFill="1" applyBorder="1" applyAlignment="1">
      <alignment horizontal="center" vertical="center"/>
    </xf>
    <xf numFmtId="4" fontId="18" fillId="0" borderId="5" xfId="0" applyNumberFormat="1" applyFont="1" applyFill="1" applyBorder="1" applyAlignment="1">
      <alignment horizontal="right" vertical="center"/>
    </xf>
    <xf numFmtId="0" fontId="18" fillId="0" borderId="17" xfId="0" applyFont="1" applyFill="1" applyBorder="1" applyAlignment="1">
      <alignment horizontal="center" vertical="center"/>
    </xf>
    <xf numFmtId="0" fontId="18" fillId="0" borderId="55" xfId="0" applyFont="1" applyFill="1" applyBorder="1" applyAlignment="1">
      <alignment horizontal="center" vertical="center"/>
    </xf>
    <xf numFmtId="4" fontId="18" fillId="0" borderId="17" xfId="0" applyNumberFormat="1" applyFont="1" applyFill="1" applyBorder="1" applyAlignment="1">
      <alignment horizontal="center" vertical="center"/>
    </xf>
    <xf numFmtId="4" fontId="18" fillId="0" borderId="3" xfId="0" applyNumberFormat="1" applyFont="1" applyFill="1" applyBorder="1" applyAlignment="1">
      <alignment horizontal="center" vertical="center"/>
    </xf>
    <xf numFmtId="4" fontId="18" fillId="0" borderId="55" xfId="0" applyNumberFormat="1" applyFont="1" applyFill="1" applyBorder="1" applyAlignment="1">
      <alignment horizontal="center" vertical="center"/>
    </xf>
    <xf numFmtId="4" fontId="18" fillId="7" borderId="1" xfId="0" applyNumberFormat="1" applyFont="1" applyFill="1" applyBorder="1" applyAlignment="1">
      <alignment horizontal="right" vertical="center"/>
    </xf>
    <xf numFmtId="0" fontId="17" fillId="0" borderId="4" xfId="0" applyFont="1" applyBorder="1" applyAlignment="1">
      <alignment horizontal="center" vertical="center" wrapText="1"/>
    </xf>
    <xf numFmtId="0" fontId="18" fillId="7" borderId="5" xfId="0" applyFont="1" applyFill="1" applyBorder="1" applyAlignment="1">
      <alignment horizontal="center" vertical="center"/>
    </xf>
    <xf numFmtId="0" fontId="18" fillId="0" borderId="3" xfId="0" applyFont="1" applyBorder="1" applyAlignment="1">
      <alignment horizontal="center" vertical="center"/>
    </xf>
    <xf numFmtId="0" fontId="17" fillId="0" borderId="2" xfId="0" applyFont="1" applyBorder="1" applyAlignment="1">
      <alignment horizontal="center" vertical="center" wrapText="1"/>
    </xf>
    <xf numFmtId="0" fontId="18" fillId="0" borderId="1" xfId="0" applyFont="1" applyBorder="1" applyAlignment="1">
      <alignment horizontal="center" vertical="center"/>
    </xf>
    <xf numFmtId="4" fontId="18" fillId="0" borderId="5" xfId="0" applyNumberFormat="1" applyFont="1" applyFill="1" applyBorder="1" applyAlignment="1">
      <alignment vertical="center"/>
    </xf>
    <xf numFmtId="0" fontId="18" fillId="0" borderId="5" xfId="0" applyFont="1" applyBorder="1" applyAlignment="1">
      <alignment horizontal="center" vertical="center"/>
    </xf>
    <xf numFmtId="4" fontId="18" fillId="0" borderId="3" xfId="0" applyNumberFormat="1" applyFont="1" applyBorder="1" applyAlignment="1">
      <alignment vertical="center"/>
    </xf>
    <xf numFmtId="4" fontId="18" fillId="0" borderId="5" xfId="0" applyNumberFormat="1" applyFont="1" applyBorder="1" applyAlignment="1">
      <alignment vertical="center"/>
    </xf>
    <xf numFmtId="164" fontId="18" fillId="0" borderId="0" xfId="0" applyNumberFormat="1" applyFont="1" applyBorder="1" applyAlignment="1">
      <alignment horizontal="right" vertical="center"/>
    </xf>
    <xf numFmtId="165" fontId="17" fillId="0" borderId="2" xfId="0" applyNumberFormat="1" applyFont="1" applyBorder="1" applyAlignment="1">
      <alignment horizontal="center" vertical="center" wrapText="1"/>
    </xf>
    <xf numFmtId="165" fontId="17" fillId="0" borderId="4" xfId="0" applyNumberFormat="1" applyFont="1" applyBorder="1" applyAlignment="1">
      <alignment horizontal="center" vertical="center" wrapText="1"/>
    </xf>
    <xf numFmtId="165" fontId="18" fillId="0" borderId="1" xfId="0" applyNumberFormat="1" applyFont="1" applyFill="1" applyBorder="1" applyAlignment="1">
      <alignment horizontal="center" vertical="center"/>
    </xf>
    <xf numFmtId="165" fontId="18" fillId="0" borderId="3" xfId="0" applyNumberFormat="1" applyFont="1" applyFill="1" applyBorder="1" applyAlignment="1">
      <alignment horizontal="center" vertical="center"/>
    </xf>
    <xf numFmtId="0" fontId="18" fillId="0" borderId="55" xfId="0" applyFont="1" applyBorder="1" applyAlignment="1">
      <alignment horizontal="center" vertical="center"/>
    </xf>
    <xf numFmtId="4" fontId="18" fillId="0" borderId="17" xfId="0" applyNumberFormat="1" applyFont="1" applyFill="1" applyBorder="1" applyAlignment="1">
      <alignment horizontal="right" vertical="center"/>
    </xf>
    <xf numFmtId="4" fontId="18" fillId="0" borderId="55" xfId="0" applyNumberFormat="1" applyFont="1" applyFill="1" applyBorder="1" applyAlignment="1">
      <alignment horizontal="right" vertical="center"/>
    </xf>
    <xf numFmtId="4" fontId="18" fillId="7" borderId="1" xfId="1" applyNumberFormat="1" applyFont="1" applyFill="1" applyBorder="1" applyAlignment="1" applyProtection="1">
      <alignment horizontal="right" vertical="center"/>
      <protection locked="0"/>
    </xf>
    <xf numFmtId="4" fontId="18" fillId="7" borderId="5" xfId="1" applyNumberFormat="1" applyFont="1" applyFill="1" applyBorder="1" applyAlignment="1" applyProtection="1">
      <alignment horizontal="right" vertical="center"/>
      <protection locked="0"/>
    </xf>
    <xf numFmtId="0" fontId="17" fillId="7" borderId="6" xfId="0" applyFont="1" applyFill="1" applyBorder="1" applyAlignment="1">
      <alignment horizontal="center" vertical="center" wrapText="1"/>
    </xf>
    <xf numFmtId="4" fontId="18" fillId="0" borderId="1" xfId="0" applyNumberFormat="1" applyFont="1" applyBorder="1" applyAlignment="1">
      <alignment vertical="center" wrapText="1"/>
    </xf>
    <xf numFmtId="4" fontId="18" fillId="0" borderId="3" xfId="0" applyNumberFormat="1" applyFont="1" applyBorder="1" applyAlignment="1">
      <alignment vertical="center" wrapText="1"/>
    </xf>
    <xf numFmtId="0" fontId="18" fillId="0" borderId="40" xfId="0" applyFont="1" applyBorder="1" applyAlignment="1">
      <alignment horizontal="center" vertical="center"/>
    </xf>
    <xf numFmtId="0" fontId="18" fillId="0" borderId="41" xfId="0" applyFont="1" applyBorder="1" applyAlignment="1">
      <alignment horizontal="center" vertical="center"/>
    </xf>
    <xf numFmtId="0" fontId="17" fillId="5" borderId="1"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8" fillId="0" borderId="40" xfId="0" applyFont="1" applyFill="1" applyBorder="1" applyAlignment="1">
      <alignment horizontal="center" vertical="center"/>
    </xf>
    <xf numFmtId="0" fontId="18" fillId="0" borderId="41" xfId="0" applyFont="1" applyFill="1" applyBorder="1" applyAlignment="1">
      <alignment horizontal="center" vertical="center"/>
    </xf>
    <xf numFmtId="0" fontId="18" fillId="0" borderId="42" xfId="0" applyFont="1" applyFill="1" applyBorder="1" applyAlignment="1">
      <alignment horizontal="center" vertical="center"/>
    </xf>
    <xf numFmtId="44" fontId="18" fillId="7" borderId="40" xfId="0" applyNumberFormat="1" applyFont="1" applyFill="1" applyBorder="1" applyAlignment="1">
      <alignment horizontal="right" vertical="center"/>
    </xf>
    <xf numFmtId="44" fontId="18" fillId="7" borderId="41" xfId="0" applyNumberFormat="1" applyFont="1" applyFill="1" applyBorder="1" applyAlignment="1">
      <alignment horizontal="right" vertical="center"/>
    </xf>
    <xf numFmtId="44" fontId="18" fillId="7" borderId="42" xfId="0" applyNumberFormat="1" applyFont="1" applyFill="1" applyBorder="1" applyAlignment="1">
      <alignment horizontal="right" vertical="center"/>
    </xf>
    <xf numFmtId="44" fontId="18" fillId="0" borderId="40" xfId="0" applyNumberFormat="1" applyFont="1" applyBorder="1" applyAlignment="1">
      <alignment horizontal="right" vertical="center"/>
    </xf>
    <xf numFmtId="44" fontId="18" fillId="0" borderId="41" xfId="0" applyNumberFormat="1" applyFont="1" applyBorder="1" applyAlignment="1">
      <alignment horizontal="right" vertical="center"/>
    </xf>
    <xf numFmtId="44" fontId="18" fillId="0" borderId="42" xfId="0" applyNumberFormat="1" applyFont="1" applyBorder="1" applyAlignment="1">
      <alignment horizontal="right" vertical="center"/>
    </xf>
    <xf numFmtId="44" fontId="18" fillId="0" borderId="1" xfId="0" applyNumberFormat="1" applyFont="1" applyBorder="1" applyAlignment="1">
      <alignment horizontal="right" vertical="center" wrapText="1"/>
    </xf>
    <xf numFmtId="44" fontId="18" fillId="0" borderId="3" xfId="0" applyNumberFormat="1" applyFont="1" applyBorder="1" applyAlignment="1">
      <alignment horizontal="right" vertical="center" wrapText="1"/>
    </xf>
    <xf numFmtId="44" fontId="18" fillId="0" borderId="5" xfId="0" applyNumberFormat="1" applyFont="1" applyBorder="1" applyAlignment="1">
      <alignment horizontal="right" vertical="center" wrapText="1"/>
    </xf>
    <xf numFmtId="44" fontId="18" fillId="7" borderId="3" xfId="0" applyNumberFormat="1" applyFont="1" applyFill="1" applyBorder="1" applyAlignment="1">
      <alignment horizontal="right" vertical="center"/>
    </xf>
    <xf numFmtId="44" fontId="18" fillId="7" borderId="5" xfId="0" applyNumberFormat="1" applyFont="1" applyFill="1" applyBorder="1" applyAlignment="1">
      <alignment horizontal="right" vertical="center"/>
    </xf>
    <xf numFmtId="44" fontId="18" fillId="7" borderId="1" xfId="0" applyNumberFormat="1" applyFont="1" applyFill="1" applyBorder="1" applyAlignment="1">
      <alignment horizontal="right" vertical="center"/>
    </xf>
    <xf numFmtId="44" fontId="18" fillId="0" borderId="1" xfId="0" applyNumberFormat="1" applyFont="1" applyBorder="1" applyAlignment="1">
      <alignment horizontal="right" vertical="center"/>
    </xf>
    <xf numFmtId="44" fontId="18" fillId="0" borderId="3" xfId="0" applyNumberFormat="1" applyFont="1" applyBorder="1" applyAlignment="1">
      <alignment horizontal="right" vertical="center"/>
    </xf>
    <xf numFmtId="44" fontId="18" fillId="0" borderId="5" xfId="0" applyNumberFormat="1" applyFont="1" applyBorder="1" applyAlignment="1">
      <alignment horizontal="right" vertical="center"/>
    </xf>
    <xf numFmtId="165" fontId="18" fillId="0" borderId="5" xfId="0" applyNumberFormat="1" applyFont="1" applyFill="1" applyBorder="1" applyAlignment="1">
      <alignment horizontal="center" vertical="center"/>
    </xf>
    <xf numFmtId="165" fontId="17" fillId="0" borderId="1" xfId="0" applyNumberFormat="1" applyFont="1" applyFill="1" applyBorder="1" applyAlignment="1">
      <alignment horizontal="center" vertical="center" wrapText="1"/>
    </xf>
    <xf numFmtId="165" fontId="17" fillId="0" borderId="3" xfId="0" applyNumberFormat="1" applyFont="1" applyFill="1" applyBorder="1" applyAlignment="1">
      <alignment horizontal="center" vertical="center" wrapText="1"/>
    </xf>
    <xf numFmtId="165" fontId="17" fillId="0" borderId="5" xfId="0" applyNumberFormat="1" applyFont="1" applyFill="1" applyBorder="1" applyAlignment="1">
      <alignment horizontal="center" vertical="center" wrapText="1"/>
    </xf>
    <xf numFmtId="44" fontId="18" fillId="0" borderId="1" xfId="0" applyNumberFormat="1" applyFont="1" applyFill="1" applyBorder="1" applyAlignment="1">
      <alignment horizontal="right" vertical="center"/>
    </xf>
    <xf numFmtId="44" fontId="18" fillId="0" borderId="3" xfId="0" applyNumberFormat="1" applyFont="1" applyFill="1" applyBorder="1" applyAlignment="1">
      <alignment horizontal="right" vertical="center"/>
    </xf>
    <xf numFmtId="44" fontId="18" fillId="0" borderId="5" xfId="0" applyNumberFormat="1" applyFont="1" applyFill="1" applyBorder="1" applyAlignment="1">
      <alignment horizontal="right" vertical="center"/>
    </xf>
    <xf numFmtId="44" fontId="18" fillId="7" borderId="17" xfId="0" applyNumberFormat="1" applyFont="1" applyFill="1" applyBorder="1" applyAlignment="1">
      <alignment horizontal="right" vertical="center"/>
    </xf>
    <xf numFmtId="44" fontId="18" fillId="0" borderId="40" xfId="0" applyNumberFormat="1" applyFont="1" applyFill="1" applyBorder="1" applyAlignment="1">
      <alignment horizontal="right" vertical="center"/>
    </xf>
    <xf numFmtId="44" fontId="18" fillId="0" borderId="41" xfId="0" applyNumberFormat="1" applyFont="1" applyFill="1" applyBorder="1" applyAlignment="1">
      <alignment horizontal="right" vertical="center"/>
    </xf>
    <xf numFmtId="44" fontId="18" fillId="0" borderId="42" xfId="0" applyNumberFormat="1" applyFont="1" applyFill="1" applyBorder="1" applyAlignment="1">
      <alignment horizontal="right" vertical="center"/>
    </xf>
    <xf numFmtId="0" fontId="18" fillId="0" borderId="5" xfId="0" applyFont="1" applyFill="1" applyBorder="1" applyAlignment="1">
      <alignment horizontal="center" vertical="center" wrapText="1"/>
    </xf>
    <xf numFmtId="44" fontId="18" fillId="0" borderId="1" xfId="0" applyNumberFormat="1" applyFont="1" applyBorder="1" applyAlignment="1">
      <alignment horizontal="center" vertical="center"/>
    </xf>
    <xf numFmtId="44" fontId="18" fillId="0" borderId="3" xfId="0" applyNumberFormat="1" applyFont="1" applyBorder="1" applyAlignment="1">
      <alignment horizontal="center" vertical="center"/>
    </xf>
    <xf numFmtId="44" fontId="18" fillId="0" borderId="5" xfId="0" applyNumberFormat="1" applyFont="1" applyBorder="1" applyAlignment="1">
      <alignment horizontal="center" vertical="center"/>
    </xf>
    <xf numFmtId="0" fontId="27" fillId="0" borderId="0" xfId="6" applyFont="1" applyAlignment="1">
      <alignment horizontal="center" vertical="center"/>
    </xf>
    <xf numFmtId="0" fontId="26" fillId="0" borderId="54" xfId="6" applyFont="1" applyBorder="1" applyAlignment="1">
      <alignment horizontal="right" wrapText="1"/>
    </xf>
    <xf numFmtId="0" fontId="21" fillId="0" borderId="18" xfId="0" applyFont="1" applyFill="1" applyBorder="1" applyAlignment="1">
      <alignment vertical="top" wrapText="1"/>
    </xf>
    <xf numFmtId="0" fontId="21" fillId="0" borderId="21" xfId="0" applyFont="1" applyFill="1" applyBorder="1" applyAlignment="1">
      <alignment vertical="top" wrapText="1"/>
    </xf>
    <xf numFmtId="0" fontId="21" fillId="0" borderId="25" xfId="0" applyFont="1" applyFill="1" applyBorder="1" applyAlignment="1">
      <alignment vertical="top" wrapText="1"/>
    </xf>
    <xf numFmtId="0" fontId="21" fillId="0" borderId="19"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18" fillId="2" borderId="44" xfId="0" applyFont="1" applyFill="1" applyBorder="1" applyAlignment="1">
      <alignment horizontal="center"/>
    </xf>
    <xf numFmtId="0" fontId="18" fillId="2" borderId="45" xfId="0" applyFont="1" applyFill="1" applyBorder="1" applyAlignment="1">
      <alignment horizontal="center"/>
    </xf>
    <xf numFmtId="0" fontId="15" fillId="0" borderId="4" xfId="0" applyFont="1" applyBorder="1" applyAlignment="1">
      <alignment horizontal="center" wrapText="1"/>
    </xf>
    <xf numFmtId="0" fontId="15" fillId="0" borderId="0" xfId="0" applyFont="1" applyBorder="1" applyAlignment="1">
      <alignment horizontal="center" wrapText="1"/>
    </xf>
    <xf numFmtId="0" fontId="18" fillId="2" borderId="14" xfId="0" applyFont="1" applyFill="1" applyBorder="1" applyAlignment="1">
      <alignment horizontal="center"/>
    </xf>
    <xf numFmtId="0" fontId="18" fillId="2" borderId="20" xfId="0" applyFont="1" applyFill="1" applyBorder="1" applyAlignment="1">
      <alignment horizontal="center"/>
    </xf>
    <xf numFmtId="0" fontId="18" fillId="2" borderId="24" xfId="0" applyFont="1" applyFill="1" applyBorder="1" applyAlignment="1">
      <alignment horizontal="center"/>
    </xf>
    <xf numFmtId="0" fontId="21" fillId="0" borderId="18"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5" xfId="0" applyFont="1" applyFill="1" applyBorder="1" applyAlignment="1">
      <alignment horizontal="left" vertical="top" wrapText="1"/>
    </xf>
    <xf numFmtId="0" fontId="21" fillId="0" borderId="19" xfId="0" applyFont="1" applyFill="1" applyBorder="1" applyAlignment="1">
      <alignment horizontal="left" vertical="top" wrapText="1"/>
    </xf>
    <xf numFmtId="0" fontId="21" fillId="0" borderId="22" xfId="0" applyFont="1" applyFill="1" applyBorder="1" applyAlignment="1">
      <alignment horizontal="left" vertical="top" wrapText="1"/>
    </xf>
    <xf numFmtId="0" fontId="21" fillId="0" borderId="26" xfId="0" applyFont="1" applyFill="1" applyBorder="1" applyAlignment="1">
      <alignment horizontal="left" vertical="top" wrapText="1"/>
    </xf>
    <xf numFmtId="0" fontId="21" fillId="0" borderId="18" xfId="0" applyFont="1" applyFill="1" applyBorder="1" applyAlignment="1">
      <alignment horizontal="left" vertical="center"/>
    </xf>
    <xf numFmtId="0" fontId="21" fillId="0" borderId="21" xfId="0" applyFont="1" applyFill="1" applyBorder="1" applyAlignment="1">
      <alignment horizontal="left" vertical="center"/>
    </xf>
    <xf numFmtId="0" fontId="21" fillId="0" borderId="25" xfId="0" applyFont="1" applyFill="1" applyBorder="1" applyAlignment="1">
      <alignment horizontal="left" vertical="center"/>
    </xf>
    <xf numFmtId="0" fontId="21" fillId="2" borderId="18" xfId="0" applyFont="1" applyFill="1" applyBorder="1" applyAlignment="1">
      <alignment horizontal="left" vertical="center" wrapText="1"/>
    </xf>
    <xf numFmtId="0" fontId="21" fillId="2" borderId="25" xfId="0" applyFont="1" applyFill="1" applyBorder="1" applyAlignment="1">
      <alignment horizontal="left" vertical="center" wrapText="1"/>
    </xf>
    <xf numFmtId="0" fontId="21" fillId="0" borderId="18"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2" borderId="28" xfId="2" applyFont="1" applyFill="1" applyBorder="1" applyAlignment="1" applyProtection="1">
      <alignment horizontal="left" vertical="top" wrapText="1"/>
    </xf>
    <xf numFmtId="0" fontId="21" fillId="2" borderId="46" xfId="0" applyFont="1" applyFill="1" applyBorder="1" applyAlignment="1">
      <alignment horizontal="left" vertical="top" wrapText="1"/>
    </xf>
    <xf numFmtId="0" fontId="21" fillId="2" borderId="19" xfId="0" applyFont="1" applyFill="1" applyBorder="1" applyAlignment="1">
      <alignment horizontal="left" vertical="top" wrapText="1"/>
    </xf>
    <xf numFmtId="0" fontId="21" fillId="2" borderId="22" xfId="0" applyFont="1" applyFill="1" applyBorder="1" applyAlignment="1">
      <alignment horizontal="left" vertical="top" wrapText="1"/>
    </xf>
    <xf numFmtId="0" fontId="21" fillId="0" borderId="2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0" fillId="2" borderId="28" xfId="0" applyFont="1" applyFill="1" applyBorder="1" applyAlignment="1">
      <alignment horizontal="center"/>
    </xf>
    <xf numFmtId="0" fontId="20" fillId="2" borderId="38" xfId="0" applyFont="1" applyFill="1" applyBorder="1" applyAlignment="1">
      <alignment horizontal="center"/>
    </xf>
    <xf numFmtId="0" fontId="21" fillId="2" borderId="28" xfId="0" applyFont="1" applyFill="1" applyBorder="1" applyAlignment="1">
      <alignment vertical="center"/>
    </xf>
    <xf numFmtId="0" fontId="21" fillId="2" borderId="38" xfId="0" applyFont="1" applyFill="1" applyBorder="1" applyAlignment="1">
      <alignment vertical="center"/>
    </xf>
    <xf numFmtId="0" fontId="18" fillId="2" borderId="44" xfId="0" applyFont="1" applyFill="1" applyBorder="1" applyAlignment="1">
      <alignment horizontal="center" vertical="top"/>
    </xf>
    <xf numFmtId="0" fontId="18" fillId="2" borderId="45" xfId="0" applyFont="1" applyFill="1" applyBorder="1" applyAlignment="1">
      <alignment horizontal="center" vertical="top"/>
    </xf>
    <xf numFmtId="0" fontId="18" fillId="2" borderId="43" xfId="0" applyFont="1" applyFill="1" applyBorder="1" applyAlignment="1">
      <alignment horizontal="center" vertical="top"/>
    </xf>
    <xf numFmtId="0" fontId="21" fillId="2" borderId="18"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1" fillId="2" borderId="28" xfId="0" applyFont="1" applyFill="1" applyBorder="1" applyAlignment="1">
      <alignment vertical="center" wrapText="1"/>
    </xf>
    <xf numFmtId="0" fontId="21" fillId="2" borderId="38" xfId="0" applyFont="1" applyFill="1" applyBorder="1" applyAlignment="1">
      <alignment vertical="center" wrapText="1"/>
    </xf>
    <xf numFmtId="0" fontId="22" fillId="2" borderId="28" xfId="0" applyFont="1" applyFill="1" applyBorder="1" applyAlignment="1">
      <alignment horizontal="left" wrapText="1"/>
    </xf>
    <xf numFmtId="0" fontId="22" fillId="2" borderId="38" xfId="0" applyFont="1" applyFill="1" applyBorder="1" applyAlignment="1">
      <alignment horizontal="left" wrapText="1"/>
    </xf>
    <xf numFmtId="0" fontId="21" fillId="2" borderId="39" xfId="0" applyFont="1" applyFill="1" applyBorder="1" applyAlignment="1">
      <alignment vertical="center"/>
    </xf>
    <xf numFmtId="0" fontId="21" fillId="2" borderId="49" xfId="0" applyFont="1" applyFill="1" applyBorder="1" applyAlignment="1">
      <alignment vertical="center"/>
    </xf>
    <xf numFmtId="0" fontId="21" fillId="2" borderId="36" xfId="0" applyFont="1" applyFill="1" applyBorder="1" applyAlignment="1">
      <alignment horizontal="center" vertical="center" wrapText="1"/>
    </xf>
    <xf numFmtId="0" fontId="21" fillId="0" borderId="18" xfId="0" applyFont="1" applyFill="1" applyBorder="1" applyAlignment="1">
      <alignment horizontal="center"/>
    </xf>
    <xf numFmtId="0" fontId="21" fillId="0" borderId="36" xfId="0" applyFont="1" applyFill="1" applyBorder="1" applyAlignment="1">
      <alignment horizontal="center"/>
    </xf>
  </cellXfs>
  <cellStyles count="7">
    <cellStyle name="Comma 2" xfId="5" xr:uid="{983EFD52-5A55-44C2-BE90-270683882230}"/>
    <cellStyle name="Currency" xfId="1" builtinId="4"/>
    <cellStyle name="Currency 2 2 3" xfId="3" xr:uid="{00000000-0005-0000-0000-000001000000}"/>
    <cellStyle name="Hyperlink" xfId="2" builtinId="8"/>
    <cellStyle name="Normal" xfId="0" builtinId="0"/>
    <cellStyle name="Normal 2" xfId="4" xr:uid="{00000000-0005-0000-0000-000004000000}"/>
    <cellStyle name="Normal 3" xfId="6" xr:uid="{E618DBB2-ABFC-419A-877B-3960C6CD9CA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ema.net\hqss\RRSHARE\US&amp;R\002%20Budget\2.5%20FY%20Budgets\FY%202022\Spend%20Plan\FY22%20$37.832M%20%20Bdgt%20USR%20Spnd%20Plan%20Ver%202.3%20-%20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Y22 TF CA Spend Pln"/>
      <sheetName val="FY22 Spend Pln TF Details "/>
      <sheetName val="FY22 Dir TF Sprt Spend Pln"/>
      <sheetName val="FY22 Operational Trvl Spend Pln"/>
    </sheetNames>
    <sheetDataSet>
      <sheetData sheetId="0">
        <row r="2">
          <cell r="F2">
            <v>37832000</v>
          </cell>
        </row>
        <row r="3">
          <cell r="C3">
            <v>35348200</v>
          </cell>
          <cell r="E3" t="str">
            <v>Direct Support:</v>
          </cell>
          <cell r="F3">
            <v>2483800</v>
          </cell>
        </row>
        <row r="32">
          <cell r="F32">
            <v>37832000</v>
          </cell>
        </row>
        <row r="33">
          <cell r="A33">
            <v>27</v>
          </cell>
        </row>
      </sheetData>
      <sheetData sheetId="1">
        <row r="8">
          <cell r="F8">
            <v>289500</v>
          </cell>
        </row>
        <row r="11">
          <cell r="F11">
            <v>630000</v>
          </cell>
        </row>
        <row r="23">
          <cell r="F23">
            <v>0</v>
          </cell>
        </row>
        <row r="25">
          <cell r="F25">
            <v>0</v>
          </cell>
        </row>
        <row r="31">
          <cell r="F31">
            <v>33000</v>
          </cell>
        </row>
        <row r="39">
          <cell r="F39">
            <v>0</v>
          </cell>
        </row>
        <row r="52">
          <cell r="F52">
            <v>193500</v>
          </cell>
        </row>
        <row r="54">
          <cell r="F54">
            <v>195000</v>
          </cell>
        </row>
      </sheetData>
      <sheetData sheetId="2">
        <row r="44">
          <cell r="E44">
            <v>6.5653415098329462E-2</v>
          </cell>
          <cell r="F44">
            <v>2483800</v>
          </cell>
        </row>
      </sheetData>
      <sheetData sheetId="3">
        <row r="56">
          <cell r="H56">
            <v>31000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mailto:fema-usr-logs@fema.dhs.gov" TargetMode="External"/><Relationship Id="rId3" Type="http://schemas.openxmlformats.org/officeDocument/2006/relationships/hyperlink" Target="mailto:denise.beasley@fema.dhs.gov" TargetMode="External"/><Relationship Id="rId7" Type="http://schemas.openxmlformats.org/officeDocument/2006/relationships/hyperlink" Target="mailto:bruce.barnett@fema.dhs.gov" TargetMode="External"/><Relationship Id="rId2" Type="http://schemas.openxmlformats.org/officeDocument/2006/relationships/hyperlink" Target="mailto:elwood.ey-iii@fema.dhs.gov" TargetMode="External"/><Relationship Id="rId1" Type="http://schemas.openxmlformats.org/officeDocument/2006/relationships/hyperlink" Target="mailto:FEMA-USR-GRANTS@fema.dhs.gov" TargetMode="External"/><Relationship Id="rId6" Type="http://schemas.openxmlformats.org/officeDocument/2006/relationships/hyperlink" Target="mailto:tawana.mack@fema.dhs.gov" TargetMode="External"/><Relationship Id="rId5" Type="http://schemas.openxmlformats.org/officeDocument/2006/relationships/hyperlink" Target="mailto:Rayna.Bal@fema.dhs.gov" TargetMode="External"/><Relationship Id="rId10" Type="http://schemas.openxmlformats.org/officeDocument/2006/relationships/printerSettings" Target="../printerSettings/printerSettings8.bin"/><Relationship Id="rId4" Type="http://schemas.openxmlformats.org/officeDocument/2006/relationships/hyperlink" Target="mailto:bruce.barnett@fema.dhs.gov" TargetMode="External"/><Relationship Id="rId9" Type="http://schemas.openxmlformats.org/officeDocument/2006/relationships/hyperlink" Target="mailto:kandace.kimber@fema.dh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F17CF-B74A-4284-91E9-A160D4AA1AE0}">
  <sheetPr>
    <tabColor theme="6" tint="0.39997558519241921"/>
  </sheetPr>
  <dimension ref="A1:H35"/>
  <sheetViews>
    <sheetView showGridLines="0" showRowColHeaders="0" zoomScale="130" zoomScaleNormal="130" workbookViewId="0">
      <selection activeCell="G11" sqref="G11:L11"/>
    </sheetView>
  </sheetViews>
  <sheetFormatPr defaultColWidth="8.7109375" defaultRowHeight="12.75" x14ac:dyDescent="0.2"/>
  <cols>
    <col min="1" max="1" width="4.28515625" style="276" customWidth="1"/>
    <col min="2" max="2" width="49.28515625" style="276" customWidth="1"/>
    <col min="3" max="3" width="27" style="276" customWidth="1"/>
    <col min="4" max="4" width="4.28515625" style="276" customWidth="1"/>
    <col min="5" max="5" width="14.85546875" style="276" customWidth="1"/>
    <col min="6" max="6" width="16.7109375" style="276" customWidth="1"/>
    <col min="7" max="7" width="11.28515625" style="276" bestFit="1" customWidth="1"/>
    <col min="8" max="8" width="12.140625" style="276" bestFit="1" customWidth="1"/>
    <col min="9" max="16384" width="8.7109375" style="276"/>
  </cols>
  <sheetData>
    <row r="1" spans="1:8" ht="20.100000000000001" customHeight="1" x14ac:dyDescent="0.2">
      <c r="A1" s="534" t="s">
        <v>596</v>
      </c>
      <c r="B1" s="535"/>
      <c r="C1" s="535"/>
      <c r="D1" s="535"/>
      <c r="E1" s="535"/>
      <c r="F1" s="536"/>
    </row>
    <row r="2" spans="1:8" ht="15.75" x14ac:dyDescent="0.2">
      <c r="A2" s="277"/>
      <c r="B2" s="278" t="s">
        <v>537</v>
      </c>
      <c r="C2" s="279"/>
      <c r="D2" s="279"/>
      <c r="E2" s="280" t="s">
        <v>396</v>
      </c>
      <c r="F2" s="281">
        <v>37832000</v>
      </c>
    </row>
    <row r="3" spans="1:8" ht="16.5" thickBot="1" x14ac:dyDescent="0.25">
      <c r="A3" s="282"/>
      <c r="B3" s="283" t="s">
        <v>397</v>
      </c>
      <c r="C3" s="284">
        <f>F27</f>
        <v>35348200</v>
      </c>
      <c r="D3" s="285"/>
      <c r="E3" s="283" t="s">
        <v>398</v>
      </c>
      <c r="F3" s="281">
        <f>F30</f>
        <v>2483800</v>
      </c>
    </row>
    <row r="4" spans="1:8" ht="18.75" x14ac:dyDescent="0.2">
      <c r="A4" s="537" t="s">
        <v>399</v>
      </c>
      <c r="B4" s="537"/>
      <c r="C4" s="537"/>
      <c r="D4" s="537"/>
      <c r="E4" s="537"/>
      <c r="F4" s="537"/>
    </row>
    <row r="5" spans="1:8" ht="13.5" thickBot="1" x14ac:dyDescent="0.25">
      <c r="A5" s="287" t="s">
        <v>400</v>
      </c>
      <c r="B5" s="288" t="s">
        <v>401</v>
      </c>
      <c r="C5" s="289" t="s">
        <v>402</v>
      </c>
      <c r="D5" s="288" t="s">
        <v>403</v>
      </c>
      <c r="E5" s="288" t="s">
        <v>404</v>
      </c>
      <c r="F5" s="288" t="s">
        <v>405</v>
      </c>
    </row>
    <row r="6" spans="1:8" ht="15" x14ac:dyDescent="0.2">
      <c r="A6" s="290">
        <v>1</v>
      </c>
      <c r="B6" s="291" t="s">
        <v>406</v>
      </c>
      <c r="C6" s="292">
        <v>670000</v>
      </c>
      <c r="D6" s="538">
        <v>28</v>
      </c>
      <c r="E6" s="539">
        <f>SUM(C6:C13)</f>
        <v>1209650</v>
      </c>
      <c r="F6" s="539">
        <f>SUM(D6*E6)</f>
        <v>33870200</v>
      </c>
    </row>
    <row r="7" spans="1:8" ht="15" x14ac:dyDescent="0.2">
      <c r="A7" s="293">
        <f t="shared" ref="A7:A13" si="0">A6+1</f>
        <v>2</v>
      </c>
      <c r="B7" s="291" t="s">
        <v>407</v>
      </c>
      <c r="C7" s="292">
        <v>50000</v>
      </c>
      <c r="D7" s="538"/>
      <c r="E7" s="539"/>
      <c r="F7" s="539"/>
      <c r="H7" s="286"/>
    </row>
    <row r="8" spans="1:8" ht="15" x14ac:dyDescent="0.2">
      <c r="A8" s="293">
        <f t="shared" si="0"/>
        <v>3</v>
      </c>
      <c r="B8" s="291" t="s">
        <v>408</v>
      </c>
      <c r="C8" s="292">
        <v>60000</v>
      </c>
      <c r="D8" s="538"/>
      <c r="E8" s="539"/>
      <c r="F8" s="539"/>
      <c r="G8" s="294"/>
    </row>
    <row r="9" spans="1:8" ht="15" x14ac:dyDescent="0.2">
      <c r="A9" s="293">
        <f t="shared" si="0"/>
        <v>4</v>
      </c>
      <c r="B9" s="291" t="s">
        <v>409</v>
      </c>
      <c r="C9" s="292">
        <v>5000</v>
      </c>
      <c r="D9" s="538"/>
      <c r="E9" s="539"/>
      <c r="F9" s="539"/>
      <c r="G9" s="295"/>
      <c r="H9" s="286"/>
    </row>
    <row r="10" spans="1:8" ht="15" x14ac:dyDescent="0.2">
      <c r="A10" s="293">
        <f t="shared" si="0"/>
        <v>5</v>
      </c>
      <c r="B10" s="296" t="s">
        <v>410</v>
      </c>
      <c r="C10" s="292">
        <v>82500</v>
      </c>
      <c r="D10" s="538"/>
      <c r="E10" s="539"/>
      <c r="F10" s="539"/>
    </row>
    <row r="11" spans="1:8" ht="15" x14ac:dyDescent="0.2">
      <c r="A11" s="293">
        <f>A10+1</f>
        <v>6</v>
      </c>
      <c r="B11" s="297" t="s">
        <v>411</v>
      </c>
      <c r="C11" s="292">
        <v>150175</v>
      </c>
      <c r="D11" s="538"/>
      <c r="E11" s="539"/>
      <c r="F11" s="539"/>
    </row>
    <row r="12" spans="1:8" ht="15" x14ac:dyDescent="0.2">
      <c r="A12" s="293">
        <f t="shared" si="0"/>
        <v>7</v>
      </c>
      <c r="B12" s="297" t="s">
        <v>412</v>
      </c>
      <c r="C12" s="292">
        <v>37475</v>
      </c>
      <c r="D12" s="538"/>
      <c r="E12" s="539"/>
      <c r="F12" s="539"/>
    </row>
    <row r="13" spans="1:8" ht="15" x14ac:dyDescent="0.2">
      <c r="A13" s="293">
        <f t="shared" si="0"/>
        <v>8</v>
      </c>
      <c r="B13" s="298" t="s">
        <v>413</v>
      </c>
      <c r="C13" s="292">
        <v>154500</v>
      </c>
      <c r="D13" s="538"/>
      <c r="E13" s="539"/>
      <c r="F13" s="539"/>
    </row>
    <row r="14" spans="1:8" x14ac:dyDescent="0.2">
      <c r="A14" s="299" t="s">
        <v>400</v>
      </c>
      <c r="B14" s="300" t="s">
        <v>401</v>
      </c>
      <c r="C14" s="301" t="s">
        <v>414</v>
      </c>
      <c r="D14" s="300" t="s">
        <v>403</v>
      </c>
      <c r="E14" s="301" t="s">
        <v>415</v>
      </c>
      <c r="F14" s="300" t="s">
        <v>405</v>
      </c>
    </row>
    <row r="15" spans="1:8" ht="15" x14ac:dyDescent="0.2">
      <c r="A15" s="302">
        <f>A13+1</f>
        <v>9</v>
      </c>
      <c r="B15" s="297" t="s">
        <v>416</v>
      </c>
      <c r="C15" s="303" t="s">
        <v>417</v>
      </c>
      <c r="D15" s="304">
        <v>1</v>
      </c>
      <c r="E15" s="305">
        <f>'[1]FY22 Spend Pln TF Details '!F8</f>
        <v>289500</v>
      </c>
      <c r="F15" s="306">
        <f t="shared" ref="F15:F22" si="1">SUM(D15*E15)</f>
        <v>289500</v>
      </c>
    </row>
    <row r="16" spans="1:8" ht="15" x14ac:dyDescent="0.2">
      <c r="A16" s="302">
        <f t="shared" ref="A16:A24" si="2">A15+1</f>
        <v>10</v>
      </c>
      <c r="B16" s="297" t="s">
        <v>418</v>
      </c>
      <c r="C16" s="303" t="s">
        <v>417</v>
      </c>
      <c r="D16" s="304">
        <v>1</v>
      </c>
      <c r="E16" s="305">
        <f>'[1]FY22 Spend Pln TF Details '!F11</f>
        <v>630000</v>
      </c>
      <c r="F16" s="306">
        <f t="shared" si="1"/>
        <v>630000</v>
      </c>
    </row>
    <row r="17" spans="1:6" ht="15" x14ac:dyDescent="0.2">
      <c r="A17" s="302">
        <f t="shared" si="2"/>
        <v>11</v>
      </c>
      <c r="B17" s="307" t="s">
        <v>419</v>
      </c>
      <c r="C17" s="303" t="s">
        <v>422</v>
      </c>
      <c r="D17" s="304">
        <v>0</v>
      </c>
      <c r="E17" s="305">
        <f>'[1]FY22 Spend Pln TF Details '!F23</f>
        <v>0</v>
      </c>
      <c r="F17" s="306">
        <f t="shared" si="1"/>
        <v>0</v>
      </c>
    </row>
    <row r="18" spans="1:6" ht="15" x14ac:dyDescent="0.2">
      <c r="A18" s="302">
        <f t="shared" si="2"/>
        <v>12</v>
      </c>
      <c r="B18" s="296" t="s">
        <v>420</v>
      </c>
      <c r="C18" s="303" t="s">
        <v>422</v>
      </c>
      <c r="D18" s="304">
        <v>0</v>
      </c>
      <c r="E18" s="305">
        <f>'[1]FY22 Spend Pln TF Details '!F25</f>
        <v>0</v>
      </c>
      <c r="F18" s="306">
        <f t="shared" si="1"/>
        <v>0</v>
      </c>
    </row>
    <row r="19" spans="1:6" ht="15" x14ac:dyDescent="0.2">
      <c r="A19" s="302">
        <f t="shared" si="2"/>
        <v>13</v>
      </c>
      <c r="B19" s="296" t="s">
        <v>421</v>
      </c>
      <c r="C19" s="303" t="s">
        <v>422</v>
      </c>
      <c r="D19" s="304">
        <v>0</v>
      </c>
      <c r="E19" s="305">
        <v>15000</v>
      </c>
      <c r="F19" s="306">
        <f t="shared" si="1"/>
        <v>0</v>
      </c>
    </row>
    <row r="20" spans="1:6" ht="15" x14ac:dyDescent="0.2">
      <c r="A20" s="302">
        <f t="shared" si="2"/>
        <v>14</v>
      </c>
      <c r="B20" s="296" t="s">
        <v>423</v>
      </c>
      <c r="C20" s="303" t="s">
        <v>422</v>
      </c>
      <c r="D20" s="304">
        <v>0</v>
      </c>
      <c r="E20" s="305">
        <v>10000</v>
      </c>
      <c r="F20" s="306">
        <f t="shared" si="1"/>
        <v>0</v>
      </c>
    </row>
    <row r="21" spans="1:6" ht="15" x14ac:dyDescent="0.2">
      <c r="A21" s="302">
        <f t="shared" si="2"/>
        <v>15</v>
      </c>
      <c r="B21" s="296" t="s">
        <v>548</v>
      </c>
      <c r="C21" s="303" t="s">
        <v>49</v>
      </c>
      <c r="D21" s="304">
        <v>1</v>
      </c>
      <c r="E21" s="305">
        <v>47000</v>
      </c>
      <c r="F21" s="306">
        <f t="shared" si="1"/>
        <v>47000</v>
      </c>
    </row>
    <row r="22" spans="1:6" ht="15" x14ac:dyDescent="0.2">
      <c r="A22" s="302">
        <f t="shared" si="2"/>
        <v>16</v>
      </c>
      <c r="B22" s="296" t="s">
        <v>424</v>
      </c>
      <c r="C22" s="303" t="s">
        <v>49</v>
      </c>
      <c r="D22" s="304">
        <v>1</v>
      </c>
      <c r="E22" s="305">
        <v>90000</v>
      </c>
      <c r="F22" s="306">
        <f t="shared" si="1"/>
        <v>90000</v>
      </c>
    </row>
    <row r="23" spans="1:6" ht="15" x14ac:dyDescent="0.2">
      <c r="A23" s="302">
        <f t="shared" si="2"/>
        <v>17</v>
      </c>
      <c r="B23" s="291" t="s">
        <v>425</v>
      </c>
      <c r="C23" s="303" t="s">
        <v>417</v>
      </c>
      <c r="D23" s="304">
        <v>1</v>
      </c>
      <c r="E23" s="305">
        <f>'[1]FY22 Spend Pln TF Details '!F31</f>
        <v>33000</v>
      </c>
      <c r="F23" s="306">
        <f>SUM(D23*E23)</f>
        <v>33000</v>
      </c>
    </row>
    <row r="24" spans="1:6" ht="15" customHeight="1" x14ac:dyDescent="0.2">
      <c r="A24" s="302">
        <f t="shared" si="2"/>
        <v>18</v>
      </c>
      <c r="B24" s="291" t="s">
        <v>426</v>
      </c>
      <c r="C24" s="303" t="s">
        <v>422</v>
      </c>
      <c r="D24" s="304">
        <v>0</v>
      </c>
      <c r="E24" s="305">
        <f>'[1]FY22 Spend Pln TF Details '!F39</f>
        <v>0</v>
      </c>
      <c r="F24" s="306">
        <f t="shared" ref="F24:F26" si="3">SUM(D24*E24)</f>
        <v>0</v>
      </c>
    </row>
    <row r="25" spans="1:6" ht="15" x14ac:dyDescent="0.2">
      <c r="A25" s="302">
        <f>A24+1</f>
        <v>19</v>
      </c>
      <c r="B25" s="291" t="s">
        <v>427</v>
      </c>
      <c r="C25" s="303" t="s">
        <v>417</v>
      </c>
      <c r="D25" s="304">
        <v>1</v>
      </c>
      <c r="E25" s="305">
        <f>'[1]FY22 Spend Pln TF Details '!F52</f>
        <v>193500</v>
      </c>
      <c r="F25" s="306">
        <f t="shared" si="3"/>
        <v>193500</v>
      </c>
    </row>
    <row r="26" spans="1:6" ht="15" x14ac:dyDescent="0.2">
      <c r="A26" s="302">
        <f>A25+1</f>
        <v>20</v>
      </c>
      <c r="B26" s="291" t="s">
        <v>428</v>
      </c>
      <c r="C26" s="303" t="s">
        <v>417</v>
      </c>
      <c r="D26" s="304">
        <v>1</v>
      </c>
      <c r="E26" s="309">
        <f>'[1]FY22 Spend Pln TF Details '!F54</f>
        <v>195000</v>
      </c>
      <c r="F26" s="306">
        <f t="shared" si="3"/>
        <v>195000</v>
      </c>
    </row>
    <row r="27" spans="1:6" ht="15" x14ac:dyDescent="0.2">
      <c r="A27" s="302">
        <f>A26+1</f>
        <v>21</v>
      </c>
      <c r="B27" s="310"/>
      <c r="C27" s="310"/>
      <c r="D27" s="311" t="s">
        <v>429</v>
      </c>
      <c r="E27" s="312">
        <f>SUM(F27/F32)</f>
        <v>0.93434658490167055</v>
      </c>
      <c r="F27" s="313">
        <f>SUM(F6,F15:F26)</f>
        <v>35348200</v>
      </c>
    </row>
    <row r="28" spans="1:6" ht="15" x14ac:dyDescent="0.2">
      <c r="A28" s="302">
        <f t="shared" ref="A28:A32" si="4">A27+1</f>
        <v>22</v>
      </c>
      <c r="B28" s="531" t="s">
        <v>430</v>
      </c>
      <c r="C28" s="532"/>
      <c r="D28" s="533"/>
      <c r="E28" s="312"/>
      <c r="F28" s="313"/>
    </row>
    <row r="29" spans="1:6" ht="15" x14ac:dyDescent="0.2">
      <c r="A29" s="302">
        <f t="shared" si="4"/>
        <v>23</v>
      </c>
      <c r="B29" s="531" t="s">
        <v>431</v>
      </c>
      <c r="C29" s="532"/>
      <c r="D29" s="533"/>
      <c r="E29" s="312"/>
      <c r="F29" s="313"/>
    </row>
    <row r="30" spans="1:6" ht="15" x14ac:dyDescent="0.2">
      <c r="A30" s="302">
        <f t="shared" si="4"/>
        <v>24</v>
      </c>
      <c r="B30" s="314"/>
      <c r="C30" s="315"/>
      <c r="D30" s="316" t="s">
        <v>432</v>
      </c>
      <c r="E30" s="317">
        <f>'[1]FY22 Dir TF Sprt Spend Pln'!E44</f>
        <v>6.5653415098329462E-2</v>
      </c>
      <c r="F30" s="318">
        <f>'[1]FY22 Dir TF Sprt Spend Pln'!F44</f>
        <v>2483800</v>
      </c>
    </row>
    <row r="31" spans="1:6" ht="15" x14ac:dyDescent="0.2">
      <c r="A31" s="302">
        <f t="shared" si="4"/>
        <v>25</v>
      </c>
      <c r="B31" s="319"/>
      <c r="C31" s="320"/>
      <c r="D31" s="321"/>
      <c r="E31" s="322" t="s">
        <v>433</v>
      </c>
      <c r="F31" s="323">
        <f>F2-F32</f>
        <v>0</v>
      </c>
    </row>
    <row r="32" spans="1:6" ht="15" x14ac:dyDescent="0.2">
      <c r="A32" s="324">
        <f t="shared" si="4"/>
        <v>26</v>
      </c>
      <c r="B32" s="325"/>
      <c r="C32" s="326"/>
      <c r="D32" s="327"/>
      <c r="E32" s="328" t="s">
        <v>434</v>
      </c>
      <c r="F32" s="329">
        <f>SUM(F27:F30)</f>
        <v>37832000</v>
      </c>
    </row>
    <row r="33" spans="1:8" ht="15" x14ac:dyDescent="0.2">
      <c r="A33" s="302">
        <v>27</v>
      </c>
      <c r="B33" s="330"/>
      <c r="C33" s="330"/>
      <c r="D33" s="330"/>
      <c r="E33" s="331" t="s">
        <v>435</v>
      </c>
      <c r="F33" s="332"/>
      <c r="H33" s="424"/>
    </row>
    <row r="34" spans="1:8" x14ac:dyDescent="0.2">
      <c r="A34" s="529"/>
      <c r="B34" s="529"/>
      <c r="C34" s="529"/>
      <c r="D34" s="529"/>
      <c r="E34" s="529"/>
      <c r="F34" s="530"/>
    </row>
    <row r="35" spans="1:8" x14ac:dyDescent="0.2">
      <c r="A35" s="529"/>
      <c r="B35" s="529"/>
      <c r="C35" s="529"/>
      <c r="D35" s="529"/>
      <c r="E35" s="529"/>
      <c r="F35" s="530"/>
    </row>
  </sheetData>
  <sheetProtection selectLockedCells="1"/>
  <mergeCells count="9">
    <mergeCell ref="A34:F34"/>
    <mergeCell ref="A35:F35"/>
    <mergeCell ref="B29:D29"/>
    <mergeCell ref="A1:F1"/>
    <mergeCell ref="A4:F4"/>
    <mergeCell ref="D6:D13"/>
    <mergeCell ref="E6:E13"/>
    <mergeCell ref="F6:F13"/>
    <mergeCell ref="B28:D28"/>
  </mergeCells>
  <printOptions horizontalCentered="1"/>
  <pageMargins left="0.25" right="0.25" top="0.75" bottom="0.75" header="0.3" footer="0.3"/>
  <pageSetup scale="75" orientation="portrait" r:id="rId1"/>
  <headerFooter alignWithMargins="0">
    <oddHeader xml:space="preserve">&amp;C&amp;"Arial,Bold"&amp;12National Urban Search and Rescue FY2022 Readiness Cooperative Agreements 
Apendix C&amp;"Arial,Regular"
</oddHeader>
    <oddFooter>&amp;L&amp;P of &amp;N&amp;R&amp;D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501BF-4770-4ED7-9B9D-FE0EDA6BBFEE}">
  <sheetPr>
    <tabColor theme="6" tint="0.79998168889431442"/>
  </sheetPr>
  <dimension ref="A1:F66"/>
  <sheetViews>
    <sheetView showGridLines="0" showRowColHeaders="0" topLeftCell="A25" zoomScaleNormal="100" workbookViewId="0">
      <selection activeCell="G11" sqref="G11:L11"/>
    </sheetView>
  </sheetViews>
  <sheetFormatPr defaultColWidth="8.7109375" defaultRowHeight="12.75" x14ac:dyDescent="0.2"/>
  <cols>
    <col min="1" max="1" width="3.7109375" style="276" customWidth="1"/>
    <col min="2" max="2" width="49.28515625" style="276" customWidth="1"/>
    <col min="3" max="3" width="17.5703125" style="276" customWidth="1"/>
    <col min="4" max="4" width="5.7109375" style="276" customWidth="1"/>
    <col min="5" max="5" width="13.5703125" style="276" customWidth="1"/>
    <col min="6" max="6" width="17.5703125" style="276" customWidth="1"/>
    <col min="7" max="16384" width="8.7109375" style="276"/>
  </cols>
  <sheetData>
    <row r="1" spans="1:6" ht="20.100000000000001" customHeight="1" x14ac:dyDescent="0.2">
      <c r="A1" s="555" t="s">
        <v>549</v>
      </c>
      <c r="B1" s="535"/>
      <c r="C1" s="535"/>
      <c r="D1" s="535"/>
      <c r="E1" s="535"/>
      <c r="F1" s="536"/>
    </row>
    <row r="2" spans="1:6" ht="15.75" x14ac:dyDescent="0.2">
      <c r="A2" s="277"/>
      <c r="B2" s="278" t="s">
        <v>537</v>
      </c>
      <c r="C2" s="279"/>
      <c r="D2" s="279"/>
      <c r="E2" s="280" t="s">
        <v>436</v>
      </c>
      <c r="F2" s="336">
        <f>'[1]FY22 TF CA Spend Pln'!F2</f>
        <v>37832000</v>
      </c>
    </row>
    <row r="3" spans="1:6" ht="16.5" thickBot="1" x14ac:dyDescent="0.25">
      <c r="A3" s="282"/>
      <c r="B3" s="283" t="s">
        <v>437</v>
      </c>
      <c r="C3" s="284">
        <f>'[1]FY22 TF CA Spend Pln'!C3</f>
        <v>35348200</v>
      </c>
      <c r="D3" s="337"/>
      <c r="E3" s="338" t="str">
        <f>'[1]FY22 TF CA Spend Pln'!E3</f>
        <v>Direct Support:</v>
      </c>
      <c r="F3" s="281">
        <f>'[1]FY22 TF CA Spend Pln'!F3</f>
        <v>2483800</v>
      </c>
    </row>
    <row r="4" spans="1:6" ht="18.75" x14ac:dyDescent="0.2">
      <c r="A4" s="537" t="s">
        <v>438</v>
      </c>
      <c r="B4" s="537"/>
      <c r="C4" s="537"/>
      <c r="D4" s="537"/>
      <c r="E4" s="537"/>
      <c r="F4" s="537"/>
    </row>
    <row r="5" spans="1:6" ht="13.5" thickBot="1" x14ac:dyDescent="0.25">
      <c r="A5" s="287" t="s">
        <v>400</v>
      </c>
      <c r="B5" s="287" t="s">
        <v>401</v>
      </c>
      <c r="C5" s="339" t="s">
        <v>439</v>
      </c>
      <c r="D5" s="287" t="s">
        <v>403</v>
      </c>
      <c r="E5" s="339" t="s">
        <v>415</v>
      </c>
      <c r="F5" s="287" t="s">
        <v>405</v>
      </c>
    </row>
    <row r="6" spans="1:6" x14ac:dyDescent="0.2">
      <c r="A6" s="340">
        <f>'[1]FY22 TF CA Spend Pln'!A33+1</f>
        <v>28</v>
      </c>
      <c r="B6" s="341" t="s">
        <v>440</v>
      </c>
      <c r="C6" s="342" t="s">
        <v>441</v>
      </c>
      <c r="D6" s="343">
        <v>3</v>
      </c>
      <c r="E6" s="344">
        <v>91500</v>
      </c>
      <c r="F6" s="345">
        <f t="shared" ref="F6" si="0">SUM(D6*E6)</f>
        <v>274500</v>
      </c>
    </row>
    <row r="7" spans="1:6" x14ac:dyDescent="0.2">
      <c r="A7" s="340">
        <f>A6+1</f>
        <v>29</v>
      </c>
      <c r="B7" s="341" t="s">
        <v>442</v>
      </c>
      <c r="C7" s="342" t="s">
        <v>441</v>
      </c>
      <c r="D7" s="343">
        <v>3</v>
      </c>
      <c r="E7" s="344">
        <v>5000</v>
      </c>
      <c r="F7" s="345">
        <f t="shared" ref="F7" si="1">SUM(D7*E7)</f>
        <v>15000</v>
      </c>
    </row>
    <row r="8" spans="1:6" ht="13.5" thickBot="1" x14ac:dyDescent="0.25">
      <c r="A8" s="340">
        <f t="shared" ref="A8:A9" si="2">A7+1</f>
        <v>30</v>
      </c>
      <c r="B8" s="547" t="s">
        <v>538</v>
      </c>
      <c r="C8" s="548"/>
      <c r="D8" s="548"/>
      <c r="E8" s="549"/>
      <c r="F8" s="347">
        <f>SUM(F6:F7)</f>
        <v>289500</v>
      </c>
    </row>
    <row r="9" spans="1:6" ht="33.75" x14ac:dyDescent="0.2">
      <c r="A9" s="340">
        <f t="shared" si="2"/>
        <v>31</v>
      </c>
      <c r="B9" s="341" t="s">
        <v>443</v>
      </c>
      <c r="C9" s="342" t="s">
        <v>444</v>
      </c>
      <c r="D9" s="343">
        <v>7</v>
      </c>
      <c r="E9" s="355">
        <v>35000</v>
      </c>
      <c r="F9" s="345">
        <f t="shared" ref="F9:F10" si="3">SUM(D9*E9)</f>
        <v>245000</v>
      </c>
    </row>
    <row r="10" spans="1:6" ht="33.75" x14ac:dyDescent="0.2">
      <c r="A10" s="340">
        <f>A9+1</f>
        <v>32</v>
      </c>
      <c r="B10" s="341" t="s">
        <v>445</v>
      </c>
      <c r="C10" s="342" t="s">
        <v>444</v>
      </c>
      <c r="D10" s="343">
        <v>7</v>
      </c>
      <c r="E10" s="355">
        <v>55000</v>
      </c>
      <c r="F10" s="344">
        <f t="shared" si="3"/>
        <v>385000</v>
      </c>
    </row>
    <row r="11" spans="1:6" ht="13.5" thickBot="1" x14ac:dyDescent="0.25">
      <c r="A11" s="340">
        <f>A10+1</f>
        <v>33</v>
      </c>
      <c r="B11" s="547" t="s">
        <v>539</v>
      </c>
      <c r="C11" s="548"/>
      <c r="D11" s="548"/>
      <c r="E11" s="549"/>
      <c r="F11" s="347">
        <f>SUM(F9:F10)</f>
        <v>630000</v>
      </c>
    </row>
    <row r="12" spans="1:6" x14ac:dyDescent="0.2">
      <c r="A12" s="348">
        <f t="shared" ref="A12:A54" si="4">A11+1</f>
        <v>34</v>
      </c>
      <c r="B12" s="349" t="s">
        <v>446</v>
      </c>
      <c r="C12" s="350"/>
      <c r="D12" s="343"/>
      <c r="E12" s="351">
        <v>35000</v>
      </c>
      <c r="F12" s="344">
        <f t="shared" ref="F12:F18" si="5">SUM(D12*E12)</f>
        <v>0</v>
      </c>
    </row>
    <row r="13" spans="1:6" x14ac:dyDescent="0.2">
      <c r="A13" s="348">
        <f t="shared" si="4"/>
        <v>35</v>
      </c>
      <c r="B13" s="353" t="s">
        <v>447</v>
      </c>
      <c r="C13" s="354"/>
      <c r="D13" s="343"/>
      <c r="E13" s="355">
        <v>35000</v>
      </c>
      <c r="F13" s="344">
        <f t="shared" si="5"/>
        <v>0</v>
      </c>
    </row>
    <row r="14" spans="1:6" x14ac:dyDescent="0.2">
      <c r="A14" s="348">
        <f t="shared" si="4"/>
        <v>36</v>
      </c>
      <c r="B14" s="353" t="s">
        <v>448</v>
      </c>
      <c r="C14" s="354"/>
      <c r="D14" s="343"/>
      <c r="E14" s="355">
        <v>90000</v>
      </c>
      <c r="F14" s="344">
        <f t="shared" si="5"/>
        <v>0</v>
      </c>
    </row>
    <row r="15" spans="1:6" x14ac:dyDescent="0.2">
      <c r="A15" s="348">
        <f t="shared" si="4"/>
        <v>37</v>
      </c>
      <c r="B15" s="353" t="s">
        <v>449</v>
      </c>
      <c r="C15" s="354"/>
      <c r="D15" s="343"/>
      <c r="E15" s="355">
        <v>45000</v>
      </c>
      <c r="F15" s="344">
        <f t="shared" si="5"/>
        <v>0</v>
      </c>
    </row>
    <row r="16" spans="1:6" x14ac:dyDescent="0.2">
      <c r="A16" s="348">
        <f t="shared" si="4"/>
        <v>38</v>
      </c>
      <c r="B16" s="353" t="s">
        <v>450</v>
      </c>
      <c r="C16" s="354"/>
      <c r="D16" s="343"/>
      <c r="E16" s="355">
        <v>40000</v>
      </c>
      <c r="F16" s="344">
        <f t="shared" si="5"/>
        <v>0</v>
      </c>
    </row>
    <row r="17" spans="1:6" x14ac:dyDescent="0.2">
      <c r="A17" s="348">
        <f t="shared" si="4"/>
        <v>39</v>
      </c>
      <c r="B17" s="353" t="s">
        <v>451</v>
      </c>
      <c r="C17" s="354"/>
      <c r="D17" s="343"/>
      <c r="E17" s="355">
        <v>90000</v>
      </c>
      <c r="F17" s="344">
        <f t="shared" si="5"/>
        <v>0</v>
      </c>
    </row>
    <row r="18" spans="1:6" x14ac:dyDescent="0.2">
      <c r="A18" s="348">
        <f t="shared" si="4"/>
        <v>40</v>
      </c>
      <c r="B18" s="353" t="s">
        <v>452</v>
      </c>
      <c r="C18" s="354"/>
      <c r="D18" s="343"/>
      <c r="E18" s="355">
        <v>90000</v>
      </c>
      <c r="F18" s="344">
        <f t="shared" si="5"/>
        <v>0</v>
      </c>
    </row>
    <row r="19" spans="1:6" x14ac:dyDescent="0.2">
      <c r="A19" s="348">
        <f t="shared" si="4"/>
        <v>41</v>
      </c>
      <c r="B19" s="353" t="s">
        <v>453</v>
      </c>
      <c r="C19" s="354"/>
      <c r="D19" s="343"/>
      <c r="E19" s="355">
        <v>40000</v>
      </c>
      <c r="F19" s="344">
        <f>SUM(D19*E19)</f>
        <v>0</v>
      </c>
    </row>
    <row r="20" spans="1:6" x14ac:dyDescent="0.2">
      <c r="A20" s="348">
        <f t="shared" si="4"/>
        <v>42</v>
      </c>
      <c r="B20" s="353" t="s">
        <v>454</v>
      </c>
      <c r="C20" s="354"/>
      <c r="D20" s="343"/>
      <c r="E20" s="355">
        <v>35000</v>
      </c>
      <c r="F20" s="344">
        <f>SUM(D20*E20)</f>
        <v>0</v>
      </c>
    </row>
    <row r="21" spans="1:6" x14ac:dyDescent="0.2">
      <c r="A21" s="348">
        <f t="shared" si="4"/>
        <v>43</v>
      </c>
      <c r="B21" s="353" t="s">
        <v>455</v>
      </c>
      <c r="C21" s="354"/>
      <c r="D21" s="343"/>
      <c r="E21" s="355">
        <v>35000</v>
      </c>
      <c r="F21" s="344">
        <f>SUM(D21*E21)</f>
        <v>0</v>
      </c>
    </row>
    <row r="22" spans="1:6" x14ac:dyDescent="0.2">
      <c r="A22" s="348">
        <f t="shared" si="4"/>
        <v>44</v>
      </c>
      <c r="B22" s="353" t="s">
        <v>456</v>
      </c>
      <c r="C22" s="354"/>
      <c r="D22" s="343"/>
      <c r="E22" s="355">
        <v>40000</v>
      </c>
      <c r="F22" s="344">
        <f>SUM(D22*E22)</f>
        <v>0</v>
      </c>
    </row>
    <row r="23" spans="1:6" ht="13.5" thickBot="1" x14ac:dyDescent="0.25">
      <c r="A23" s="348">
        <f t="shared" si="4"/>
        <v>45</v>
      </c>
      <c r="B23" s="550" t="s">
        <v>540</v>
      </c>
      <c r="C23" s="551"/>
      <c r="D23" s="552"/>
      <c r="E23" s="553"/>
      <c r="F23" s="356">
        <f>SUM(F12:F22)</f>
        <v>0</v>
      </c>
    </row>
    <row r="24" spans="1:6" x14ac:dyDescent="0.2">
      <c r="A24" s="348">
        <f t="shared" si="4"/>
        <v>46</v>
      </c>
      <c r="B24" s="353" t="s">
        <v>457</v>
      </c>
      <c r="C24" s="354"/>
      <c r="D24" s="343"/>
      <c r="E24" s="355">
        <v>10000</v>
      </c>
      <c r="F24" s="355">
        <f>SUM(D24*E24)</f>
        <v>0</v>
      </c>
    </row>
    <row r="25" spans="1:6" ht="13.5" thickBot="1" x14ac:dyDescent="0.25">
      <c r="A25" s="348">
        <f t="shared" si="4"/>
        <v>47</v>
      </c>
      <c r="B25" s="550" t="s">
        <v>541</v>
      </c>
      <c r="C25" s="551"/>
      <c r="D25" s="551"/>
      <c r="E25" s="554"/>
      <c r="F25" s="356">
        <f>SUM(F24:F24)</f>
        <v>0</v>
      </c>
    </row>
    <row r="26" spans="1:6" x14ac:dyDescent="0.2">
      <c r="A26" s="348">
        <f t="shared" si="4"/>
        <v>48</v>
      </c>
      <c r="B26" s="357" t="s">
        <v>458</v>
      </c>
      <c r="C26" s="358" t="s">
        <v>49</v>
      </c>
      <c r="D26" s="343">
        <v>1</v>
      </c>
      <c r="E26" s="355">
        <v>6000</v>
      </c>
      <c r="F26" s="355">
        <f>SUM(D26*E26)</f>
        <v>6000</v>
      </c>
    </row>
    <row r="27" spans="1:6" x14ac:dyDescent="0.2">
      <c r="A27" s="348">
        <f t="shared" si="4"/>
        <v>49</v>
      </c>
      <c r="B27" s="359" t="s">
        <v>459</v>
      </c>
      <c r="C27" s="358" t="s">
        <v>25</v>
      </c>
      <c r="D27" s="343">
        <v>1</v>
      </c>
      <c r="E27" s="355">
        <v>6000</v>
      </c>
      <c r="F27" s="355">
        <f>SUM(D27*E27)</f>
        <v>6000</v>
      </c>
    </row>
    <row r="28" spans="1:6" x14ac:dyDescent="0.2">
      <c r="A28" s="348">
        <f t="shared" si="4"/>
        <v>50</v>
      </c>
      <c r="B28" s="359" t="s">
        <v>460</v>
      </c>
      <c r="C28" s="358" t="s">
        <v>542</v>
      </c>
      <c r="D28" s="343">
        <v>1</v>
      </c>
      <c r="E28" s="355">
        <v>6000</v>
      </c>
      <c r="F28" s="355">
        <f t="shared" ref="F28:F30" si="6">SUM(D28*E28)</f>
        <v>6000</v>
      </c>
    </row>
    <row r="29" spans="1:6" x14ac:dyDescent="0.2">
      <c r="A29" s="348">
        <f t="shared" si="4"/>
        <v>51</v>
      </c>
      <c r="B29" s="359" t="s">
        <v>461</v>
      </c>
      <c r="C29" s="358" t="s">
        <v>39</v>
      </c>
      <c r="D29" s="343">
        <v>10</v>
      </c>
      <c r="E29" s="355">
        <v>1500</v>
      </c>
      <c r="F29" s="355">
        <f t="shared" si="6"/>
        <v>15000</v>
      </c>
    </row>
    <row r="30" spans="1:6" x14ac:dyDescent="0.2">
      <c r="A30" s="348">
        <f t="shared" si="4"/>
        <v>52</v>
      </c>
      <c r="B30" s="359" t="s">
        <v>462</v>
      </c>
      <c r="C30" s="358" t="s">
        <v>39</v>
      </c>
      <c r="D30" s="343">
        <v>0</v>
      </c>
      <c r="E30" s="355">
        <v>100000</v>
      </c>
      <c r="F30" s="355">
        <f t="shared" si="6"/>
        <v>0</v>
      </c>
    </row>
    <row r="31" spans="1:6" ht="13.5" thickBot="1" x14ac:dyDescent="0.25">
      <c r="A31" s="348">
        <f t="shared" si="4"/>
        <v>53</v>
      </c>
      <c r="B31" s="540" t="s">
        <v>543</v>
      </c>
      <c r="C31" s="541"/>
      <c r="D31" s="541"/>
      <c r="E31" s="542"/>
      <c r="F31" s="360">
        <f>SUM(F26:F30)</f>
        <v>33000</v>
      </c>
    </row>
    <row r="32" spans="1:6" x14ac:dyDescent="0.2">
      <c r="A32" s="348">
        <f t="shared" si="4"/>
        <v>54</v>
      </c>
      <c r="B32" s="357" t="s">
        <v>463</v>
      </c>
      <c r="C32" s="358"/>
      <c r="D32" s="343"/>
      <c r="E32" s="355">
        <v>20000</v>
      </c>
      <c r="F32" s="355">
        <f>SUM(D32*E32)</f>
        <v>0</v>
      </c>
    </row>
    <row r="33" spans="1:6" x14ac:dyDescent="0.2">
      <c r="A33" s="348">
        <f t="shared" si="4"/>
        <v>55</v>
      </c>
      <c r="B33" s="359" t="s">
        <v>464</v>
      </c>
      <c r="C33" s="358"/>
      <c r="D33" s="343"/>
      <c r="E33" s="355">
        <v>1000</v>
      </c>
      <c r="F33" s="355">
        <f>SUM(D33*E33)</f>
        <v>0</v>
      </c>
    </row>
    <row r="34" spans="1:6" x14ac:dyDescent="0.2">
      <c r="A34" s="348">
        <f t="shared" si="4"/>
        <v>56</v>
      </c>
      <c r="B34" s="359" t="s">
        <v>465</v>
      </c>
      <c r="C34" s="358"/>
      <c r="D34" s="343"/>
      <c r="E34" s="355">
        <v>1000</v>
      </c>
      <c r="F34" s="355">
        <f>SUM(D34*E34)</f>
        <v>0</v>
      </c>
    </row>
    <row r="35" spans="1:6" x14ac:dyDescent="0.2">
      <c r="A35" s="348">
        <f t="shared" si="4"/>
        <v>57</v>
      </c>
      <c r="B35" s="359" t="s">
        <v>466</v>
      </c>
      <c r="C35" s="358"/>
      <c r="D35" s="343"/>
      <c r="E35" s="355">
        <v>40000</v>
      </c>
      <c r="F35" s="355">
        <f>SUM(D35*E35)</f>
        <v>0</v>
      </c>
    </row>
    <row r="36" spans="1:6" x14ac:dyDescent="0.2">
      <c r="A36" s="348">
        <f t="shared" si="4"/>
        <v>58</v>
      </c>
      <c r="B36" s="361" t="s">
        <v>467</v>
      </c>
      <c r="C36" s="358"/>
      <c r="D36" s="343"/>
      <c r="E36" s="362">
        <v>5000</v>
      </c>
      <c r="F36" s="355">
        <f>SUM(D36*E36)</f>
        <v>0</v>
      </c>
    </row>
    <row r="37" spans="1:6" x14ac:dyDescent="0.2">
      <c r="A37" s="348">
        <f t="shared" si="4"/>
        <v>59</v>
      </c>
      <c r="B37" s="361" t="s">
        <v>468</v>
      </c>
      <c r="C37" s="358"/>
      <c r="D37" s="343"/>
      <c r="E37" s="362">
        <v>10000</v>
      </c>
      <c r="F37" s="355">
        <f t="shared" ref="F37:F38" si="7">SUM(D37*E37)</f>
        <v>0</v>
      </c>
    </row>
    <row r="38" spans="1:6" x14ac:dyDescent="0.2">
      <c r="A38" s="348">
        <f t="shared" si="4"/>
        <v>60</v>
      </c>
      <c r="B38" s="359" t="s">
        <v>469</v>
      </c>
      <c r="C38" s="358"/>
      <c r="D38" s="343"/>
      <c r="E38" s="355">
        <v>40000</v>
      </c>
      <c r="F38" s="355">
        <f t="shared" si="7"/>
        <v>0</v>
      </c>
    </row>
    <row r="39" spans="1:6" ht="13.5" thickBot="1" x14ac:dyDescent="0.25">
      <c r="A39" s="348">
        <f t="shared" si="4"/>
        <v>61</v>
      </c>
      <c r="B39" s="540" t="s">
        <v>544</v>
      </c>
      <c r="C39" s="541"/>
      <c r="D39" s="541"/>
      <c r="E39" s="542"/>
      <c r="F39" s="360">
        <f>SUM(F32:F38)</f>
        <v>0</v>
      </c>
    </row>
    <row r="40" spans="1:6" x14ac:dyDescent="0.2">
      <c r="A40" s="348">
        <f t="shared" si="4"/>
        <v>62</v>
      </c>
      <c r="B40" s="357" t="s">
        <v>470</v>
      </c>
      <c r="C40" s="358" t="s">
        <v>471</v>
      </c>
      <c r="D40" s="343">
        <v>3</v>
      </c>
      <c r="E40" s="362">
        <v>4000</v>
      </c>
      <c r="F40" s="355">
        <f t="shared" ref="F40:F51" si="8">SUM(D40*E40)</f>
        <v>12000</v>
      </c>
    </row>
    <row r="41" spans="1:6" x14ac:dyDescent="0.2">
      <c r="A41" s="348">
        <f t="shared" si="4"/>
        <v>63</v>
      </c>
      <c r="B41" s="359" t="s">
        <v>472</v>
      </c>
      <c r="C41" s="358" t="s">
        <v>42</v>
      </c>
      <c r="D41" s="343">
        <v>1</v>
      </c>
      <c r="E41" s="362">
        <v>10000</v>
      </c>
      <c r="F41" s="355">
        <f t="shared" si="8"/>
        <v>10000</v>
      </c>
    </row>
    <row r="42" spans="1:6" x14ac:dyDescent="0.2">
      <c r="A42" s="348">
        <f t="shared" si="4"/>
        <v>64</v>
      </c>
      <c r="B42" s="359" t="s">
        <v>473</v>
      </c>
      <c r="C42" s="358" t="s">
        <v>593</v>
      </c>
      <c r="D42" s="343">
        <v>3</v>
      </c>
      <c r="E42" s="362">
        <v>7500</v>
      </c>
      <c r="F42" s="355">
        <f t="shared" si="8"/>
        <v>22500</v>
      </c>
    </row>
    <row r="43" spans="1:6" x14ac:dyDescent="0.2">
      <c r="A43" s="348">
        <f t="shared" si="4"/>
        <v>65</v>
      </c>
      <c r="B43" s="359" t="s">
        <v>474</v>
      </c>
      <c r="C43" s="358" t="s">
        <v>34</v>
      </c>
      <c r="D43" s="343">
        <v>1</v>
      </c>
      <c r="E43" s="362">
        <v>15000</v>
      </c>
      <c r="F43" s="355">
        <f t="shared" si="8"/>
        <v>15000</v>
      </c>
    </row>
    <row r="44" spans="1:6" x14ac:dyDescent="0.2">
      <c r="A44" s="348">
        <f t="shared" si="4"/>
        <v>66</v>
      </c>
      <c r="B44" s="359" t="s">
        <v>475</v>
      </c>
      <c r="C44" s="358" t="s">
        <v>47</v>
      </c>
      <c r="D44" s="343">
        <v>1</v>
      </c>
      <c r="E44" s="362">
        <v>12000</v>
      </c>
      <c r="F44" s="355">
        <f t="shared" si="8"/>
        <v>12000</v>
      </c>
    </row>
    <row r="45" spans="1:6" x14ac:dyDescent="0.2">
      <c r="A45" s="348">
        <f t="shared" si="4"/>
        <v>67</v>
      </c>
      <c r="B45" s="359" t="s">
        <v>476</v>
      </c>
      <c r="C45" s="358" t="s">
        <v>25</v>
      </c>
      <c r="D45" s="343">
        <v>1</v>
      </c>
      <c r="E45" s="362">
        <v>18000</v>
      </c>
      <c r="F45" s="355">
        <f t="shared" si="8"/>
        <v>18000</v>
      </c>
    </row>
    <row r="46" spans="1:6" x14ac:dyDescent="0.2">
      <c r="A46" s="348">
        <f t="shared" si="4"/>
        <v>68</v>
      </c>
      <c r="B46" s="359" t="s">
        <v>477</v>
      </c>
      <c r="C46" s="358" t="s">
        <v>47</v>
      </c>
      <c r="D46" s="343">
        <v>1</v>
      </c>
      <c r="E46" s="362">
        <v>4000</v>
      </c>
      <c r="F46" s="355">
        <f t="shared" si="8"/>
        <v>4000</v>
      </c>
    </row>
    <row r="47" spans="1:6" x14ac:dyDescent="0.2">
      <c r="A47" s="348">
        <f t="shared" si="4"/>
        <v>69</v>
      </c>
      <c r="B47" s="359" t="s">
        <v>478</v>
      </c>
      <c r="C47" s="358" t="s">
        <v>479</v>
      </c>
      <c r="D47" s="343">
        <v>4</v>
      </c>
      <c r="E47" s="362">
        <v>6000</v>
      </c>
      <c r="F47" s="355">
        <f t="shared" si="8"/>
        <v>24000</v>
      </c>
    </row>
    <row r="48" spans="1:6" x14ac:dyDescent="0.2">
      <c r="A48" s="348">
        <f t="shared" si="4"/>
        <v>70</v>
      </c>
      <c r="B48" s="359" t="s">
        <v>480</v>
      </c>
      <c r="C48" s="358" t="s">
        <v>479</v>
      </c>
      <c r="D48" s="343">
        <v>8</v>
      </c>
      <c r="E48" s="362">
        <v>2000</v>
      </c>
      <c r="F48" s="355">
        <f t="shared" si="8"/>
        <v>16000</v>
      </c>
    </row>
    <row r="49" spans="1:6" x14ac:dyDescent="0.2">
      <c r="A49" s="348">
        <f t="shared" si="4"/>
        <v>71</v>
      </c>
      <c r="B49" s="359" t="s">
        <v>481</v>
      </c>
      <c r="C49" s="358" t="s">
        <v>479</v>
      </c>
      <c r="D49" s="343">
        <v>15</v>
      </c>
      <c r="E49" s="362">
        <v>2000</v>
      </c>
      <c r="F49" s="355">
        <f t="shared" si="8"/>
        <v>30000</v>
      </c>
    </row>
    <row r="50" spans="1:6" x14ac:dyDescent="0.2">
      <c r="A50" s="348">
        <f t="shared" si="4"/>
        <v>72</v>
      </c>
      <c r="B50" s="359" t="s">
        <v>482</v>
      </c>
      <c r="C50" s="358" t="s">
        <v>47</v>
      </c>
      <c r="D50" s="343">
        <v>1</v>
      </c>
      <c r="E50" s="362">
        <v>30000</v>
      </c>
      <c r="F50" s="355">
        <f t="shared" si="8"/>
        <v>30000</v>
      </c>
    </row>
    <row r="51" spans="1:6" x14ac:dyDescent="0.2">
      <c r="A51" s="348">
        <f t="shared" si="4"/>
        <v>73</v>
      </c>
      <c r="B51" s="359" t="s">
        <v>483</v>
      </c>
      <c r="C51" s="358" t="s">
        <v>39</v>
      </c>
      <c r="D51" s="343">
        <v>0</v>
      </c>
      <c r="E51" s="362">
        <v>7500</v>
      </c>
      <c r="F51" s="355">
        <f t="shared" si="8"/>
        <v>0</v>
      </c>
    </row>
    <row r="52" spans="1:6" ht="15.75" customHeight="1" thickBot="1" x14ac:dyDescent="0.25">
      <c r="A52" s="348">
        <f t="shared" si="4"/>
        <v>74</v>
      </c>
      <c r="B52" s="540" t="s">
        <v>545</v>
      </c>
      <c r="C52" s="541"/>
      <c r="D52" s="541"/>
      <c r="E52" s="542"/>
      <c r="F52" s="360">
        <f>SUM(F40:F51)</f>
        <v>193500</v>
      </c>
    </row>
    <row r="53" spans="1:6" ht="22.5" customHeight="1" x14ac:dyDescent="0.2">
      <c r="A53" s="348">
        <f t="shared" si="4"/>
        <v>75</v>
      </c>
      <c r="B53" s="363" t="s">
        <v>484</v>
      </c>
      <c r="C53" s="358" t="s">
        <v>546</v>
      </c>
      <c r="D53" s="343">
        <v>6</v>
      </c>
      <c r="E53" s="355">
        <v>32500</v>
      </c>
      <c r="F53" s="355">
        <f t="shared" ref="F53" si="9">SUM(D53*E53)</f>
        <v>195000</v>
      </c>
    </row>
    <row r="54" spans="1:6" ht="15.75" customHeight="1" thickBot="1" x14ac:dyDescent="0.25">
      <c r="A54" s="348">
        <f t="shared" si="4"/>
        <v>76</v>
      </c>
      <c r="B54" s="543" t="s">
        <v>547</v>
      </c>
      <c r="C54" s="541"/>
      <c r="D54" s="541"/>
      <c r="E54" s="542"/>
      <c r="F54" s="364">
        <f>SUM(F53:F53)</f>
        <v>195000</v>
      </c>
    </row>
    <row r="55" spans="1:6" x14ac:dyDescent="0.2">
      <c r="A55" s="333"/>
      <c r="B55" s="545"/>
      <c r="C55" s="545"/>
      <c r="D55" s="545"/>
      <c r="E55" s="545"/>
      <c r="F55" s="545"/>
    </row>
    <row r="56" spans="1:6" x14ac:dyDescent="0.2">
      <c r="A56" s="333"/>
      <c r="B56" s="545"/>
      <c r="C56" s="545"/>
      <c r="D56" s="545"/>
      <c r="E56" s="545"/>
      <c r="F56" s="545"/>
    </row>
    <row r="57" spans="1:6" x14ac:dyDescent="0.2">
      <c r="A57" s="333"/>
      <c r="B57" s="545"/>
      <c r="C57" s="545"/>
      <c r="D57" s="545"/>
      <c r="E57" s="545"/>
      <c r="F57" s="545"/>
    </row>
    <row r="58" spans="1:6" x14ac:dyDescent="0.2">
      <c r="A58" s="333"/>
      <c r="C58" s="335"/>
      <c r="D58" s="335"/>
      <c r="E58" s="335"/>
      <c r="F58" s="335"/>
    </row>
    <row r="59" spans="1:6" ht="15" customHeight="1" x14ac:dyDescent="0.2">
      <c r="B59" s="546"/>
      <c r="C59" s="546"/>
      <c r="D59" s="546"/>
      <c r="E59" s="546"/>
      <c r="F59" s="546"/>
    </row>
    <row r="60" spans="1:6" ht="15" customHeight="1" x14ac:dyDescent="0.2">
      <c r="A60" s="333"/>
      <c r="B60" s="544"/>
      <c r="C60" s="544"/>
      <c r="D60" s="544"/>
      <c r="E60" s="544"/>
      <c r="F60" s="544"/>
    </row>
    <row r="61" spans="1:6" ht="12" customHeight="1" x14ac:dyDescent="0.2">
      <c r="B61" s="544"/>
      <c r="C61" s="544"/>
      <c r="D61" s="544"/>
      <c r="E61" s="544"/>
      <c r="F61" s="544"/>
    </row>
    <row r="62" spans="1:6" ht="12.95" customHeight="1" x14ac:dyDescent="0.2">
      <c r="A62" s="334"/>
      <c r="B62" s="544"/>
      <c r="C62" s="544"/>
      <c r="D62" s="544"/>
      <c r="E62" s="544"/>
      <c r="F62" s="544"/>
    </row>
    <row r="63" spans="1:6" ht="15" x14ac:dyDescent="0.2">
      <c r="A63" s="334"/>
      <c r="B63" s="544"/>
      <c r="C63" s="544"/>
      <c r="D63" s="544"/>
      <c r="E63" s="544"/>
      <c r="F63" s="544"/>
    </row>
    <row r="64" spans="1:6" ht="15" x14ac:dyDescent="0.2">
      <c r="B64" s="544"/>
      <c r="C64" s="544"/>
      <c r="D64" s="544"/>
      <c r="E64" s="544"/>
      <c r="F64" s="544"/>
    </row>
    <row r="65" spans="2:6" ht="15" x14ac:dyDescent="0.2">
      <c r="B65" s="544"/>
      <c r="C65" s="544"/>
      <c r="D65" s="544"/>
      <c r="E65" s="544"/>
      <c r="F65" s="544"/>
    </row>
    <row r="66" spans="2:6" x14ac:dyDescent="0.2">
      <c r="C66" s="335"/>
      <c r="D66" s="335"/>
      <c r="E66" s="335"/>
      <c r="F66" s="335"/>
    </row>
  </sheetData>
  <sheetProtection selectLockedCells="1"/>
  <mergeCells count="18">
    <mergeCell ref="A1:F1"/>
    <mergeCell ref="B64:F64"/>
    <mergeCell ref="B65:F65"/>
    <mergeCell ref="B55:F57"/>
    <mergeCell ref="B59:F59"/>
    <mergeCell ref="B60:F60"/>
    <mergeCell ref="B61:F61"/>
    <mergeCell ref="B62:F62"/>
    <mergeCell ref="B63:F63"/>
    <mergeCell ref="B31:E31"/>
    <mergeCell ref="B39:E39"/>
    <mergeCell ref="B52:E52"/>
    <mergeCell ref="B54:E54"/>
    <mergeCell ref="A4:F4"/>
    <mergeCell ref="B8:E8"/>
    <mergeCell ref="B11:E11"/>
    <mergeCell ref="B23:E23"/>
    <mergeCell ref="B25:E25"/>
  </mergeCells>
  <printOptions horizontalCentered="1"/>
  <pageMargins left="0.25" right="0.25" top="0.75" bottom="0.75" header="0.3" footer="0.3"/>
  <pageSetup scale="75" orientation="portrait" r:id="rId1"/>
  <headerFooter alignWithMargins="0">
    <oddHeader>&amp;C&amp;"Arial,Bold"&amp;12National Urban Search and Rescue FY2022 Readiness Cooperative Agreements &amp;"Arial,Regular"
&amp;"Arial,Bold Italic"APPENDIX C</oddHeader>
    <oddFooter>&amp;L&amp;P of &amp;N&amp;R&amp;D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42E17-4A69-41EF-8E66-E5FF20C456A7}">
  <sheetPr>
    <tabColor theme="3" tint="0.59999389629810485"/>
  </sheetPr>
  <dimension ref="A1:G63"/>
  <sheetViews>
    <sheetView showGridLines="0" showRowColHeaders="0" zoomScaleNormal="100" workbookViewId="0">
      <selection activeCell="B12" sqref="B12"/>
    </sheetView>
  </sheetViews>
  <sheetFormatPr defaultColWidth="8.7109375" defaultRowHeight="12.75" x14ac:dyDescent="0.2"/>
  <cols>
    <col min="1" max="1" width="4.28515625" style="276" customWidth="1"/>
    <col min="2" max="2" width="49.28515625" style="276" customWidth="1"/>
    <col min="3" max="3" width="17.5703125" style="276" customWidth="1"/>
    <col min="4" max="4" width="5.7109375" style="276" customWidth="1"/>
    <col min="5" max="5" width="13.5703125" style="276" customWidth="1"/>
    <col min="6" max="6" width="17.5703125" style="276" customWidth="1"/>
    <col min="7" max="7" width="12.7109375" style="276" bestFit="1" customWidth="1"/>
    <col min="8" max="16384" width="8.7109375" style="276"/>
  </cols>
  <sheetData>
    <row r="1" spans="1:7" ht="20.100000000000001" customHeight="1" x14ac:dyDescent="0.2">
      <c r="A1" s="555" t="s">
        <v>549</v>
      </c>
      <c r="B1" s="535"/>
      <c r="C1" s="535"/>
      <c r="D1" s="535"/>
      <c r="E1" s="535"/>
      <c r="F1" s="536"/>
      <c r="G1" s="308"/>
    </row>
    <row r="2" spans="1:7" ht="15.75" x14ac:dyDescent="0.2">
      <c r="A2" s="277"/>
      <c r="B2" s="278" t="s">
        <v>537</v>
      </c>
      <c r="C2" s="279"/>
      <c r="D2" s="279"/>
      <c r="E2" s="280" t="s">
        <v>436</v>
      </c>
      <c r="F2" s="336">
        <f>'[1]FY22 TF CA Spend Pln'!F2</f>
        <v>37832000</v>
      </c>
      <c r="G2" s="308"/>
    </row>
    <row r="3" spans="1:7" ht="16.5" thickBot="1" x14ac:dyDescent="0.25">
      <c r="A3" s="367"/>
      <c r="B3" s="368" t="s">
        <v>397</v>
      </c>
      <c r="C3" s="369">
        <f>'[1]FY22 TF CA Spend Pln'!C3</f>
        <v>35348200</v>
      </c>
      <c r="D3" s="370"/>
      <c r="E3" s="368" t="str">
        <f>'[1]FY22 TF CA Spend Pln'!E3</f>
        <v>Direct Support:</v>
      </c>
      <c r="F3" s="371">
        <f>'[1]FY22 TF CA Spend Pln'!F3</f>
        <v>2483800</v>
      </c>
    </row>
    <row r="4" spans="1:7" ht="18.75" x14ac:dyDescent="0.2">
      <c r="A4" s="557" t="s">
        <v>485</v>
      </c>
      <c r="B4" s="557"/>
      <c r="C4" s="557"/>
      <c r="D4" s="557"/>
      <c r="E4" s="557"/>
      <c r="F4" s="557"/>
    </row>
    <row r="5" spans="1:7" ht="13.5" thickBot="1" x14ac:dyDescent="0.25">
      <c r="A5" s="372" t="s">
        <v>400</v>
      </c>
      <c r="B5" s="372" t="s">
        <v>401</v>
      </c>
      <c r="C5" s="373" t="s">
        <v>439</v>
      </c>
      <c r="D5" s="372" t="s">
        <v>403</v>
      </c>
      <c r="E5" s="373" t="s">
        <v>415</v>
      </c>
      <c r="F5" s="372" t="s">
        <v>405</v>
      </c>
    </row>
    <row r="6" spans="1:7" ht="15" x14ac:dyDescent="0.2">
      <c r="A6" s="374">
        <f>'FY22 Spend Plan App C.2'!A54+1</f>
        <v>77</v>
      </c>
      <c r="B6" s="375" t="s">
        <v>486</v>
      </c>
      <c r="C6" s="376" t="s">
        <v>487</v>
      </c>
      <c r="D6" s="377" t="s">
        <v>488</v>
      </c>
      <c r="E6" s="378" t="s">
        <v>488</v>
      </c>
      <c r="F6" s="379">
        <f>'[1]FY22 Operational Trvl Spend Pln'!H56</f>
        <v>31000</v>
      </c>
      <c r="G6" s="346"/>
    </row>
    <row r="7" spans="1:7" ht="15" x14ac:dyDescent="0.2">
      <c r="A7" s="380">
        <f>A6+1</f>
        <v>78</v>
      </c>
      <c r="B7" s="381" t="s">
        <v>489</v>
      </c>
      <c r="C7" s="382"/>
      <c r="D7" s="377">
        <v>1</v>
      </c>
      <c r="E7" s="378">
        <v>93839</v>
      </c>
      <c r="F7" s="385">
        <f t="shared" ref="F7:F43" si="0">SUM(D7*E7)</f>
        <v>93839</v>
      </c>
      <c r="G7" s="346"/>
    </row>
    <row r="8" spans="1:7" ht="15" x14ac:dyDescent="0.2">
      <c r="A8" s="380">
        <f t="shared" ref="A8:A44" si="1">A7+1</f>
        <v>79</v>
      </c>
      <c r="B8" s="381" t="s">
        <v>490</v>
      </c>
      <c r="C8" s="386" t="s">
        <v>491</v>
      </c>
      <c r="D8" s="377">
        <v>1</v>
      </c>
      <c r="E8" s="378">
        <v>10020</v>
      </c>
      <c r="F8" s="385">
        <f>SUM(D8*E8)</f>
        <v>10020</v>
      </c>
    </row>
    <row r="9" spans="1:7" ht="15" x14ac:dyDescent="0.2">
      <c r="A9" s="380">
        <f t="shared" si="1"/>
        <v>80</v>
      </c>
      <c r="B9" s="381" t="s">
        <v>492</v>
      </c>
      <c r="C9" s="382"/>
      <c r="D9" s="377">
        <v>1</v>
      </c>
      <c r="E9" s="378">
        <v>77611</v>
      </c>
      <c r="F9" s="385">
        <f t="shared" si="0"/>
        <v>77611</v>
      </c>
      <c r="G9" s="387"/>
    </row>
    <row r="10" spans="1:7" ht="15" x14ac:dyDescent="0.2">
      <c r="A10" s="380">
        <f t="shared" si="1"/>
        <v>81</v>
      </c>
      <c r="B10" s="381" t="s">
        <v>493</v>
      </c>
      <c r="C10" s="382"/>
      <c r="D10" s="377">
        <v>1</v>
      </c>
      <c r="E10" s="378">
        <v>400000</v>
      </c>
      <c r="F10" s="385">
        <f t="shared" si="0"/>
        <v>400000</v>
      </c>
      <c r="G10" s="346"/>
    </row>
    <row r="11" spans="1:7" ht="15" x14ac:dyDescent="0.2">
      <c r="A11" s="380">
        <f t="shared" si="1"/>
        <v>82</v>
      </c>
      <c r="B11" s="381" t="s">
        <v>494</v>
      </c>
      <c r="C11" s="382"/>
      <c r="D11" s="377">
        <v>1</v>
      </c>
      <c r="E11" s="378">
        <v>2600</v>
      </c>
      <c r="F11" s="385">
        <f t="shared" si="0"/>
        <v>2600</v>
      </c>
      <c r="G11" s="346"/>
    </row>
    <row r="12" spans="1:7" ht="15" x14ac:dyDescent="0.2">
      <c r="A12" s="380">
        <f t="shared" si="1"/>
        <v>83</v>
      </c>
      <c r="B12" s="389" t="s">
        <v>495</v>
      </c>
      <c r="C12" s="382"/>
      <c r="D12" s="377">
        <v>2</v>
      </c>
      <c r="E12" s="378">
        <v>0</v>
      </c>
      <c r="F12" s="385">
        <f t="shared" si="0"/>
        <v>0</v>
      </c>
      <c r="G12" s="346"/>
    </row>
    <row r="13" spans="1:7" ht="15" x14ac:dyDescent="0.2">
      <c r="A13" s="380">
        <f t="shared" si="1"/>
        <v>84</v>
      </c>
      <c r="B13" s="381" t="s">
        <v>496</v>
      </c>
      <c r="C13" s="382"/>
      <c r="D13" s="377">
        <v>1</v>
      </c>
      <c r="E13" s="378">
        <v>10000</v>
      </c>
      <c r="F13" s="385">
        <f t="shared" si="0"/>
        <v>10000</v>
      </c>
      <c r="G13" s="352"/>
    </row>
    <row r="14" spans="1:7" ht="15" x14ac:dyDescent="0.2">
      <c r="A14" s="380">
        <f t="shared" si="1"/>
        <v>85</v>
      </c>
      <c r="B14" s="381" t="s">
        <v>497</v>
      </c>
      <c r="C14" s="382" t="s">
        <v>498</v>
      </c>
      <c r="D14" s="377">
        <v>1</v>
      </c>
      <c r="E14" s="378">
        <v>80000</v>
      </c>
      <c r="F14" s="385">
        <f t="shared" si="0"/>
        <v>80000</v>
      </c>
      <c r="G14" s="352"/>
    </row>
    <row r="15" spans="1:7" ht="15" x14ac:dyDescent="0.2">
      <c r="A15" s="380">
        <f t="shared" si="1"/>
        <v>86</v>
      </c>
      <c r="B15" s="381" t="s">
        <v>499</v>
      </c>
      <c r="C15" s="382" t="s">
        <v>500</v>
      </c>
      <c r="D15" s="377">
        <v>1</v>
      </c>
      <c r="E15" s="378">
        <v>5000</v>
      </c>
      <c r="F15" s="385">
        <f t="shared" si="0"/>
        <v>5000</v>
      </c>
      <c r="G15" s="352"/>
    </row>
    <row r="16" spans="1:7" ht="15" x14ac:dyDescent="0.2">
      <c r="A16" s="380">
        <f t="shared" si="1"/>
        <v>87</v>
      </c>
      <c r="B16" s="381" t="s">
        <v>501</v>
      </c>
      <c r="C16" s="382"/>
      <c r="D16" s="377">
        <v>1</v>
      </c>
      <c r="E16" s="378">
        <v>154000</v>
      </c>
      <c r="F16" s="385">
        <f t="shared" si="0"/>
        <v>154000</v>
      </c>
      <c r="G16" s="352"/>
    </row>
    <row r="17" spans="1:7" ht="15" x14ac:dyDescent="0.2">
      <c r="A17" s="380">
        <f t="shared" si="1"/>
        <v>88</v>
      </c>
      <c r="B17" s="381" t="s">
        <v>502</v>
      </c>
      <c r="C17" s="382"/>
      <c r="D17" s="377">
        <v>1</v>
      </c>
      <c r="E17" s="378">
        <v>15000</v>
      </c>
      <c r="F17" s="385">
        <f t="shared" si="0"/>
        <v>15000</v>
      </c>
      <c r="G17" s="352"/>
    </row>
    <row r="18" spans="1:7" ht="30" x14ac:dyDescent="0.2">
      <c r="A18" s="380">
        <f t="shared" si="1"/>
        <v>89</v>
      </c>
      <c r="B18" s="381" t="s">
        <v>503</v>
      </c>
      <c r="C18" s="386" t="s">
        <v>504</v>
      </c>
      <c r="D18" s="377">
        <v>1</v>
      </c>
      <c r="E18" s="378">
        <v>1587730</v>
      </c>
      <c r="F18" s="385">
        <f>SUM(D18*E18)</f>
        <v>1587730</v>
      </c>
      <c r="G18" s="352"/>
    </row>
    <row r="19" spans="1:7" ht="30" x14ac:dyDescent="0.2">
      <c r="A19" s="380">
        <f t="shared" si="1"/>
        <v>90</v>
      </c>
      <c r="B19" s="381" t="s">
        <v>505</v>
      </c>
      <c r="C19" s="386" t="s">
        <v>506</v>
      </c>
      <c r="D19" s="377">
        <v>1</v>
      </c>
      <c r="E19" s="378">
        <v>15000</v>
      </c>
      <c r="F19" s="385">
        <f>SUM(D19*E19)</f>
        <v>15000</v>
      </c>
      <c r="G19" s="346"/>
    </row>
    <row r="20" spans="1:7" ht="15" x14ac:dyDescent="0.2">
      <c r="A20" s="380">
        <f t="shared" si="1"/>
        <v>91</v>
      </c>
      <c r="B20" s="381" t="s">
        <v>507</v>
      </c>
      <c r="C20" s="386"/>
      <c r="D20" s="377">
        <v>1</v>
      </c>
      <c r="E20" s="378">
        <v>1000</v>
      </c>
      <c r="F20" s="385">
        <f>SUM(D20*E20)</f>
        <v>1000</v>
      </c>
      <c r="G20" s="346"/>
    </row>
    <row r="21" spans="1:7" ht="15" x14ac:dyDescent="0.2">
      <c r="A21" s="380">
        <f t="shared" si="1"/>
        <v>92</v>
      </c>
      <c r="B21" s="381" t="s">
        <v>508</v>
      </c>
      <c r="C21" s="382"/>
      <c r="D21" s="377">
        <v>2</v>
      </c>
      <c r="E21" s="378">
        <v>500</v>
      </c>
      <c r="F21" s="385">
        <f>SUM(D21*E21)</f>
        <v>1000</v>
      </c>
      <c r="G21" s="346"/>
    </row>
    <row r="22" spans="1:7" ht="15" x14ac:dyDescent="0.2">
      <c r="A22" s="380">
        <f t="shared" si="1"/>
        <v>93</v>
      </c>
      <c r="B22" s="386"/>
      <c r="C22" s="386"/>
      <c r="D22" s="386"/>
      <c r="E22" s="384">
        <v>0</v>
      </c>
      <c r="F22" s="385">
        <f t="shared" ref="F22:F23" si="2">SUM(D22*E22)</f>
        <v>0</v>
      </c>
      <c r="G22" s="295"/>
    </row>
    <row r="23" spans="1:7" ht="15" x14ac:dyDescent="0.2">
      <c r="A23" s="380">
        <f t="shared" si="1"/>
        <v>94</v>
      </c>
      <c r="B23" s="386"/>
      <c r="C23" s="386"/>
      <c r="D23" s="386"/>
      <c r="E23" s="384">
        <v>0</v>
      </c>
      <c r="F23" s="385">
        <f t="shared" si="2"/>
        <v>0</v>
      </c>
    </row>
    <row r="24" spans="1:7" ht="15" x14ac:dyDescent="0.2">
      <c r="A24" s="380">
        <f t="shared" si="1"/>
        <v>95</v>
      </c>
      <c r="B24" s="381"/>
      <c r="C24" s="386"/>
      <c r="D24" s="383"/>
      <c r="E24" s="384">
        <v>0</v>
      </c>
      <c r="F24" s="385">
        <f t="shared" si="0"/>
        <v>0</v>
      </c>
      <c r="G24" s="295"/>
    </row>
    <row r="25" spans="1:7" ht="15" x14ac:dyDescent="0.2">
      <c r="A25" s="380">
        <f t="shared" si="1"/>
        <v>96</v>
      </c>
      <c r="B25" s="381"/>
      <c r="C25" s="386"/>
      <c r="D25" s="383"/>
      <c r="E25" s="384">
        <v>0</v>
      </c>
      <c r="F25" s="385">
        <f t="shared" si="0"/>
        <v>0</v>
      </c>
    </row>
    <row r="26" spans="1:7" ht="15" x14ac:dyDescent="0.2">
      <c r="A26" s="380">
        <f t="shared" si="1"/>
        <v>97</v>
      </c>
      <c r="B26" s="381" t="s">
        <v>0</v>
      </c>
      <c r="C26" s="386"/>
      <c r="D26" s="383"/>
      <c r="E26" s="384">
        <v>0</v>
      </c>
      <c r="F26" s="385">
        <f t="shared" si="0"/>
        <v>0</v>
      </c>
    </row>
    <row r="27" spans="1:7" ht="15" x14ac:dyDescent="0.2">
      <c r="A27" s="380">
        <f t="shared" si="1"/>
        <v>98</v>
      </c>
      <c r="B27" s="390"/>
      <c r="C27" s="386"/>
      <c r="D27" s="383"/>
      <c r="E27" s="384">
        <v>0</v>
      </c>
      <c r="F27" s="385">
        <f t="shared" si="0"/>
        <v>0</v>
      </c>
    </row>
    <row r="28" spans="1:7" ht="15" x14ac:dyDescent="0.2">
      <c r="A28" s="380">
        <f t="shared" si="1"/>
        <v>99</v>
      </c>
      <c r="B28" s="381"/>
      <c r="C28" s="386"/>
      <c r="D28" s="383"/>
      <c r="E28" s="384">
        <v>0</v>
      </c>
      <c r="F28" s="385">
        <f t="shared" si="0"/>
        <v>0</v>
      </c>
    </row>
    <row r="29" spans="1:7" ht="15" x14ac:dyDescent="0.2">
      <c r="A29" s="380">
        <f t="shared" si="1"/>
        <v>100</v>
      </c>
      <c r="B29" s="381"/>
      <c r="C29" s="386"/>
      <c r="D29" s="383"/>
      <c r="E29" s="384">
        <v>0</v>
      </c>
      <c r="F29" s="385">
        <f t="shared" si="0"/>
        <v>0</v>
      </c>
    </row>
    <row r="30" spans="1:7" ht="15" x14ac:dyDescent="0.2">
      <c r="A30" s="380">
        <f t="shared" si="1"/>
        <v>101</v>
      </c>
      <c r="B30" s="381"/>
      <c r="C30" s="386"/>
      <c r="D30" s="383"/>
      <c r="E30" s="384">
        <v>0</v>
      </c>
      <c r="F30" s="385">
        <f t="shared" si="0"/>
        <v>0</v>
      </c>
    </row>
    <row r="31" spans="1:7" ht="15" x14ac:dyDescent="0.2">
      <c r="A31" s="380">
        <f t="shared" si="1"/>
        <v>102</v>
      </c>
      <c r="B31" s="390"/>
      <c r="C31" s="386"/>
      <c r="D31" s="383"/>
      <c r="E31" s="384">
        <v>0</v>
      </c>
      <c r="F31" s="385">
        <f t="shared" si="0"/>
        <v>0</v>
      </c>
    </row>
    <row r="32" spans="1:7" ht="15" x14ac:dyDescent="0.2">
      <c r="A32" s="380">
        <f t="shared" si="1"/>
        <v>103</v>
      </c>
      <c r="B32" s="390"/>
      <c r="C32" s="386"/>
      <c r="D32" s="383"/>
      <c r="E32" s="384">
        <v>0</v>
      </c>
      <c r="F32" s="385">
        <f t="shared" si="0"/>
        <v>0</v>
      </c>
    </row>
    <row r="33" spans="1:6" ht="15" x14ac:dyDescent="0.2">
      <c r="A33" s="380">
        <f t="shared" si="1"/>
        <v>104</v>
      </c>
      <c r="B33" s="381"/>
      <c r="C33" s="386"/>
      <c r="D33" s="383"/>
      <c r="E33" s="384">
        <v>0</v>
      </c>
      <c r="F33" s="385">
        <f t="shared" si="0"/>
        <v>0</v>
      </c>
    </row>
    <row r="34" spans="1:6" ht="15" x14ac:dyDescent="0.2">
      <c r="A34" s="380">
        <f t="shared" si="1"/>
        <v>105</v>
      </c>
      <c r="B34" s="381"/>
      <c r="C34" s="386"/>
      <c r="D34" s="383"/>
      <c r="E34" s="384">
        <v>0</v>
      </c>
      <c r="F34" s="385">
        <f t="shared" si="0"/>
        <v>0</v>
      </c>
    </row>
    <row r="35" spans="1:6" ht="15" customHeight="1" x14ac:dyDescent="0.2">
      <c r="A35" s="380">
        <f t="shared" si="1"/>
        <v>106</v>
      </c>
      <c r="B35" s="381"/>
      <c r="C35" s="386"/>
      <c r="D35" s="383"/>
      <c r="E35" s="384">
        <v>0</v>
      </c>
      <c r="F35" s="385">
        <f t="shared" si="0"/>
        <v>0</v>
      </c>
    </row>
    <row r="36" spans="1:6" ht="15" x14ac:dyDescent="0.2">
      <c r="A36" s="380">
        <f t="shared" si="1"/>
        <v>107</v>
      </c>
      <c r="B36" s="381"/>
      <c r="C36" s="386"/>
      <c r="D36" s="383"/>
      <c r="E36" s="384">
        <v>0</v>
      </c>
      <c r="F36" s="385">
        <f t="shared" si="0"/>
        <v>0</v>
      </c>
    </row>
    <row r="37" spans="1:6" ht="15" x14ac:dyDescent="0.2">
      <c r="A37" s="380">
        <f t="shared" si="1"/>
        <v>108</v>
      </c>
      <c r="B37" s="389"/>
      <c r="C37" s="386"/>
      <c r="D37" s="388"/>
      <c r="E37" s="391">
        <v>0</v>
      </c>
      <c r="F37" s="385">
        <f t="shared" si="0"/>
        <v>0</v>
      </c>
    </row>
    <row r="38" spans="1:6" ht="15" x14ac:dyDescent="0.2">
      <c r="A38" s="380">
        <f t="shared" si="1"/>
        <v>109</v>
      </c>
      <c r="B38" s="389"/>
      <c r="C38" s="392"/>
      <c r="D38" s="388"/>
      <c r="E38" s="391">
        <v>0</v>
      </c>
      <c r="F38" s="393">
        <f t="shared" si="0"/>
        <v>0</v>
      </c>
    </row>
    <row r="39" spans="1:6" ht="15" x14ac:dyDescent="0.2">
      <c r="A39" s="380">
        <f t="shared" si="1"/>
        <v>110</v>
      </c>
      <c r="B39" s="381"/>
      <c r="C39" s="386"/>
      <c r="D39" s="383"/>
      <c r="E39" s="384">
        <v>0</v>
      </c>
      <c r="F39" s="385">
        <f t="shared" si="0"/>
        <v>0</v>
      </c>
    </row>
    <row r="40" spans="1:6" ht="15" x14ac:dyDescent="0.2">
      <c r="A40" s="380">
        <f t="shared" si="1"/>
        <v>111</v>
      </c>
      <c r="B40" s="381"/>
      <c r="C40" s="386"/>
      <c r="D40" s="383"/>
      <c r="E40" s="384">
        <v>0</v>
      </c>
      <c r="F40" s="385">
        <f t="shared" si="0"/>
        <v>0</v>
      </c>
    </row>
    <row r="41" spans="1:6" ht="15" x14ac:dyDescent="0.2">
      <c r="A41" s="380">
        <f t="shared" si="1"/>
        <v>112</v>
      </c>
      <c r="B41" s="381"/>
      <c r="C41" s="386"/>
      <c r="D41" s="383"/>
      <c r="E41" s="384">
        <v>0</v>
      </c>
      <c r="F41" s="385">
        <f t="shared" si="0"/>
        <v>0</v>
      </c>
    </row>
    <row r="42" spans="1:6" ht="15.75" customHeight="1" x14ac:dyDescent="0.2">
      <c r="A42" s="380">
        <f t="shared" si="1"/>
        <v>113</v>
      </c>
      <c r="B42" s="381"/>
      <c r="C42" s="386"/>
      <c r="D42" s="383"/>
      <c r="E42" s="384">
        <v>0</v>
      </c>
      <c r="F42" s="385">
        <f t="shared" si="0"/>
        <v>0</v>
      </c>
    </row>
    <row r="43" spans="1:6" ht="15.75" customHeight="1" x14ac:dyDescent="0.2">
      <c r="A43" s="380">
        <f t="shared" si="1"/>
        <v>114</v>
      </c>
      <c r="B43" s="381"/>
      <c r="C43" s="386"/>
      <c r="D43" s="383"/>
      <c r="E43" s="384">
        <v>0</v>
      </c>
      <c r="F43" s="385">
        <f t="shared" si="0"/>
        <v>0</v>
      </c>
    </row>
    <row r="44" spans="1:6" ht="15.75" customHeight="1" x14ac:dyDescent="0.2">
      <c r="A44" s="380">
        <f t="shared" si="1"/>
        <v>115</v>
      </c>
      <c r="B44" s="314"/>
      <c r="C44" s="394"/>
      <c r="D44" s="395" t="s">
        <v>432</v>
      </c>
      <c r="E44" s="396">
        <f>SUM(F44/'[1]FY22 TF CA Spend Pln'!F32)</f>
        <v>6.5653415098329462E-2</v>
      </c>
      <c r="F44" s="397">
        <f>SUM(F6:F43)</f>
        <v>2483800</v>
      </c>
    </row>
    <row r="45" spans="1:6" x14ac:dyDescent="0.2">
      <c r="A45" s="333"/>
      <c r="B45" s="365"/>
      <c r="C45" s="366"/>
      <c r="D45" s="333"/>
      <c r="E45" s="333"/>
      <c r="F45" s="333"/>
    </row>
    <row r="46" spans="1:6" x14ac:dyDescent="0.2">
      <c r="A46" s="333"/>
      <c r="B46" s="545"/>
      <c r="C46" s="556"/>
      <c r="D46" s="556"/>
      <c r="E46" s="556"/>
      <c r="F46" s="556"/>
    </row>
    <row r="47" spans="1:6" x14ac:dyDescent="0.2">
      <c r="A47" s="333"/>
      <c r="B47" s="556"/>
      <c r="C47" s="556"/>
      <c r="D47" s="556"/>
      <c r="E47" s="556"/>
      <c r="F47" s="556"/>
    </row>
    <row r="48" spans="1:6" x14ac:dyDescent="0.2">
      <c r="A48" s="333"/>
      <c r="B48" s="556"/>
      <c r="C48" s="556"/>
      <c r="D48" s="556"/>
      <c r="E48" s="556"/>
      <c r="F48" s="556"/>
    </row>
    <row r="49" spans="1:6" x14ac:dyDescent="0.2">
      <c r="A49" s="333"/>
      <c r="B49" s="556"/>
      <c r="C49" s="556"/>
      <c r="D49" s="556"/>
      <c r="E49" s="556"/>
      <c r="F49" s="556"/>
    </row>
    <row r="50" spans="1:6" x14ac:dyDescent="0.2">
      <c r="C50" s="335"/>
      <c r="D50" s="335"/>
      <c r="E50" s="335"/>
      <c r="F50" s="335"/>
    </row>
    <row r="51" spans="1:6" ht="15" x14ac:dyDescent="0.2">
      <c r="B51" s="546"/>
      <c r="C51" s="546"/>
      <c r="D51" s="546"/>
      <c r="E51" s="546"/>
      <c r="F51" s="546"/>
    </row>
    <row r="52" spans="1:6" ht="15" x14ac:dyDescent="0.2">
      <c r="B52" s="544"/>
      <c r="C52" s="544"/>
      <c r="D52" s="544"/>
      <c r="E52" s="544"/>
      <c r="F52" s="544"/>
    </row>
    <row r="53" spans="1:6" ht="15" x14ac:dyDescent="0.2">
      <c r="B53" s="544"/>
      <c r="C53" s="544"/>
      <c r="D53" s="544"/>
      <c r="E53" s="544"/>
      <c r="F53" s="544"/>
    </row>
    <row r="54" spans="1:6" ht="15" x14ac:dyDescent="0.2">
      <c r="B54" s="544"/>
      <c r="C54" s="544"/>
      <c r="D54" s="544"/>
      <c r="E54" s="544"/>
      <c r="F54" s="544"/>
    </row>
    <row r="55" spans="1:6" ht="15" x14ac:dyDescent="0.2">
      <c r="B55" s="544"/>
      <c r="C55" s="544"/>
      <c r="D55" s="544"/>
      <c r="E55" s="544"/>
      <c r="F55" s="544"/>
    </row>
    <row r="56" spans="1:6" ht="15" x14ac:dyDescent="0.2">
      <c r="B56" s="544"/>
      <c r="C56" s="544"/>
      <c r="D56" s="544"/>
      <c r="E56" s="544"/>
      <c r="F56" s="544"/>
    </row>
    <row r="57" spans="1:6" ht="15" x14ac:dyDescent="0.2">
      <c r="B57" s="544"/>
      <c r="C57" s="544"/>
      <c r="D57" s="544"/>
      <c r="E57" s="544"/>
      <c r="F57" s="544"/>
    </row>
    <row r="58" spans="1:6" x14ac:dyDescent="0.2">
      <c r="C58" s="335"/>
      <c r="D58" s="335"/>
      <c r="E58" s="335"/>
      <c r="F58" s="335"/>
    </row>
    <row r="59" spans="1:6" ht="22.5" customHeight="1" x14ac:dyDescent="0.2">
      <c r="C59" s="335"/>
      <c r="D59" s="335"/>
      <c r="E59" s="335"/>
      <c r="F59" s="335"/>
    </row>
    <row r="63" spans="1:6" x14ac:dyDescent="0.2">
      <c r="B63" s="308"/>
    </row>
  </sheetData>
  <sheetProtection algorithmName="SHA-512" hashValue="H4kMDQpn9MfBzzll4Yj31WryCtPE0TzWu7UXXNAFPJPUcOsjrUxbhsg7W9NJfJi8Jq8V2+nUT16yAC8EGywweQ==" saltValue="Zo0Or8rSU3/ag31WjsiJYQ==" spinCount="100000" sheet="1" selectLockedCells="1"/>
  <mergeCells count="10">
    <mergeCell ref="B53:F53"/>
    <mergeCell ref="B54:F54"/>
    <mergeCell ref="B55:F55"/>
    <mergeCell ref="B56:F56"/>
    <mergeCell ref="B57:F57"/>
    <mergeCell ref="B46:F49"/>
    <mergeCell ref="B51:F51"/>
    <mergeCell ref="B52:F52"/>
    <mergeCell ref="A1:F1"/>
    <mergeCell ref="A4:F4"/>
  </mergeCells>
  <printOptions horizontalCentered="1"/>
  <pageMargins left="0.25" right="0.25" top="0.75" bottom="0.75" header="0.3" footer="0.3"/>
  <pageSetup scale="75" orientation="portrait" r:id="rId1"/>
  <headerFooter alignWithMargins="0">
    <oddHeader>&amp;C&amp;"Arial,Bold"&amp;12National Urban Search and Rescue FY2022 Readiness Cooperative Agreements &amp;"Arial,Regular"
&amp;"Arial,Bold Italic"APPENDIX C</oddHeader>
    <oddFooter>&amp;L&amp;P of &amp;N&amp;R&amp;D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20"/>
  <sheetViews>
    <sheetView showGridLines="0" tabSelected="1" view="pageLayout" topLeftCell="A4" zoomScaleNormal="100" workbookViewId="0">
      <selection activeCell="G24" sqref="G24:L24"/>
    </sheetView>
  </sheetViews>
  <sheetFormatPr defaultRowHeight="12.75" x14ac:dyDescent="0.2"/>
  <cols>
    <col min="1" max="1" width="4.42578125" style="7" customWidth="1"/>
    <col min="2" max="6" width="9.140625" hidden="1" customWidth="1"/>
    <col min="12" max="12" width="11.5703125" customWidth="1"/>
    <col min="13" max="13" width="21" customWidth="1"/>
    <col min="14" max="15" width="17.140625" customWidth="1"/>
    <col min="16" max="16" width="20.42578125" customWidth="1"/>
    <col min="18" max="18" width="12.85546875" bestFit="1" customWidth="1"/>
    <col min="19" max="19" width="10.85546875" bestFit="1" customWidth="1"/>
  </cols>
  <sheetData>
    <row r="1" spans="1:18" ht="31.5" customHeight="1" thickBot="1" x14ac:dyDescent="0.25">
      <c r="A1" s="684" t="s">
        <v>166</v>
      </c>
      <c r="B1" s="684"/>
      <c r="C1" s="684"/>
      <c r="D1" s="684"/>
      <c r="E1" s="684"/>
      <c r="F1" s="684"/>
      <c r="G1" s="685"/>
      <c r="H1" s="685"/>
      <c r="I1" s="685"/>
      <c r="J1" s="685"/>
      <c r="K1" s="685"/>
      <c r="L1" s="685"/>
      <c r="M1" s="136" t="s">
        <v>167</v>
      </c>
      <c r="N1" s="137" t="s">
        <v>65</v>
      </c>
      <c r="O1" s="136" t="s">
        <v>141</v>
      </c>
      <c r="P1" s="136" t="s">
        <v>173</v>
      </c>
    </row>
    <row r="2" spans="1:18" ht="13.5" thickBot="1" x14ac:dyDescent="0.25">
      <c r="A2" s="647">
        <v>1</v>
      </c>
      <c r="B2" s="140"/>
      <c r="C2" s="140"/>
      <c r="D2" s="140"/>
      <c r="E2" s="140"/>
      <c r="F2" s="156"/>
      <c r="G2" s="655" t="s">
        <v>171</v>
      </c>
      <c r="H2" s="656"/>
      <c r="I2" s="656"/>
      <c r="J2" s="656"/>
      <c r="K2" s="656"/>
      <c r="L2" s="657"/>
      <c r="M2" s="566">
        <v>1209650</v>
      </c>
      <c r="N2" s="566">
        <f>'Admin Budget-APP E'!I2</f>
        <v>0</v>
      </c>
      <c r="O2" s="566">
        <f>'Special Caches-Budget - APP F'!E2</f>
        <v>0</v>
      </c>
      <c r="P2" s="566">
        <f>SUM(M2:O5)</f>
        <v>1209650</v>
      </c>
      <c r="R2" s="68"/>
    </row>
    <row r="3" spans="1:18" ht="12.75" customHeight="1" thickBot="1" x14ac:dyDescent="0.25">
      <c r="A3" s="647"/>
      <c r="B3" s="140"/>
      <c r="C3" s="140"/>
      <c r="D3" s="140"/>
      <c r="E3" s="140"/>
      <c r="F3" s="156"/>
      <c r="G3" s="661" t="s">
        <v>561</v>
      </c>
      <c r="H3" s="662"/>
      <c r="I3" s="662"/>
      <c r="J3" s="662"/>
      <c r="K3" s="662"/>
      <c r="L3" s="663"/>
      <c r="M3" s="566"/>
      <c r="N3" s="566"/>
      <c r="O3" s="566"/>
      <c r="P3" s="566"/>
    </row>
    <row r="4" spans="1:18" ht="12.75" customHeight="1" thickBot="1" x14ac:dyDescent="0.25">
      <c r="A4" s="647"/>
      <c r="B4" s="140"/>
      <c r="C4" s="140"/>
      <c r="D4" s="140"/>
      <c r="E4" s="140"/>
      <c r="F4" s="156"/>
      <c r="G4" s="649" t="s">
        <v>148</v>
      </c>
      <c r="H4" s="650"/>
      <c r="I4" s="650"/>
      <c r="J4" s="650"/>
      <c r="K4" s="650"/>
      <c r="L4" s="651"/>
      <c r="M4" s="566"/>
      <c r="N4" s="566"/>
      <c r="O4" s="566"/>
      <c r="P4" s="566"/>
      <c r="R4" s="79"/>
    </row>
    <row r="5" spans="1:18" ht="12.75" customHeight="1" thickBot="1" x14ac:dyDescent="0.25">
      <c r="A5" s="647"/>
      <c r="B5" s="140"/>
      <c r="C5" s="140"/>
      <c r="D5" s="140"/>
      <c r="E5" s="140"/>
      <c r="F5" s="156"/>
      <c r="G5" s="664" t="s">
        <v>562</v>
      </c>
      <c r="H5" s="694"/>
      <c r="I5" s="694"/>
      <c r="J5" s="694"/>
      <c r="K5" s="694"/>
      <c r="L5" s="695"/>
      <c r="M5" s="566"/>
      <c r="N5" s="566"/>
      <c r="O5" s="566"/>
      <c r="P5" s="566"/>
    </row>
    <row r="6" spans="1:18" ht="13.5" thickBot="1" x14ac:dyDescent="0.25">
      <c r="A6" s="693">
        <v>2</v>
      </c>
      <c r="B6" s="141"/>
      <c r="C6" s="141"/>
      <c r="D6" s="141"/>
      <c r="E6" s="141"/>
      <c r="F6" s="160"/>
      <c r="G6" s="690" t="s">
        <v>7</v>
      </c>
      <c r="H6" s="691"/>
      <c r="I6" s="691"/>
      <c r="J6" s="691"/>
      <c r="K6" s="691"/>
      <c r="L6" s="692"/>
      <c r="M6" s="558">
        <v>1209650</v>
      </c>
      <c r="N6" s="687">
        <f>'Admin Budget-APP E'!I4</f>
        <v>2000</v>
      </c>
      <c r="O6" s="686">
        <f>'Special Caches-Budget - APP F'!E7</f>
        <v>0</v>
      </c>
      <c r="P6" s="686">
        <f>SUM(M6:O9)</f>
        <v>1211650</v>
      </c>
    </row>
    <row r="7" spans="1:18" ht="12.75" customHeight="1" thickBot="1" x14ac:dyDescent="0.25">
      <c r="A7" s="693"/>
      <c r="B7" s="141"/>
      <c r="C7" s="141"/>
      <c r="D7" s="141"/>
      <c r="E7" s="141"/>
      <c r="F7" s="160"/>
      <c r="G7" s="696" t="s">
        <v>352</v>
      </c>
      <c r="H7" s="697"/>
      <c r="I7" s="697"/>
      <c r="J7" s="697"/>
      <c r="K7" s="697"/>
      <c r="L7" s="698"/>
      <c r="M7" s="558"/>
      <c r="N7" s="688"/>
      <c r="O7" s="686"/>
      <c r="P7" s="686"/>
      <c r="Q7" s="4"/>
    </row>
    <row r="8" spans="1:18" ht="12.75" customHeight="1" thickBot="1" x14ac:dyDescent="0.25">
      <c r="A8" s="693"/>
      <c r="B8" s="141"/>
      <c r="C8" s="141"/>
      <c r="D8" s="141"/>
      <c r="E8" s="141"/>
      <c r="F8" s="160"/>
      <c r="G8" s="99" t="s">
        <v>66</v>
      </c>
      <c r="H8" s="100"/>
      <c r="I8" s="100"/>
      <c r="J8" s="100"/>
      <c r="K8" s="100"/>
      <c r="L8" s="101"/>
      <c r="M8" s="558"/>
      <c r="N8" s="688"/>
      <c r="O8" s="686"/>
      <c r="P8" s="686"/>
    </row>
    <row r="9" spans="1:18" ht="13.5" customHeight="1" thickBot="1" x14ac:dyDescent="0.25">
      <c r="A9" s="693"/>
      <c r="B9" s="141"/>
      <c r="C9" s="141"/>
      <c r="D9" s="141"/>
      <c r="E9" s="141"/>
      <c r="F9" s="160"/>
      <c r="G9" s="102" t="s">
        <v>67</v>
      </c>
      <c r="H9" s="103"/>
      <c r="I9" s="103"/>
      <c r="J9" s="103" t="s">
        <v>142</v>
      </c>
      <c r="K9" s="103"/>
      <c r="L9" s="104"/>
      <c r="M9" s="558"/>
      <c r="N9" s="689"/>
      <c r="O9" s="686"/>
      <c r="P9" s="686"/>
    </row>
    <row r="10" spans="1:18" ht="13.5" thickBot="1" x14ac:dyDescent="0.25">
      <c r="A10" s="647">
        <v>3</v>
      </c>
      <c r="B10" s="140"/>
      <c r="C10" s="140"/>
      <c r="D10" s="140"/>
      <c r="E10" s="140"/>
      <c r="F10" s="156"/>
      <c r="G10" s="655" t="s">
        <v>14</v>
      </c>
      <c r="H10" s="656"/>
      <c r="I10" s="656"/>
      <c r="J10" s="656"/>
      <c r="K10" s="656"/>
      <c r="L10" s="657"/>
      <c r="M10" s="566">
        <v>1209650</v>
      </c>
      <c r="N10" s="566">
        <f>'Admin Budget-APP E'!I6</f>
        <v>0</v>
      </c>
      <c r="O10" s="566">
        <f>'Special Caches-Budget - APP F'!E11</f>
        <v>0</v>
      </c>
      <c r="P10" s="566">
        <f>SUM(M10:O13)</f>
        <v>1209650</v>
      </c>
    </row>
    <row r="11" spans="1:18" ht="13.5" thickBot="1" x14ac:dyDescent="0.25">
      <c r="A11" s="647"/>
      <c r="B11" s="140"/>
      <c r="C11" s="140"/>
      <c r="D11" s="140"/>
      <c r="E11" s="140"/>
      <c r="F11" s="156"/>
      <c r="G11" s="661" t="s">
        <v>353</v>
      </c>
      <c r="H11" s="662"/>
      <c r="I11" s="662"/>
      <c r="J11" s="662"/>
      <c r="K11" s="662"/>
      <c r="L11" s="663"/>
      <c r="M11" s="566"/>
      <c r="N11" s="566"/>
      <c r="O11" s="566"/>
      <c r="P11" s="566"/>
    </row>
    <row r="12" spans="1:18" ht="13.5" thickBot="1" x14ac:dyDescent="0.25">
      <c r="A12" s="647"/>
      <c r="B12" s="140"/>
      <c r="C12" s="140"/>
      <c r="D12" s="140"/>
      <c r="E12" s="140"/>
      <c r="F12" s="156"/>
      <c r="G12" s="649" t="s">
        <v>161</v>
      </c>
      <c r="H12" s="650"/>
      <c r="I12" s="650"/>
      <c r="J12" s="650"/>
      <c r="K12" s="650"/>
      <c r="L12" s="651"/>
      <c r="M12" s="566"/>
      <c r="N12" s="566"/>
      <c r="O12" s="566"/>
      <c r="P12" s="566"/>
    </row>
    <row r="13" spans="1:18" ht="13.5" thickBot="1" x14ac:dyDescent="0.25">
      <c r="A13" s="647"/>
      <c r="B13" s="140"/>
      <c r="C13" s="140"/>
      <c r="D13" s="140"/>
      <c r="E13" s="140"/>
      <c r="F13" s="156"/>
      <c r="G13" s="652" t="s">
        <v>162</v>
      </c>
      <c r="H13" s="653"/>
      <c r="I13" s="653"/>
      <c r="J13" s="653"/>
      <c r="K13" s="653"/>
      <c r="L13" s="654"/>
      <c r="M13" s="566"/>
      <c r="N13" s="566"/>
      <c r="O13" s="566"/>
      <c r="P13" s="566"/>
    </row>
    <row r="14" spans="1:18" ht="13.5" thickBot="1" x14ac:dyDescent="0.25">
      <c r="A14" s="676">
        <v>4</v>
      </c>
      <c r="B14" s="142"/>
      <c r="C14" s="142"/>
      <c r="D14" s="142"/>
      <c r="E14" s="142"/>
      <c r="F14" s="159"/>
      <c r="G14" s="667" t="s">
        <v>11</v>
      </c>
      <c r="H14" s="668"/>
      <c r="I14" s="668"/>
      <c r="J14" s="668"/>
      <c r="K14" s="668"/>
      <c r="L14" s="669"/>
      <c r="M14" s="558">
        <v>1209650</v>
      </c>
      <c r="N14" s="572">
        <f>'Admin Budget-APP E'!I8</f>
        <v>0</v>
      </c>
      <c r="O14" s="572">
        <f>'Special Caches-Budget - APP F'!E15</f>
        <v>0</v>
      </c>
      <c r="P14" s="572">
        <f>SUM(M14:O17)</f>
        <v>1209650</v>
      </c>
    </row>
    <row r="15" spans="1:18" ht="12.75" customHeight="1" thickBot="1" x14ac:dyDescent="0.25">
      <c r="A15" s="676"/>
      <c r="B15" s="142"/>
      <c r="C15" s="142"/>
      <c r="D15" s="142"/>
      <c r="E15" s="142"/>
      <c r="F15" s="159"/>
      <c r="G15" s="673" t="s">
        <v>209</v>
      </c>
      <c r="H15" s="674"/>
      <c r="I15" s="674"/>
      <c r="J15" s="674"/>
      <c r="K15" s="674"/>
      <c r="L15" s="675"/>
      <c r="M15" s="558"/>
      <c r="N15" s="573"/>
      <c r="O15" s="572"/>
      <c r="P15" s="573"/>
    </row>
    <row r="16" spans="1:18" ht="12.75" customHeight="1" thickBot="1" x14ac:dyDescent="0.25">
      <c r="A16" s="676"/>
      <c r="B16" s="142"/>
      <c r="C16" s="142"/>
      <c r="D16" s="142"/>
      <c r="E16" s="142"/>
      <c r="F16" s="159"/>
      <c r="G16" s="670" t="s">
        <v>144</v>
      </c>
      <c r="H16" s="671"/>
      <c r="I16" s="671"/>
      <c r="J16" s="671"/>
      <c r="K16" s="671"/>
      <c r="L16" s="672"/>
      <c r="M16" s="558"/>
      <c r="N16" s="573"/>
      <c r="O16" s="572"/>
      <c r="P16" s="573"/>
    </row>
    <row r="17" spans="1:18" ht="12.75" customHeight="1" thickBot="1" x14ac:dyDescent="0.25">
      <c r="A17" s="676"/>
      <c r="B17" s="142"/>
      <c r="C17" s="142"/>
      <c r="D17" s="142"/>
      <c r="E17" s="142"/>
      <c r="F17" s="159"/>
      <c r="G17" s="677" t="s">
        <v>210</v>
      </c>
      <c r="H17" s="678"/>
      <c r="I17" s="678"/>
      <c r="J17" s="678"/>
      <c r="K17" s="678"/>
      <c r="L17" s="679"/>
      <c r="M17" s="558"/>
      <c r="N17" s="573"/>
      <c r="O17" s="572"/>
      <c r="P17" s="573"/>
    </row>
    <row r="18" spans="1:18" ht="13.5" thickBot="1" x14ac:dyDescent="0.25">
      <c r="A18" s="647">
        <v>5</v>
      </c>
      <c r="B18" s="140"/>
      <c r="C18" s="140"/>
      <c r="D18" s="140"/>
      <c r="E18" s="140"/>
      <c r="F18" s="156"/>
      <c r="G18" s="655" t="s">
        <v>10</v>
      </c>
      <c r="H18" s="656"/>
      <c r="I18" s="656"/>
      <c r="J18" s="656"/>
      <c r="K18" s="656"/>
      <c r="L18" s="657"/>
      <c r="M18" s="566">
        <v>1209650</v>
      </c>
      <c r="N18" s="566">
        <f>'Admin Budget-APP E'!I10</f>
        <v>2000</v>
      </c>
      <c r="O18" s="566">
        <f>'Special Caches-Budget - APP F'!E19</f>
        <v>0</v>
      </c>
      <c r="P18" s="566">
        <f>SUM(M18:O21)</f>
        <v>1211650</v>
      </c>
    </row>
    <row r="19" spans="1:18" ht="13.5" thickBot="1" x14ac:dyDescent="0.25">
      <c r="A19" s="647"/>
      <c r="B19" s="140"/>
      <c r="C19" s="140"/>
      <c r="D19" s="140"/>
      <c r="E19" s="140"/>
      <c r="F19" s="156"/>
      <c r="G19" s="661" t="s">
        <v>563</v>
      </c>
      <c r="H19" s="662"/>
      <c r="I19" s="662"/>
      <c r="J19" s="662"/>
      <c r="K19" s="662"/>
      <c r="L19" s="663"/>
      <c r="M19" s="566"/>
      <c r="N19" s="566"/>
      <c r="O19" s="566"/>
      <c r="P19" s="566"/>
    </row>
    <row r="20" spans="1:18" ht="13.5" thickBot="1" x14ac:dyDescent="0.25">
      <c r="A20" s="647"/>
      <c r="B20" s="140"/>
      <c r="C20" s="140"/>
      <c r="D20" s="140"/>
      <c r="E20" s="140"/>
      <c r="F20" s="156"/>
      <c r="G20" s="649" t="s">
        <v>8</v>
      </c>
      <c r="H20" s="650"/>
      <c r="I20" s="650"/>
      <c r="J20" s="650"/>
      <c r="K20" s="650"/>
      <c r="L20" s="651"/>
      <c r="M20" s="566"/>
      <c r="N20" s="566"/>
      <c r="O20" s="566"/>
      <c r="P20" s="566"/>
    </row>
    <row r="21" spans="1:18" ht="13.5" thickBot="1" x14ac:dyDescent="0.25">
      <c r="A21" s="647"/>
      <c r="B21" s="140"/>
      <c r="C21" s="140"/>
      <c r="D21" s="140"/>
      <c r="E21" s="140"/>
      <c r="F21" s="156"/>
      <c r="G21" s="652" t="s">
        <v>564</v>
      </c>
      <c r="H21" s="653"/>
      <c r="I21" s="653"/>
      <c r="J21" s="653"/>
      <c r="K21" s="653"/>
      <c r="L21" s="654"/>
      <c r="M21" s="566"/>
      <c r="N21" s="566"/>
      <c r="O21" s="566"/>
      <c r="P21" s="566"/>
    </row>
    <row r="22" spans="1:18" ht="13.5" thickBot="1" x14ac:dyDescent="0.25">
      <c r="A22" s="648">
        <v>6</v>
      </c>
      <c r="B22" s="143"/>
      <c r="C22" s="143"/>
      <c r="D22" s="143"/>
      <c r="E22" s="143"/>
      <c r="F22" s="157"/>
      <c r="G22" s="586" t="s">
        <v>1</v>
      </c>
      <c r="H22" s="587"/>
      <c r="I22" s="587"/>
      <c r="J22" s="587"/>
      <c r="K22" s="587"/>
      <c r="L22" s="588"/>
      <c r="M22" s="558">
        <v>1209650</v>
      </c>
      <c r="N22" s="558">
        <f>'Admin Budget-APP E'!I12</f>
        <v>38000</v>
      </c>
      <c r="O22" s="558">
        <f>'Special Caches-Budget - APP F'!E24</f>
        <v>0</v>
      </c>
      <c r="P22" s="558">
        <f>SUM(M22:O25)</f>
        <v>1247650</v>
      </c>
      <c r="R22" s="409" t="s">
        <v>521</v>
      </c>
    </row>
    <row r="23" spans="1:18" ht="12.75" customHeight="1" thickBot="1" x14ac:dyDescent="0.25">
      <c r="A23" s="648"/>
      <c r="B23" s="143"/>
      <c r="C23" s="143"/>
      <c r="D23" s="143"/>
      <c r="E23" s="143"/>
      <c r="F23" s="157"/>
      <c r="G23" s="583" t="s">
        <v>565</v>
      </c>
      <c r="H23" s="584"/>
      <c r="I23" s="584"/>
      <c r="J23" s="584"/>
      <c r="K23" s="584"/>
      <c r="L23" s="585"/>
      <c r="M23" s="558"/>
      <c r="N23" s="559"/>
      <c r="O23" s="558"/>
      <c r="P23" s="559"/>
    </row>
    <row r="24" spans="1:18" ht="13.5" thickBot="1" x14ac:dyDescent="0.25">
      <c r="A24" s="648"/>
      <c r="B24" s="143"/>
      <c r="C24" s="143"/>
      <c r="D24" s="143"/>
      <c r="E24" s="143"/>
      <c r="F24" s="157"/>
      <c r="G24" s="580" t="s">
        <v>566</v>
      </c>
      <c r="H24" s="581"/>
      <c r="I24" s="581"/>
      <c r="J24" s="581"/>
      <c r="K24" s="581"/>
      <c r="L24" s="582"/>
      <c r="M24" s="558"/>
      <c r="N24" s="559"/>
      <c r="O24" s="558"/>
      <c r="P24" s="559"/>
    </row>
    <row r="25" spans="1:18" ht="13.5" thickBot="1" x14ac:dyDescent="0.25">
      <c r="A25" s="648"/>
      <c r="B25" s="143"/>
      <c r="C25" s="143"/>
      <c r="D25" s="143"/>
      <c r="E25" s="143"/>
      <c r="F25" s="157"/>
      <c r="G25" s="577" t="s">
        <v>567</v>
      </c>
      <c r="H25" s="578"/>
      <c r="I25" s="578"/>
      <c r="J25" s="578"/>
      <c r="K25" s="578"/>
      <c r="L25" s="579"/>
      <c r="M25" s="558"/>
      <c r="N25" s="559"/>
      <c r="O25" s="558"/>
      <c r="P25" s="559"/>
    </row>
    <row r="26" spans="1:18" ht="13.5" thickBot="1" x14ac:dyDescent="0.25">
      <c r="A26" s="647">
        <v>7</v>
      </c>
      <c r="B26" s="140"/>
      <c r="C26" s="140"/>
      <c r="D26" s="140"/>
      <c r="E26" s="140"/>
      <c r="F26" s="156"/>
      <c r="G26" s="655" t="s">
        <v>12</v>
      </c>
      <c r="H26" s="656"/>
      <c r="I26" s="656"/>
      <c r="J26" s="656"/>
      <c r="K26" s="656"/>
      <c r="L26" s="657"/>
      <c r="M26" s="566">
        <v>1209650</v>
      </c>
      <c r="N26" s="560">
        <f>'Admin Budget-APP E'!I18</f>
        <v>40000</v>
      </c>
      <c r="O26" s="560">
        <f>'Special Caches-Budget - APP F'!E28</f>
        <v>96500</v>
      </c>
      <c r="P26" s="566">
        <f>SUM(M26:O29)</f>
        <v>1346150</v>
      </c>
    </row>
    <row r="27" spans="1:18" ht="13.5" thickBot="1" x14ac:dyDescent="0.25">
      <c r="A27" s="647"/>
      <c r="B27" s="140"/>
      <c r="C27" s="140"/>
      <c r="D27" s="140"/>
      <c r="E27" s="140"/>
      <c r="F27" s="156"/>
      <c r="G27" s="661" t="s">
        <v>568</v>
      </c>
      <c r="H27" s="662"/>
      <c r="I27" s="662"/>
      <c r="J27" s="662"/>
      <c r="K27" s="662"/>
      <c r="L27" s="663"/>
      <c r="M27" s="566"/>
      <c r="N27" s="561"/>
      <c r="O27" s="560"/>
      <c r="P27" s="571"/>
    </row>
    <row r="28" spans="1:18" ht="13.5" thickBot="1" x14ac:dyDescent="0.25">
      <c r="A28" s="647"/>
      <c r="B28" s="140"/>
      <c r="C28" s="140"/>
      <c r="D28" s="140"/>
      <c r="E28" s="140"/>
      <c r="F28" s="156"/>
      <c r="G28" s="649" t="s">
        <v>103</v>
      </c>
      <c r="H28" s="650"/>
      <c r="I28" s="650"/>
      <c r="J28" s="650"/>
      <c r="K28" s="650"/>
      <c r="L28" s="651"/>
      <c r="M28" s="566"/>
      <c r="N28" s="561"/>
      <c r="O28" s="560"/>
      <c r="P28" s="571"/>
    </row>
    <row r="29" spans="1:18" ht="13.5" thickBot="1" x14ac:dyDescent="0.25">
      <c r="A29" s="647"/>
      <c r="B29" s="140"/>
      <c r="C29" s="140"/>
      <c r="D29" s="140"/>
      <c r="E29" s="140"/>
      <c r="F29" s="156"/>
      <c r="G29" s="652" t="s">
        <v>177</v>
      </c>
      <c r="H29" s="653"/>
      <c r="I29" s="653"/>
      <c r="J29" s="653"/>
      <c r="K29" s="653"/>
      <c r="L29" s="654"/>
      <c r="M29" s="566"/>
      <c r="N29" s="561"/>
      <c r="O29" s="560"/>
      <c r="P29" s="571"/>
    </row>
    <row r="30" spans="1:18" ht="13.5" thickBot="1" x14ac:dyDescent="0.25">
      <c r="A30" s="648">
        <v>8</v>
      </c>
      <c r="B30" s="143"/>
      <c r="C30" s="143"/>
      <c r="D30" s="143"/>
      <c r="E30" s="143"/>
      <c r="F30" s="157"/>
      <c r="G30" s="586" t="s">
        <v>15</v>
      </c>
      <c r="H30" s="587"/>
      <c r="I30" s="587"/>
      <c r="J30" s="587"/>
      <c r="K30" s="587"/>
      <c r="L30" s="588"/>
      <c r="M30" s="558">
        <v>1209650</v>
      </c>
      <c r="N30" s="558">
        <f>'Admin Budget-APP E'!I20</f>
        <v>32500</v>
      </c>
      <c r="O30" s="558">
        <f>'Special Caches-Budget - APP F'!E32</f>
        <v>90000</v>
      </c>
      <c r="P30" s="558">
        <f>SUM(M30:O33)</f>
        <v>1332150</v>
      </c>
    </row>
    <row r="31" spans="1:18" ht="13.5" customHeight="1" thickBot="1" x14ac:dyDescent="0.25">
      <c r="A31" s="648"/>
      <c r="B31" s="143"/>
      <c r="C31" s="143"/>
      <c r="D31" s="143"/>
      <c r="E31" s="143"/>
      <c r="F31" s="157"/>
      <c r="G31" s="583" t="s">
        <v>569</v>
      </c>
      <c r="H31" s="584"/>
      <c r="I31" s="584"/>
      <c r="J31" s="584"/>
      <c r="K31" s="584"/>
      <c r="L31" s="585"/>
      <c r="M31" s="558"/>
      <c r="N31" s="559"/>
      <c r="O31" s="558"/>
      <c r="P31" s="559"/>
    </row>
    <row r="32" spans="1:18" ht="13.5" customHeight="1" thickBot="1" x14ac:dyDescent="0.25">
      <c r="A32" s="648"/>
      <c r="B32" s="143"/>
      <c r="C32" s="143"/>
      <c r="D32" s="143"/>
      <c r="E32" s="143"/>
      <c r="F32" s="157"/>
      <c r="G32" s="580" t="s">
        <v>124</v>
      </c>
      <c r="H32" s="581"/>
      <c r="I32" s="581"/>
      <c r="J32" s="581"/>
      <c r="K32" s="581"/>
      <c r="L32" s="582"/>
      <c r="M32" s="558"/>
      <c r="N32" s="559"/>
      <c r="O32" s="558"/>
      <c r="P32" s="559"/>
      <c r="Q32" s="4"/>
    </row>
    <row r="33" spans="1:16" ht="12.95" customHeight="1" thickBot="1" x14ac:dyDescent="0.25">
      <c r="A33" s="648"/>
      <c r="B33" s="143"/>
      <c r="C33" s="143"/>
      <c r="D33" s="143"/>
      <c r="E33" s="143"/>
      <c r="F33" s="157"/>
      <c r="G33" s="577" t="s">
        <v>354</v>
      </c>
      <c r="H33" s="578"/>
      <c r="I33" s="578"/>
      <c r="J33" s="578"/>
      <c r="K33" s="578"/>
      <c r="L33" s="579"/>
      <c r="M33" s="558"/>
      <c r="N33" s="559"/>
      <c r="O33" s="558"/>
      <c r="P33" s="559"/>
    </row>
    <row r="34" spans="1:16" ht="13.5" thickBot="1" x14ac:dyDescent="0.25">
      <c r="A34" s="647">
        <v>9</v>
      </c>
      <c r="B34" s="140"/>
      <c r="C34" s="140"/>
      <c r="D34" s="140"/>
      <c r="E34" s="140"/>
      <c r="F34" s="156"/>
      <c r="G34" s="655" t="s">
        <v>97</v>
      </c>
      <c r="H34" s="656"/>
      <c r="I34" s="656"/>
      <c r="J34" s="656"/>
      <c r="K34" s="656"/>
      <c r="L34" s="657"/>
      <c r="M34" s="562">
        <v>1209650</v>
      </c>
      <c r="N34" s="562">
        <f>'Admin Budget-APP E'!I22</f>
        <v>0</v>
      </c>
      <c r="O34" s="562">
        <f>'Special Caches-Budget - APP F'!E37</f>
        <v>0</v>
      </c>
      <c r="P34" s="562">
        <f>SUM(M34:O38)</f>
        <v>1209650</v>
      </c>
    </row>
    <row r="35" spans="1:16" ht="13.5" thickBot="1" x14ac:dyDescent="0.25">
      <c r="A35" s="647"/>
      <c r="B35" s="140"/>
      <c r="C35" s="140"/>
      <c r="D35" s="140"/>
      <c r="E35" s="140"/>
      <c r="F35" s="156"/>
      <c r="G35" s="649" t="s">
        <v>17</v>
      </c>
      <c r="H35" s="650"/>
      <c r="I35" s="650"/>
      <c r="J35" s="650"/>
      <c r="K35" s="650"/>
      <c r="L35" s="651"/>
      <c r="M35" s="563"/>
      <c r="N35" s="563"/>
      <c r="O35" s="563"/>
      <c r="P35" s="563"/>
    </row>
    <row r="36" spans="1:16" ht="13.5" thickBot="1" x14ac:dyDescent="0.25">
      <c r="A36" s="647"/>
      <c r="B36" s="140"/>
      <c r="C36" s="140"/>
      <c r="D36" s="140"/>
      <c r="E36" s="140"/>
      <c r="F36" s="156"/>
      <c r="G36" s="658" t="s">
        <v>394</v>
      </c>
      <c r="H36" s="659"/>
      <c r="I36" s="659"/>
      <c r="J36" s="659"/>
      <c r="K36" s="659"/>
      <c r="L36" s="660"/>
      <c r="M36" s="563"/>
      <c r="N36" s="563"/>
      <c r="O36" s="563"/>
      <c r="P36" s="563"/>
    </row>
    <row r="37" spans="1:16" ht="13.5" thickBot="1" x14ac:dyDescent="0.25">
      <c r="A37" s="647"/>
      <c r="B37" s="140"/>
      <c r="C37" s="140"/>
      <c r="D37" s="140"/>
      <c r="E37" s="140"/>
      <c r="F37" s="156"/>
      <c r="G37" s="649" t="s">
        <v>163</v>
      </c>
      <c r="H37" s="650"/>
      <c r="I37" s="650"/>
      <c r="J37" s="650"/>
      <c r="K37" s="650"/>
      <c r="L37" s="651"/>
      <c r="M37" s="563"/>
      <c r="N37" s="563"/>
      <c r="O37" s="563"/>
      <c r="P37" s="563"/>
    </row>
    <row r="38" spans="1:16" ht="13.5" thickBot="1" x14ac:dyDescent="0.25">
      <c r="A38" s="647"/>
      <c r="B38" s="140"/>
      <c r="C38" s="140"/>
      <c r="D38" s="140"/>
      <c r="E38" s="140"/>
      <c r="F38" s="156"/>
      <c r="G38" s="664" t="s">
        <v>211</v>
      </c>
      <c r="H38" s="665"/>
      <c r="I38" s="665"/>
      <c r="J38" s="665"/>
      <c r="K38" s="665"/>
      <c r="L38" s="666"/>
      <c r="M38" s="564"/>
      <c r="N38" s="564"/>
      <c r="O38" s="564"/>
      <c r="P38" s="564"/>
    </row>
    <row r="39" spans="1:16" ht="13.5" thickBot="1" x14ac:dyDescent="0.25">
      <c r="A39" s="648">
        <v>10</v>
      </c>
      <c r="B39" s="143"/>
      <c r="C39" s="143"/>
      <c r="D39" s="143"/>
      <c r="E39" s="143"/>
      <c r="F39" s="157"/>
      <c r="G39" s="586" t="s">
        <v>52</v>
      </c>
      <c r="H39" s="587"/>
      <c r="I39" s="587"/>
      <c r="J39" s="587"/>
      <c r="K39" s="587"/>
      <c r="L39" s="588"/>
      <c r="M39" s="567">
        <v>1209650</v>
      </c>
      <c r="N39" s="567">
        <f>SUM('Admin Budget-APP E'!D24:H25)</f>
        <v>4000</v>
      </c>
      <c r="O39" s="558">
        <f>'Special Caches-Budget - APP F'!E42</f>
        <v>90000</v>
      </c>
      <c r="P39" s="558">
        <f>SUM(M39:O43)</f>
        <v>1303650</v>
      </c>
    </row>
    <row r="40" spans="1:16" ht="13.5" thickBot="1" x14ac:dyDescent="0.25">
      <c r="A40" s="648"/>
      <c r="B40" s="143"/>
      <c r="C40" s="143"/>
      <c r="D40" s="143"/>
      <c r="E40" s="143"/>
      <c r="F40" s="157"/>
      <c r="G40" s="583" t="s">
        <v>570</v>
      </c>
      <c r="H40" s="584"/>
      <c r="I40" s="584"/>
      <c r="J40" s="584"/>
      <c r="K40" s="584"/>
      <c r="L40" s="585"/>
      <c r="M40" s="568"/>
      <c r="N40" s="568"/>
      <c r="O40" s="558"/>
      <c r="P40" s="559"/>
    </row>
    <row r="41" spans="1:16" ht="13.5" thickBot="1" x14ac:dyDescent="0.25">
      <c r="A41" s="648"/>
      <c r="B41" s="143"/>
      <c r="C41" s="143"/>
      <c r="D41" s="143"/>
      <c r="E41" s="143"/>
      <c r="F41" s="157"/>
      <c r="G41" s="580" t="s">
        <v>145</v>
      </c>
      <c r="H41" s="581"/>
      <c r="I41" s="581"/>
      <c r="J41" s="581"/>
      <c r="K41" s="581"/>
      <c r="L41" s="582"/>
      <c r="M41" s="568"/>
      <c r="N41" s="568"/>
      <c r="O41" s="558"/>
      <c r="P41" s="559"/>
    </row>
    <row r="42" spans="1:16" ht="13.5" thickBot="1" x14ac:dyDescent="0.25">
      <c r="A42" s="648"/>
      <c r="B42" s="143"/>
      <c r="C42" s="143"/>
      <c r="D42" s="143"/>
      <c r="E42" s="143"/>
      <c r="F42" s="157"/>
      <c r="G42" s="580" t="s">
        <v>571</v>
      </c>
      <c r="H42" s="581"/>
      <c r="I42" s="581"/>
      <c r="J42" s="581"/>
      <c r="K42" s="581"/>
      <c r="L42" s="582"/>
      <c r="M42" s="568"/>
      <c r="N42" s="568"/>
      <c r="O42" s="558"/>
      <c r="P42" s="559"/>
    </row>
    <row r="43" spans="1:16" ht="8.25" customHeight="1" thickBot="1" x14ac:dyDescent="0.25">
      <c r="A43" s="648"/>
      <c r="B43" s="143"/>
      <c r="C43" s="143"/>
      <c r="D43" s="143"/>
      <c r="E43" s="143"/>
      <c r="F43" s="157"/>
      <c r="G43" s="577"/>
      <c r="H43" s="578"/>
      <c r="I43" s="578"/>
      <c r="J43" s="578"/>
      <c r="K43" s="578"/>
      <c r="L43" s="579"/>
      <c r="M43" s="569"/>
      <c r="N43" s="569"/>
      <c r="O43" s="558"/>
      <c r="P43" s="559"/>
    </row>
    <row r="44" spans="1:16" ht="13.5" thickBot="1" x14ac:dyDescent="0.25">
      <c r="A44" s="680">
        <v>11</v>
      </c>
      <c r="B44" s="144"/>
      <c r="C44" s="144"/>
      <c r="D44" s="144"/>
      <c r="E44" s="144"/>
      <c r="F44" s="158"/>
      <c r="G44" s="681" t="s">
        <v>53</v>
      </c>
      <c r="H44" s="682"/>
      <c r="I44" s="682"/>
      <c r="J44" s="682"/>
      <c r="K44" s="682"/>
      <c r="L44" s="683"/>
      <c r="M44" s="566">
        <v>1209650</v>
      </c>
      <c r="N44" s="565">
        <f>'Admin Budget-APP E'!I26</f>
        <v>0</v>
      </c>
      <c r="O44" s="565">
        <f>'Special Caches-Budget - APP F'!E47</f>
        <v>0</v>
      </c>
      <c r="P44" s="565">
        <f>SUM(M44:O47)</f>
        <v>1209650</v>
      </c>
    </row>
    <row r="45" spans="1:16" ht="13.5" thickBot="1" x14ac:dyDescent="0.25">
      <c r="A45" s="680"/>
      <c r="B45" s="144"/>
      <c r="C45" s="144"/>
      <c r="D45" s="144"/>
      <c r="E45" s="144"/>
      <c r="F45" s="158"/>
      <c r="G45" s="658" t="s">
        <v>202</v>
      </c>
      <c r="H45" s="659"/>
      <c r="I45" s="659"/>
      <c r="J45" s="659"/>
      <c r="K45" s="659"/>
      <c r="L45" s="660"/>
      <c r="M45" s="566"/>
      <c r="N45" s="570"/>
      <c r="O45" s="565"/>
      <c r="P45" s="570"/>
    </row>
    <row r="46" spans="1:16" ht="13.5" thickBot="1" x14ac:dyDescent="0.25">
      <c r="A46" s="680"/>
      <c r="B46" s="144"/>
      <c r="C46" s="144"/>
      <c r="D46" s="144"/>
      <c r="E46" s="144"/>
      <c r="F46" s="158"/>
      <c r="G46" s="622" t="s">
        <v>60</v>
      </c>
      <c r="H46" s="623"/>
      <c r="I46" s="623"/>
      <c r="J46" s="623"/>
      <c r="K46" s="623"/>
      <c r="L46" s="624"/>
      <c r="M46" s="566"/>
      <c r="N46" s="570"/>
      <c r="O46" s="565"/>
      <c r="P46" s="570"/>
    </row>
    <row r="47" spans="1:16" ht="13.5" thickBot="1" x14ac:dyDescent="0.25">
      <c r="A47" s="680"/>
      <c r="B47" s="144"/>
      <c r="C47" s="144"/>
      <c r="D47" s="144"/>
      <c r="E47" s="144"/>
      <c r="F47" s="158"/>
      <c r="G47" s="625" t="s">
        <v>212</v>
      </c>
      <c r="H47" s="626"/>
      <c r="I47" s="626"/>
      <c r="J47" s="626"/>
      <c r="K47" s="626"/>
      <c r="L47" s="627"/>
      <c r="M47" s="566"/>
      <c r="N47" s="570"/>
      <c r="O47" s="565"/>
      <c r="P47" s="570"/>
    </row>
    <row r="48" spans="1:16" ht="13.5" thickBot="1" x14ac:dyDescent="0.25">
      <c r="A48" s="648">
        <v>12</v>
      </c>
      <c r="B48" s="143"/>
      <c r="C48" s="143"/>
      <c r="D48" s="143"/>
      <c r="E48" s="143"/>
      <c r="F48" s="157"/>
      <c r="G48" s="586" t="s">
        <v>54</v>
      </c>
      <c r="H48" s="587"/>
      <c r="I48" s="587"/>
      <c r="J48" s="587"/>
      <c r="K48" s="587"/>
      <c r="L48" s="588"/>
      <c r="M48" s="558">
        <v>1209650</v>
      </c>
      <c r="N48" s="558">
        <f>'Admin Budget-APP E'!I28</f>
        <v>32500</v>
      </c>
      <c r="O48" s="558">
        <f>'Special Caches-Budget - APP F'!E52</f>
        <v>90000</v>
      </c>
      <c r="P48" s="558">
        <f>SUM(M48:O51)</f>
        <v>1332150</v>
      </c>
    </row>
    <row r="49" spans="1:16" ht="13.5" thickBot="1" x14ac:dyDescent="0.25">
      <c r="A49" s="648"/>
      <c r="B49" s="143"/>
      <c r="C49" s="143"/>
      <c r="D49" s="143"/>
      <c r="E49" s="143"/>
      <c r="F49" s="157"/>
      <c r="G49" s="583" t="s">
        <v>355</v>
      </c>
      <c r="H49" s="584"/>
      <c r="I49" s="584"/>
      <c r="J49" s="584"/>
      <c r="K49" s="584"/>
      <c r="L49" s="585"/>
      <c r="M49" s="558"/>
      <c r="N49" s="559"/>
      <c r="O49" s="558"/>
      <c r="P49" s="559"/>
    </row>
    <row r="50" spans="1:16" ht="13.5" thickBot="1" x14ac:dyDescent="0.25">
      <c r="A50" s="648"/>
      <c r="B50" s="143"/>
      <c r="C50" s="143"/>
      <c r="D50" s="143"/>
      <c r="E50" s="143"/>
      <c r="F50" s="157"/>
      <c r="G50" s="580" t="s">
        <v>572</v>
      </c>
      <c r="H50" s="581"/>
      <c r="I50" s="581"/>
      <c r="J50" s="581"/>
      <c r="K50" s="581"/>
      <c r="L50" s="582"/>
      <c r="M50" s="558"/>
      <c r="N50" s="559"/>
      <c r="O50" s="558"/>
      <c r="P50" s="559"/>
    </row>
    <row r="51" spans="1:16" ht="13.5" thickBot="1" x14ac:dyDescent="0.25">
      <c r="A51" s="648"/>
      <c r="B51" s="143"/>
      <c r="C51" s="143"/>
      <c r="D51" s="143"/>
      <c r="E51" s="143"/>
      <c r="F51" s="157"/>
      <c r="G51" s="577" t="s">
        <v>573</v>
      </c>
      <c r="H51" s="578"/>
      <c r="I51" s="578"/>
      <c r="J51" s="578"/>
      <c r="K51" s="578"/>
      <c r="L51" s="579"/>
      <c r="M51" s="558"/>
      <c r="N51" s="559"/>
      <c r="O51" s="558"/>
      <c r="P51" s="559"/>
    </row>
    <row r="52" spans="1:16" ht="13.5" thickBot="1" x14ac:dyDescent="0.25">
      <c r="A52" s="647">
        <v>13</v>
      </c>
      <c r="B52" s="140"/>
      <c r="C52" s="140"/>
      <c r="D52" s="140"/>
      <c r="E52" s="140"/>
      <c r="F52" s="156"/>
      <c r="G52" s="655" t="s">
        <v>55</v>
      </c>
      <c r="H52" s="656"/>
      <c r="I52" s="656"/>
      <c r="J52" s="656"/>
      <c r="K52" s="656"/>
      <c r="L52" s="657"/>
      <c r="M52" s="562">
        <v>1209650</v>
      </c>
      <c r="N52" s="566">
        <f>'Admin Budget-APP E'!I30</f>
        <v>49500</v>
      </c>
      <c r="O52" s="566">
        <f>'Special Caches-Budget - APP F'!E56</f>
        <v>90000</v>
      </c>
      <c r="P52" s="566">
        <f>SUM(M52:O56)</f>
        <v>1349150</v>
      </c>
    </row>
    <row r="53" spans="1:16" ht="13.5" thickBot="1" x14ac:dyDescent="0.25">
      <c r="A53" s="647"/>
      <c r="B53" s="140"/>
      <c r="C53" s="140"/>
      <c r="D53" s="140"/>
      <c r="E53" s="140"/>
      <c r="F53" s="156"/>
      <c r="G53" s="661" t="s">
        <v>143</v>
      </c>
      <c r="H53" s="662"/>
      <c r="I53" s="662"/>
      <c r="J53" s="662"/>
      <c r="K53" s="662"/>
      <c r="L53" s="663"/>
      <c r="M53" s="563"/>
      <c r="N53" s="571"/>
      <c r="O53" s="566"/>
      <c r="P53" s="571"/>
    </row>
    <row r="54" spans="1:16" ht="13.5" thickBot="1" x14ac:dyDescent="0.25">
      <c r="A54" s="647"/>
      <c r="B54" s="140"/>
      <c r="C54" s="140"/>
      <c r="D54" s="140"/>
      <c r="E54" s="140"/>
      <c r="F54" s="156"/>
      <c r="G54" s="649" t="s">
        <v>204</v>
      </c>
      <c r="H54" s="650"/>
      <c r="I54" s="650"/>
      <c r="J54" s="650"/>
      <c r="K54" s="650"/>
      <c r="L54" s="651"/>
      <c r="M54" s="563"/>
      <c r="N54" s="571"/>
      <c r="O54" s="566"/>
      <c r="P54" s="571"/>
    </row>
    <row r="55" spans="1:16" ht="13.5" thickBot="1" x14ac:dyDescent="0.25">
      <c r="A55" s="647"/>
      <c r="B55" s="140"/>
      <c r="C55" s="140"/>
      <c r="D55" s="140"/>
      <c r="E55" s="140"/>
      <c r="F55" s="156"/>
      <c r="G55" s="649" t="s">
        <v>205</v>
      </c>
      <c r="H55" s="650"/>
      <c r="I55" s="650"/>
      <c r="J55" s="650"/>
      <c r="K55" s="650"/>
      <c r="L55" s="651"/>
      <c r="M55" s="563"/>
      <c r="N55" s="571"/>
      <c r="O55" s="566"/>
      <c r="P55" s="571"/>
    </row>
    <row r="56" spans="1:16" ht="13.5" thickBot="1" x14ac:dyDescent="0.25">
      <c r="A56" s="647"/>
      <c r="B56" s="140"/>
      <c r="C56" s="140"/>
      <c r="D56" s="140"/>
      <c r="E56" s="140"/>
      <c r="F56" s="156"/>
      <c r="G56" s="664"/>
      <c r="H56" s="665"/>
      <c r="I56" s="665"/>
      <c r="J56" s="665"/>
      <c r="K56" s="665"/>
      <c r="L56" s="666"/>
      <c r="M56" s="564"/>
      <c r="N56" s="571"/>
      <c r="O56" s="566"/>
      <c r="P56" s="571"/>
    </row>
    <row r="57" spans="1:16" ht="13.5" thickBot="1" x14ac:dyDescent="0.25">
      <c r="A57" s="648">
        <v>14</v>
      </c>
      <c r="B57" s="143"/>
      <c r="C57" s="143"/>
      <c r="D57" s="143"/>
      <c r="E57" s="143"/>
      <c r="F57" s="157"/>
      <c r="G57" s="586" t="s">
        <v>2</v>
      </c>
      <c r="H57" s="587"/>
      <c r="I57" s="587"/>
      <c r="J57" s="587"/>
      <c r="K57" s="587"/>
      <c r="L57" s="588"/>
      <c r="M57" s="558">
        <v>1209650</v>
      </c>
      <c r="N57" s="558">
        <f>'Admin Budget-APP E'!I33</f>
        <v>0</v>
      </c>
      <c r="O57" s="558">
        <f>'Special Caches-Budget - APP F'!E61</f>
        <v>0</v>
      </c>
      <c r="P57" s="558">
        <f>SUM(M57:O60)</f>
        <v>1209650</v>
      </c>
    </row>
    <row r="58" spans="1:16" ht="13.5" thickBot="1" x14ac:dyDescent="0.25">
      <c r="A58" s="648"/>
      <c r="B58" s="143"/>
      <c r="C58" s="143"/>
      <c r="D58" s="143"/>
      <c r="E58" s="143"/>
      <c r="F58" s="157"/>
      <c r="G58" s="583" t="s">
        <v>575</v>
      </c>
      <c r="H58" s="584"/>
      <c r="I58" s="584"/>
      <c r="J58" s="584"/>
      <c r="K58" s="584"/>
      <c r="L58" s="585"/>
      <c r="M58" s="558"/>
      <c r="N58" s="559"/>
      <c r="O58" s="558"/>
      <c r="P58" s="559"/>
    </row>
    <row r="59" spans="1:16" ht="13.5" thickBot="1" x14ac:dyDescent="0.25">
      <c r="A59" s="648"/>
      <c r="B59" s="143"/>
      <c r="C59" s="143"/>
      <c r="D59" s="143"/>
      <c r="E59" s="143"/>
      <c r="F59" s="157"/>
      <c r="G59" s="580" t="s">
        <v>574</v>
      </c>
      <c r="H59" s="581"/>
      <c r="I59" s="581"/>
      <c r="J59" s="581"/>
      <c r="K59" s="581"/>
      <c r="L59" s="582"/>
      <c r="M59" s="558"/>
      <c r="N59" s="559"/>
      <c r="O59" s="558"/>
      <c r="P59" s="559"/>
    </row>
    <row r="60" spans="1:16" ht="13.5" thickBot="1" x14ac:dyDescent="0.25">
      <c r="A60" s="648"/>
      <c r="B60" s="143"/>
      <c r="C60" s="143"/>
      <c r="D60" s="143"/>
      <c r="E60" s="143"/>
      <c r="F60" s="157"/>
      <c r="G60" s="577" t="s">
        <v>178</v>
      </c>
      <c r="H60" s="578"/>
      <c r="I60" s="578"/>
      <c r="J60" s="578"/>
      <c r="K60" s="578"/>
      <c r="L60" s="579"/>
      <c r="M60" s="558"/>
      <c r="N60" s="559"/>
      <c r="O60" s="558"/>
      <c r="P60" s="559"/>
    </row>
    <row r="61" spans="1:16" ht="13.5" thickBot="1" x14ac:dyDescent="0.25">
      <c r="A61" s="647">
        <v>15</v>
      </c>
      <c r="B61" s="140"/>
      <c r="C61" s="140"/>
      <c r="D61" s="140"/>
      <c r="E61" s="140"/>
      <c r="F61" s="156"/>
      <c r="G61" s="655" t="s">
        <v>169</v>
      </c>
      <c r="H61" s="656"/>
      <c r="I61" s="656"/>
      <c r="J61" s="656"/>
      <c r="K61" s="656"/>
      <c r="L61" s="657"/>
      <c r="M61" s="562">
        <v>1209650</v>
      </c>
      <c r="N61" s="565">
        <f>'Admin Budget-APP E'!I35</f>
        <v>4000</v>
      </c>
      <c r="O61" s="565">
        <f>'Special Caches-Budget - APP F'!E65</f>
        <v>90000</v>
      </c>
      <c r="P61" s="566">
        <f>SUM(M61:O65)</f>
        <v>1303650</v>
      </c>
    </row>
    <row r="62" spans="1:16" ht="13.5" thickBot="1" x14ac:dyDescent="0.25">
      <c r="A62" s="647"/>
      <c r="B62" s="140"/>
      <c r="C62" s="140"/>
      <c r="D62" s="140"/>
      <c r="E62" s="140"/>
      <c r="F62" s="156"/>
      <c r="G62" s="649" t="s">
        <v>3</v>
      </c>
      <c r="H62" s="650"/>
      <c r="I62" s="650"/>
      <c r="J62" s="650"/>
      <c r="K62" s="650"/>
      <c r="L62" s="651"/>
      <c r="M62" s="563"/>
      <c r="N62" s="570"/>
      <c r="O62" s="565"/>
      <c r="P62" s="571"/>
    </row>
    <row r="63" spans="1:16" ht="27" customHeight="1" thickBot="1" x14ac:dyDescent="0.25">
      <c r="A63" s="647"/>
      <c r="B63" s="140"/>
      <c r="C63" s="140"/>
      <c r="D63" s="140"/>
      <c r="E63" s="140"/>
      <c r="F63" s="156"/>
      <c r="G63" s="661" t="s">
        <v>388</v>
      </c>
      <c r="H63" s="662"/>
      <c r="I63" s="662"/>
      <c r="J63" s="662"/>
      <c r="K63" s="662"/>
      <c r="L63" s="663"/>
      <c r="M63" s="563"/>
      <c r="N63" s="570"/>
      <c r="O63" s="565"/>
      <c r="P63" s="571"/>
    </row>
    <row r="64" spans="1:16" ht="13.5" thickBot="1" x14ac:dyDescent="0.25">
      <c r="A64" s="647"/>
      <c r="B64" s="140"/>
      <c r="C64" s="140"/>
      <c r="D64" s="140"/>
      <c r="E64" s="140"/>
      <c r="F64" s="156"/>
      <c r="G64" s="649" t="s">
        <v>389</v>
      </c>
      <c r="H64" s="650"/>
      <c r="I64" s="650"/>
      <c r="J64" s="650"/>
      <c r="K64" s="650"/>
      <c r="L64" s="651"/>
      <c r="M64" s="563"/>
      <c r="N64" s="570"/>
      <c r="O64" s="565"/>
      <c r="P64" s="571"/>
    </row>
    <row r="65" spans="1:16" ht="13.5" thickBot="1" x14ac:dyDescent="0.25">
      <c r="A65" s="647"/>
      <c r="B65" s="140"/>
      <c r="C65" s="140"/>
      <c r="D65" s="140"/>
      <c r="E65" s="140"/>
      <c r="F65" s="156"/>
      <c r="G65" s="664" t="s">
        <v>390</v>
      </c>
      <c r="H65" s="665"/>
      <c r="I65" s="665"/>
      <c r="J65" s="665"/>
      <c r="K65" s="665"/>
      <c r="L65" s="666"/>
      <c r="M65" s="564"/>
      <c r="N65" s="570"/>
      <c r="O65" s="565"/>
      <c r="P65" s="571"/>
    </row>
    <row r="66" spans="1:16" ht="13.5" thickBot="1" x14ac:dyDescent="0.25">
      <c r="A66" s="559">
        <v>16</v>
      </c>
      <c r="B66" s="145"/>
      <c r="C66" s="145"/>
      <c r="D66" s="145"/>
      <c r="E66" s="145"/>
      <c r="F66" s="148"/>
      <c r="G66" s="586" t="s">
        <v>56</v>
      </c>
      <c r="H66" s="587"/>
      <c r="I66" s="587"/>
      <c r="J66" s="587"/>
      <c r="K66" s="587"/>
      <c r="L66" s="588"/>
      <c r="M66" s="558">
        <v>1209650</v>
      </c>
      <c r="N66" s="558">
        <f>'Admin Budget-APP E'!I37</f>
        <v>0</v>
      </c>
      <c r="O66" s="558">
        <f>'Special Caches-Budget - APP F'!E70</f>
        <v>0</v>
      </c>
      <c r="P66" s="558">
        <f>SUM(M66:O69)</f>
        <v>1209650</v>
      </c>
    </row>
    <row r="67" spans="1:16" ht="13.5" thickBot="1" x14ac:dyDescent="0.25">
      <c r="A67" s="559"/>
      <c r="B67" s="145"/>
      <c r="C67" s="145"/>
      <c r="D67" s="145"/>
      <c r="E67" s="145"/>
      <c r="F67" s="148"/>
      <c r="G67" s="583" t="s">
        <v>395</v>
      </c>
      <c r="H67" s="584"/>
      <c r="I67" s="584"/>
      <c r="J67" s="584"/>
      <c r="K67" s="584"/>
      <c r="L67" s="585"/>
      <c r="M67" s="558"/>
      <c r="N67" s="559"/>
      <c r="O67" s="558"/>
      <c r="P67" s="559"/>
    </row>
    <row r="68" spans="1:16" ht="13.5" thickBot="1" x14ac:dyDescent="0.25">
      <c r="A68" s="559"/>
      <c r="B68" s="145"/>
      <c r="C68" s="145"/>
      <c r="D68" s="145"/>
      <c r="E68" s="145"/>
      <c r="F68" s="148"/>
      <c r="G68" s="580" t="s">
        <v>576</v>
      </c>
      <c r="H68" s="581"/>
      <c r="I68" s="581"/>
      <c r="J68" s="581"/>
      <c r="K68" s="581"/>
      <c r="L68" s="582"/>
      <c r="M68" s="558"/>
      <c r="N68" s="559"/>
      <c r="O68" s="558"/>
      <c r="P68" s="559"/>
    </row>
    <row r="69" spans="1:16" ht="13.5" thickBot="1" x14ac:dyDescent="0.25">
      <c r="A69" s="559"/>
      <c r="B69" s="145"/>
      <c r="C69" s="145"/>
      <c r="D69" s="145"/>
      <c r="E69" s="145"/>
      <c r="F69" s="148"/>
      <c r="G69" s="577" t="s">
        <v>164</v>
      </c>
      <c r="H69" s="578"/>
      <c r="I69" s="578"/>
      <c r="J69" s="578"/>
      <c r="K69" s="578"/>
      <c r="L69" s="579"/>
      <c r="M69" s="558"/>
      <c r="N69" s="559"/>
      <c r="O69" s="558"/>
      <c r="P69" s="559"/>
    </row>
    <row r="70" spans="1:16" ht="13.5" thickBot="1" x14ac:dyDescent="0.25">
      <c r="A70" s="561">
        <v>17</v>
      </c>
      <c r="B70" s="146"/>
      <c r="C70" s="146"/>
      <c r="D70" s="146"/>
      <c r="E70" s="146"/>
      <c r="F70" s="149"/>
      <c r="G70" s="644" t="s">
        <v>146</v>
      </c>
      <c r="H70" s="645"/>
      <c r="I70" s="645"/>
      <c r="J70" s="645"/>
      <c r="K70" s="645"/>
      <c r="L70" s="646"/>
      <c r="M70" s="566">
        <v>1209650</v>
      </c>
      <c r="N70" s="565">
        <f>'Admin Budget-APP E'!I39</f>
        <v>63000</v>
      </c>
      <c r="O70" s="560">
        <f>'Special Caches-Budget - APP F'!E74</f>
        <v>0</v>
      </c>
      <c r="P70" s="560">
        <f>SUM(M70:O73)</f>
        <v>1272650</v>
      </c>
    </row>
    <row r="71" spans="1:16" ht="13.5" thickBot="1" x14ac:dyDescent="0.25">
      <c r="A71" s="561"/>
      <c r="B71" s="146"/>
      <c r="C71" s="146"/>
      <c r="D71" s="146"/>
      <c r="E71" s="146"/>
      <c r="F71" s="149"/>
      <c r="G71" s="641" t="s">
        <v>203</v>
      </c>
      <c r="H71" s="642"/>
      <c r="I71" s="642"/>
      <c r="J71" s="642"/>
      <c r="K71" s="642"/>
      <c r="L71" s="643"/>
      <c r="M71" s="566"/>
      <c r="N71" s="570"/>
      <c r="O71" s="560"/>
      <c r="P71" s="561"/>
    </row>
    <row r="72" spans="1:16" ht="13.5" thickBot="1" x14ac:dyDescent="0.25">
      <c r="A72" s="561"/>
      <c r="B72" s="146"/>
      <c r="C72" s="146"/>
      <c r="D72" s="146"/>
      <c r="E72" s="146"/>
      <c r="F72" s="149"/>
      <c r="G72" s="595" t="s">
        <v>577</v>
      </c>
      <c r="H72" s="596"/>
      <c r="I72" s="596"/>
      <c r="J72" s="596"/>
      <c r="K72" s="596"/>
      <c r="L72" s="597"/>
      <c r="M72" s="566"/>
      <c r="N72" s="570"/>
      <c r="O72" s="560"/>
      <c r="P72" s="561"/>
    </row>
    <row r="73" spans="1:16" ht="13.5" thickBot="1" x14ac:dyDescent="0.25">
      <c r="A73" s="561"/>
      <c r="B73" s="146"/>
      <c r="C73" s="146"/>
      <c r="D73" s="146"/>
      <c r="E73" s="146"/>
      <c r="F73" s="149"/>
      <c r="G73" s="601" t="s">
        <v>578</v>
      </c>
      <c r="H73" s="602"/>
      <c r="I73" s="602"/>
      <c r="J73" s="602"/>
      <c r="K73" s="602"/>
      <c r="L73" s="603"/>
      <c r="M73" s="566"/>
      <c r="N73" s="570"/>
      <c r="O73" s="560"/>
      <c r="P73" s="561"/>
    </row>
    <row r="74" spans="1:16" ht="12.75" customHeight="1" thickBot="1" x14ac:dyDescent="0.25">
      <c r="A74" s="559">
        <v>18</v>
      </c>
      <c r="B74" s="145"/>
      <c r="C74" s="145"/>
      <c r="D74" s="145"/>
      <c r="E74" s="145"/>
      <c r="F74" s="148"/>
      <c r="G74" s="616" t="s">
        <v>201</v>
      </c>
      <c r="H74" s="617"/>
      <c r="I74" s="617"/>
      <c r="J74" s="617"/>
      <c r="K74" s="617"/>
      <c r="L74" s="618"/>
      <c r="M74" s="558">
        <v>1209650</v>
      </c>
      <c r="N74" s="558">
        <f>'Admin Budget-APP E'!I44</f>
        <v>32500</v>
      </c>
      <c r="O74" s="558">
        <f>'Special Caches-Budget - APP F'!E78</f>
        <v>0</v>
      </c>
      <c r="P74" s="558">
        <f>SUM(M74:O77)</f>
        <v>1242150</v>
      </c>
    </row>
    <row r="75" spans="1:16" ht="14.25" customHeight="1" thickBot="1" x14ac:dyDescent="0.25">
      <c r="A75" s="559"/>
      <c r="B75" s="145"/>
      <c r="C75" s="145"/>
      <c r="D75" s="145"/>
      <c r="E75" s="145"/>
      <c r="F75" s="148"/>
      <c r="G75" s="583" t="s">
        <v>331</v>
      </c>
      <c r="H75" s="584"/>
      <c r="I75" s="584"/>
      <c r="J75" s="584"/>
      <c r="K75" s="584"/>
      <c r="L75" s="585"/>
      <c r="M75" s="558"/>
      <c r="N75" s="559"/>
      <c r="O75" s="558"/>
      <c r="P75" s="559"/>
    </row>
    <row r="76" spans="1:16" ht="13.5" thickBot="1" x14ac:dyDescent="0.25">
      <c r="A76" s="559"/>
      <c r="B76" s="145"/>
      <c r="C76" s="145"/>
      <c r="D76" s="145"/>
      <c r="E76" s="145"/>
      <c r="F76" s="148"/>
      <c r="G76" s="580" t="s">
        <v>391</v>
      </c>
      <c r="H76" s="581"/>
      <c r="I76" s="581"/>
      <c r="J76" s="581"/>
      <c r="K76" s="581"/>
      <c r="L76" s="582"/>
      <c r="M76" s="558"/>
      <c r="N76" s="559"/>
      <c r="O76" s="558"/>
      <c r="P76" s="559"/>
    </row>
    <row r="77" spans="1:16" ht="13.5" thickBot="1" x14ac:dyDescent="0.25">
      <c r="A77" s="559"/>
      <c r="B77" s="145"/>
      <c r="C77" s="145"/>
      <c r="D77" s="145"/>
      <c r="E77" s="145"/>
      <c r="F77" s="148"/>
      <c r="G77" s="577" t="s">
        <v>392</v>
      </c>
      <c r="H77" s="578"/>
      <c r="I77" s="578"/>
      <c r="J77" s="578"/>
      <c r="K77" s="578"/>
      <c r="L77" s="579"/>
      <c r="M77" s="558"/>
      <c r="N77" s="559"/>
      <c r="O77" s="558"/>
      <c r="P77" s="559"/>
    </row>
    <row r="78" spans="1:16" ht="13.5" thickBot="1" x14ac:dyDescent="0.25">
      <c r="A78" s="561">
        <v>19</v>
      </c>
      <c r="B78" s="146"/>
      <c r="C78" s="146"/>
      <c r="D78" s="146"/>
      <c r="E78" s="146"/>
      <c r="F78" s="149"/>
      <c r="G78" s="613" t="s">
        <v>4</v>
      </c>
      <c r="H78" s="614"/>
      <c r="I78" s="614"/>
      <c r="J78" s="614"/>
      <c r="K78" s="614"/>
      <c r="L78" s="615"/>
      <c r="M78" s="566">
        <v>1209650</v>
      </c>
      <c r="N78" s="560">
        <f>'Admin Budget-APP E'!I47</f>
        <v>4000</v>
      </c>
      <c r="O78" s="560">
        <f>'Special Caches-Budget - APP F'!E84</f>
        <v>90000</v>
      </c>
      <c r="P78" s="560">
        <f>SUM(M78:O81)</f>
        <v>1303650</v>
      </c>
    </row>
    <row r="79" spans="1:16" ht="13.5" customHeight="1" thickBot="1" x14ac:dyDescent="0.25">
      <c r="A79" s="561"/>
      <c r="B79" s="146"/>
      <c r="C79" s="146"/>
      <c r="D79" s="146"/>
      <c r="E79" s="146"/>
      <c r="F79" s="149"/>
      <c r="G79" s="598" t="s">
        <v>579</v>
      </c>
      <c r="H79" s="599"/>
      <c r="I79" s="599"/>
      <c r="J79" s="599"/>
      <c r="K79" s="599"/>
      <c r="L79" s="600"/>
      <c r="M79" s="566"/>
      <c r="N79" s="561"/>
      <c r="O79" s="560"/>
      <c r="P79" s="561"/>
    </row>
    <row r="80" spans="1:16" ht="13.5" thickBot="1" x14ac:dyDescent="0.25">
      <c r="A80" s="561"/>
      <c r="B80" s="146"/>
      <c r="C80" s="146"/>
      <c r="D80" s="146"/>
      <c r="E80" s="146"/>
      <c r="F80" s="149"/>
      <c r="G80" s="595" t="s">
        <v>5</v>
      </c>
      <c r="H80" s="596"/>
      <c r="I80" s="596"/>
      <c r="J80" s="596"/>
      <c r="K80" s="596"/>
      <c r="L80" s="597"/>
      <c r="M80" s="566"/>
      <c r="N80" s="561"/>
      <c r="O80" s="560"/>
      <c r="P80" s="561"/>
    </row>
    <row r="81" spans="1:16" ht="13.5" thickBot="1" x14ac:dyDescent="0.25">
      <c r="A81" s="561"/>
      <c r="B81" s="146"/>
      <c r="C81" s="146"/>
      <c r="D81" s="146"/>
      <c r="E81" s="146"/>
      <c r="F81" s="149"/>
      <c r="G81" s="601" t="s">
        <v>580</v>
      </c>
      <c r="H81" s="602"/>
      <c r="I81" s="602"/>
      <c r="J81" s="602"/>
      <c r="K81" s="602"/>
      <c r="L81" s="603"/>
      <c r="M81" s="566"/>
      <c r="N81" s="561"/>
      <c r="O81" s="560"/>
      <c r="P81" s="561"/>
    </row>
    <row r="82" spans="1:16" ht="13.5" thickBot="1" x14ac:dyDescent="0.25">
      <c r="A82" s="559">
        <v>20</v>
      </c>
      <c r="B82" s="145"/>
      <c r="C82" s="145"/>
      <c r="D82" s="145"/>
      <c r="E82" s="145"/>
      <c r="F82" s="148"/>
      <c r="G82" s="586" t="s">
        <v>187</v>
      </c>
      <c r="H82" s="587"/>
      <c r="I82" s="587"/>
      <c r="J82" s="587"/>
      <c r="K82" s="587"/>
      <c r="L82" s="588"/>
      <c r="M82" s="558">
        <v>1209650</v>
      </c>
      <c r="N82" s="558">
        <f>'Admin Budget-APP E'!I49</f>
        <v>12000</v>
      </c>
      <c r="O82" s="558">
        <f>'Special Caches-Budget - APP F'!E88</f>
        <v>0</v>
      </c>
      <c r="P82" s="558">
        <f>SUM(M82:O85)</f>
        <v>1221650</v>
      </c>
    </row>
    <row r="83" spans="1:16" ht="12.75" customHeight="1" thickBot="1" x14ac:dyDescent="0.25">
      <c r="A83" s="559"/>
      <c r="B83" s="145"/>
      <c r="C83" s="145"/>
      <c r="D83" s="145"/>
      <c r="E83" s="145"/>
      <c r="F83" s="148"/>
      <c r="G83" s="583" t="s">
        <v>524</v>
      </c>
      <c r="H83" s="584"/>
      <c r="I83" s="584"/>
      <c r="J83" s="584"/>
      <c r="K83" s="584"/>
      <c r="L83" s="585"/>
      <c r="M83" s="558"/>
      <c r="N83" s="559"/>
      <c r="O83" s="558"/>
      <c r="P83" s="559"/>
    </row>
    <row r="84" spans="1:16" ht="13.5" thickBot="1" x14ac:dyDescent="0.25">
      <c r="A84" s="559"/>
      <c r="B84" s="145"/>
      <c r="C84" s="145"/>
      <c r="D84" s="145"/>
      <c r="E84" s="145"/>
      <c r="F84" s="148"/>
      <c r="G84" s="580" t="s">
        <v>581</v>
      </c>
      <c r="H84" s="581"/>
      <c r="I84" s="581"/>
      <c r="J84" s="581"/>
      <c r="K84" s="581"/>
      <c r="L84" s="582"/>
      <c r="M84" s="558"/>
      <c r="N84" s="559"/>
      <c r="O84" s="558"/>
      <c r="P84" s="559"/>
    </row>
    <row r="85" spans="1:16" ht="13.5" thickBot="1" x14ac:dyDescent="0.25">
      <c r="A85" s="559"/>
      <c r="B85" s="145"/>
      <c r="C85" s="145"/>
      <c r="D85" s="145"/>
      <c r="E85" s="145"/>
      <c r="F85" s="148"/>
      <c r="G85" s="577" t="s">
        <v>525</v>
      </c>
      <c r="H85" s="578"/>
      <c r="I85" s="578"/>
      <c r="J85" s="578"/>
      <c r="K85" s="578"/>
      <c r="L85" s="579"/>
      <c r="M85" s="558"/>
      <c r="N85" s="559"/>
      <c r="O85" s="558"/>
      <c r="P85" s="559"/>
    </row>
    <row r="86" spans="1:16" ht="13.5" thickBot="1" x14ac:dyDescent="0.25">
      <c r="A86" s="561">
        <v>21</v>
      </c>
      <c r="B86" s="146"/>
      <c r="C86" s="146"/>
      <c r="D86" s="146"/>
      <c r="E86" s="146"/>
      <c r="F86" s="149"/>
      <c r="G86" s="613" t="s">
        <v>57</v>
      </c>
      <c r="H86" s="614"/>
      <c r="I86" s="614"/>
      <c r="J86" s="614"/>
      <c r="K86" s="614"/>
      <c r="L86" s="615"/>
      <c r="M86" s="566">
        <v>1209650</v>
      </c>
      <c r="N86" s="560">
        <f>'Admin Budget-APP E'!I51</f>
        <v>8000</v>
      </c>
      <c r="O86" s="560">
        <f>'Special Caches-Budget - APP F'!E92</f>
        <v>0</v>
      </c>
      <c r="P86" s="560">
        <f>SUM(M86:O89)</f>
        <v>1217650</v>
      </c>
    </row>
    <row r="87" spans="1:16" ht="13.5" thickBot="1" x14ac:dyDescent="0.25">
      <c r="A87" s="561"/>
      <c r="B87" s="146"/>
      <c r="C87" s="146"/>
      <c r="D87" s="146"/>
      <c r="E87" s="146"/>
      <c r="F87" s="149"/>
      <c r="G87" s="598" t="s">
        <v>179</v>
      </c>
      <c r="H87" s="599"/>
      <c r="I87" s="599"/>
      <c r="J87" s="599"/>
      <c r="K87" s="599"/>
      <c r="L87" s="600"/>
      <c r="M87" s="566"/>
      <c r="N87" s="561"/>
      <c r="O87" s="560"/>
      <c r="P87" s="561"/>
    </row>
    <row r="88" spans="1:16" ht="13.5" thickBot="1" x14ac:dyDescent="0.25">
      <c r="A88" s="561"/>
      <c r="B88" s="146"/>
      <c r="C88" s="146"/>
      <c r="D88" s="146"/>
      <c r="E88" s="146"/>
      <c r="F88" s="149"/>
      <c r="G88" s="622" t="s">
        <v>393</v>
      </c>
      <c r="H88" s="623"/>
      <c r="I88" s="623"/>
      <c r="J88" s="623"/>
      <c r="K88" s="623"/>
      <c r="L88" s="624"/>
      <c r="M88" s="566"/>
      <c r="N88" s="561"/>
      <c r="O88" s="560"/>
      <c r="P88" s="561"/>
    </row>
    <row r="89" spans="1:16" ht="13.5" thickBot="1" x14ac:dyDescent="0.25">
      <c r="A89" s="561"/>
      <c r="B89" s="146"/>
      <c r="C89" s="146"/>
      <c r="D89" s="146"/>
      <c r="E89" s="146"/>
      <c r="F89" s="149"/>
      <c r="G89" s="625" t="s">
        <v>582</v>
      </c>
      <c r="H89" s="626"/>
      <c r="I89" s="626"/>
      <c r="J89" s="626"/>
      <c r="K89" s="626"/>
      <c r="L89" s="627"/>
      <c r="M89" s="566"/>
      <c r="N89" s="561"/>
      <c r="O89" s="560"/>
      <c r="P89" s="561"/>
    </row>
    <row r="90" spans="1:16" ht="12.75" customHeight="1" thickBot="1" x14ac:dyDescent="0.25">
      <c r="A90" s="559">
        <v>22</v>
      </c>
      <c r="B90" s="145"/>
      <c r="C90" s="145"/>
      <c r="D90" s="145"/>
      <c r="E90" s="145"/>
      <c r="F90" s="148"/>
      <c r="G90" s="607" t="s">
        <v>125</v>
      </c>
      <c r="H90" s="608"/>
      <c r="I90" s="608"/>
      <c r="J90" s="608"/>
      <c r="K90" s="608"/>
      <c r="L90" s="609"/>
      <c r="M90" s="558">
        <v>1209650</v>
      </c>
      <c r="N90" s="567">
        <f>'Admin Budget-APP E'!I53</f>
        <v>9500</v>
      </c>
      <c r="O90" s="558">
        <f>'Special Caches-Budget - APP F'!E96</f>
        <v>0</v>
      </c>
      <c r="P90" s="558">
        <f>SUM(M90:O93)</f>
        <v>1219150</v>
      </c>
    </row>
    <row r="91" spans="1:16" ht="12.75" customHeight="1" thickBot="1" x14ac:dyDescent="0.25">
      <c r="A91" s="559"/>
      <c r="B91" s="145"/>
      <c r="C91" s="145"/>
      <c r="D91" s="145"/>
      <c r="E91" s="145"/>
      <c r="F91" s="148"/>
      <c r="G91" s="610" t="s">
        <v>332</v>
      </c>
      <c r="H91" s="611"/>
      <c r="I91" s="611"/>
      <c r="J91" s="611"/>
      <c r="K91" s="611"/>
      <c r="L91" s="612"/>
      <c r="M91" s="558"/>
      <c r="N91" s="568"/>
      <c r="O91" s="558"/>
      <c r="P91" s="559"/>
    </row>
    <row r="92" spans="1:16" ht="12.75" customHeight="1" thickBot="1" x14ac:dyDescent="0.25">
      <c r="A92" s="559"/>
      <c r="B92" s="145"/>
      <c r="C92" s="145"/>
      <c r="D92" s="145"/>
      <c r="E92" s="145"/>
      <c r="F92" s="148"/>
      <c r="G92" s="628" t="s">
        <v>344</v>
      </c>
      <c r="H92" s="611"/>
      <c r="I92" s="611"/>
      <c r="J92" s="611"/>
      <c r="K92" s="611"/>
      <c r="L92" s="612"/>
      <c r="M92" s="558"/>
      <c r="N92" s="568"/>
      <c r="O92" s="558"/>
      <c r="P92" s="559"/>
    </row>
    <row r="93" spans="1:16" ht="12.75" customHeight="1" thickBot="1" x14ac:dyDescent="0.25">
      <c r="A93" s="559"/>
      <c r="B93" s="145"/>
      <c r="C93" s="145"/>
      <c r="D93" s="145"/>
      <c r="E93" s="145"/>
      <c r="F93" s="148"/>
      <c r="G93" s="628" t="s">
        <v>345</v>
      </c>
      <c r="H93" s="611"/>
      <c r="I93" s="611"/>
      <c r="J93" s="611"/>
      <c r="K93" s="611"/>
      <c r="L93" s="612"/>
      <c r="M93" s="558"/>
      <c r="N93" s="569"/>
      <c r="O93" s="558"/>
      <c r="P93" s="559"/>
    </row>
    <row r="94" spans="1:16" ht="12.75" customHeight="1" thickBot="1" x14ac:dyDescent="0.25">
      <c r="A94" s="604">
        <v>23</v>
      </c>
      <c r="B94" s="145"/>
      <c r="C94" s="145"/>
      <c r="D94" s="145"/>
      <c r="E94" s="145"/>
      <c r="F94" s="148"/>
      <c r="G94" s="619" t="s">
        <v>329</v>
      </c>
      <c r="H94" s="620"/>
      <c r="I94" s="620"/>
      <c r="J94" s="620"/>
      <c r="K94" s="620"/>
      <c r="L94" s="621"/>
      <c r="M94" s="566">
        <v>1209650</v>
      </c>
      <c r="N94" s="589">
        <f>'Admin Budget-APP E'!I55</f>
        <v>2000</v>
      </c>
      <c r="O94" s="589">
        <f>'Special Caches-Budget - APP F'!E100</f>
        <v>0</v>
      </c>
      <c r="P94" s="589">
        <f>SUM(M94:O97)</f>
        <v>1211650</v>
      </c>
    </row>
    <row r="95" spans="1:16" ht="13.5" thickBot="1" x14ac:dyDescent="0.25">
      <c r="A95" s="605"/>
      <c r="B95" s="146"/>
      <c r="C95" s="146"/>
      <c r="D95" s="146"/>
      <c r="E95" s="146"/>
      <c r="F95" s="149"/>
      <c r="G95" s="598" t="s">
        <v>330</v>
      </c>
      <c r="H95" s="599"/>
      <c r="I95" s="599"/>
      <c r="J95" s="599"/>
      <c r="K95" s="599"/>
      <c r="L95" s="600"/>
      <c r="M95" s="566"/>
      <c r="N95" s="590"/>
      <c r="O95" s="590"/>
      <c r="P95" s="590"/>
    </row>
    <row r="96" spans="1:16" ht="13.5" thickBot="1" x14ac:dyDescent="0.25">
      <c r="A96" s="605"/>
      <c r="B96" s="146"/>
      <c r="C96" s="146"/>
      <c r="D96" s="146"/>
      <c r="E96" s="146"/>
      <c r="F96" s="149"/>
      <c r="G96" s="595" t="s">
        <v>584</v>
      </c>
      <c r="H96" s="596"/>
      <c r="I96" s="596"/>
      <c r="J96" s="596"/>
      <c r="K96" s="596"/>
      <c r="L96" s="597"/>
      <c r="M96" s="566"/>
      <c r="N96" s="590"/>
      <c r="O96" s="590"/>
      <c r="P96" s="590"/>
    </row>
    <row r="97" spans="1:21" ht="13.5" thickBot="1" x14ac:dyDescent="0.25">
      <c r="A97" s="606"/>
      <c r="B97" s="146"/>
      <c r="C97" s="146"/>
      <c r="D97" s="146"/>
      <c r="E97" s="146"/>
      <c r="F97" s="149"/>
      <c r="G97" s="638" t="s">
        <v>583</v>
      </c>
      <c r="H97" s="639"/>
      <c r="I97" s="639"/>
      <c r="J97" s="639"/>
      <c r="K97" s="639"/>
      <c r="L97" s="640"/>
      <c r="M97" s="566"/>
      <c r="N97" s="591"/>
      <c r="O97" s="591"/>
      <c r="P97" s="591"/>
    </row>
    <row r="98" spans="1:21" ht="13.5" thickBot="1" x14ac:dyDescent="0.25">
      <c r="A98" s="559">
        <v>24</v>
      </c>
      <c r="B98" s="145"/>
      <c r="C98" s="145"/>
      <c r="D98" s="145"/>
      <c r="E98" s="145"/>
      <c r="F98" s="148"/>
      <c r="G98" s="632" t="s">
        <v>96</v>
      </c>
      <c r="H98" s="633"/>
      <c r="I98" s="633"/>
      <c r="J98" s="633"/>
      <c r="K98" s="633"/>
      <c r="L98" s="634"/>
      <c r="M98" s="558">
        <v>1209650</v>
      </c>
      <c r="N98" s="558">
        <f>'Admin Budget-APP E'!I57</f>
        <v>18000</v>
      </c>
      <c r="O98" s="558">
        <f>'Special Caches-Budget - APP F'!E105</f>
        <v>186500</v>
      </c>
      <c r="P98" s="558">
        <f>SUM(M98:O101)</f>
        <v>1414150</v>
      </c>
    </row>
    <row r="99" spans="1:21" ht="13.5" thickBot="1" x14ac:dyDescent="0.25">
      <c r="A99" s="559"/>
      <c r="B99" s="145"/>
      <c r="C99" s="145"/>
      <c r="D99" s="145"/>
      <c r="E99" s="145"/>
      <c r="F99" s="148"/>
      <c r="G99" s="629" t="s">
        <v>180</v>
      </c>
      <c r="H99" s="630"/>
      <c r="I99" s="630"/>
      <c r="J99" s="630"/>
      <c r="K99" s="630"/>
      <c r="L99" s="631"/>
      <c r="M99" s="558"/>
      <c r="N99" s="559"/>
      <c r="O99" s="558"/>
      <c r="P99" s="559"/>
    </row>
    <row r="100" spans="1:21" ht="13.5" thickBot="1" x14ac:dyDescent="0.25">
      <c r="A100" s="559"/>
      <c r="B100" s="145"/>
      <c r="C100" s="145"/>
      <c r="D100" s="145"/>
      <c r="E100" s="145"/>
      <c r="F100" s="148"/>
      <c r="G100" s="632" t="s">
        <v>585</v>
      </c>
      <c r="H100" s="633"/>
      <c r="I100" s="633"/>
      <c r="J100" s="633"/>
      <c r="K100" s="633"/>
      <c r="L100" s="634"/>
      <c r="M100" s="558"/>
      <c r="N100" s="559"/>
      <c r="O100" s="558"/>
      <c r="P100" s="559"/>
    </row>
    <row r="101" spans="1:21" ht="13.5" thickBot="1" x14ac:dyDescent="0.25">
      <c r="A101" s="559"/>
      <c r="B101" s="145"/>
      <c r="C101" s="145"/>
      <c r="D101" s="145"/>
      <c r="E101" s="145"/>
      <c r="F101" s="148"/>
      <c r="G101" s="635" t="s">
        <v>586</v>
      </c>
      <c r="H101" s="636"/>
      <c r="I101" s="636"/>
      <c r="J101" s="636"/>
      <c r="K101" s="636"/>
      <c r="L101" s="637"/>
      <c r="M101" s="558"/>
      <c r="N101" s="559"/>
      <c r="O101" s="558"/>
      <c r="P101" s="559"/>
    </row>
    <row r="102" spans="1:21" ht="13.5" thickBot="1" x14ac:dyDescent="0.25">
      <c r="A102" s="561">
        <v>25</v>
      </c>
      <c r="B102" s="146"/>
      <c r="C102" s="146"/>
      <c r="D102" s="146"/>
      <c r="E102" s="146"/>
      <c r="F102" s="149"/>
      <c r="G102" s="613" t="s">
        <v>108</v>
      </c>
      <c r="H102" s="614"/>
      <c r="I102" s="614"/>
      <c r="J102" s="614"/>
      <c r="K102" s="614"/>
      <c r="L102" s="615"/>
      <c r="M102" s="566">
        <v>1209650</v>
      </c>
      <c r="N102" s="560">
        <f>'Admin Budget-APP E'!I62</f>
        <v>52000</v>
      </c>
      <c r="O102" s="560">
        <f>'Special Caches-Budget - APP F'!E109</f>
        <v>0</v>
      </c>
      <c r="P102" s="560">
        <f>SUM(M102:O105)</f>
        <v>1261650</v>
      </c>
      <c r="Q102" s="16"/>
      <c r="R102" s="16"/>
      <c r="S102" s="16"/>
      <c r="T102" s="16"/>
      <c r="U102" s="16"/>
    </row>
    <row r="103" spans="1:21" ht="13.5" thickBot="1" x14ac:dyDescent="0.25">
      <c r="A103" s="561"/>
      <c r="B103" s="146"/>
      <c r="C103" s="146"/>
      <c r="D103" s="146"/>
      <c r="E103" s="146"/>
      <c r="F103" s="149"/>
      <c r="G103" s="598" t="s">
        <v>333</v>
      </c>
      <c r="H103" s="599"/>
      <c r="I103" s="599"/>
      <c r="J103" s="599"/>
      <c r="K103" s="599"/>
      <c r="L103" s="600"/>
      <c r="M103" s="566"/>
      <c r="N103" s="561"/>
      <c r="O103" s="560"/>
      <c r="P103" s="561"/>
      <c r="Q103" s="16"/>
      <c r="R103" s="16"/>
      <c r="S103" s="16"/>
      <c r="T103" s="16"/>
      <c r="U103" s="16"/>
    </row>
    <row r="104" spans="1:21" ht="12.75" customHeight="1" thickBot="1" x14ac:dyDescent="0.25">
      <c r="A104" s="561"/>
      <c r="B104" s="146"/>
      <c r="C104" s="146"/>
      <c r="D104" s="146"/>
      <c r="E104" s="146"/>
      <c r="F104" s="149"/>
      <c r="G104" s="595" t="s">
        <v>154</v>
      </c>
      <c r="H104" s="596"/>
      <c r="I104" s="596"/>
      <c r="J104" s="596"/>
      <c r="K104" s="596"/>
      <c r="L104" s="597"/>
      <c r="M104" s="566"/>
      <c r="N104" s="561"/>
      <c r="O104" s="560"/>
      <c r="P104" s="561"/>
      <c r="Q104" s="62"/>
      <c r="R104" s="2"/>
      <c r="S104" s="2"/>
    </row>
    <row r="105" spans="1:21" ht="13.5" customHeight="1" thickBot="1" x14ac:dyDescent="0.25">
      <c r="A105" s="561"/>
      <c r="B105" s="146"/>
      <c r="C105" s="146"/>
      <c r="D105" s="146"/>
      <c r="E105" s="146"/>
      <c r="F105" s="149"/>
      <c r="G105" s="601" t="s">
        <v>587</v>
      </c>
      <c r="H105" s="602"/>
      <c r="I105" s="602"/>
      <c r="J105" s="602"/>
      <c r="K105" s="602"/>
      <c r="L105" s="603"/>
      <c r="M105" s="566"/>
      <c r="N105" s="561"/>
      <c r="O105" s="560"/>
      <c r="P105" s="561"/>
      <c r="Q105" s="69"/>
      <c r="R105" s="2"/>
      <c r="S105" s="2"/>
    </row>
    <row r="106" spans="1:21" ht="13.5" thickBot="1" x14ac:dyDescent="0.25">
      <c r="A106" s="559">
        <v>26</v>
      </c>
      <c r="B106" s="145"/>
      <c r="C106" s="145"/>
      <c r="D106" s="145"/>
      <c r="E106" s="145"/>
      <c r="F106" s="148"/>
      <c r="G106" s="399" t="s">
        <v>68</v>
      </c>
      <c r="H106" s="150"/>
      <c r="I106" s="150"/>
      <c r="J106" s="150"/>
      <c r="K106" s="150"/>
      <c r="L106" s="151"/>
      <c r="M106" s="558">
        <v>1209650</v>
      </c>
      <c r="N106" s="558">
        <f>'Admin Budget-APP E'!I68</f>
        <v>0</v>
      </c>
      <c r="O106" s="558">
        <f>'Special Caches-Budget - APP F'!E113</f>
        <v>0</v>
      </c>
      <c r="P106" s="558">
        <f>SUM(M106:O109)</f>
        <v>1209650</v>
      </c>
      <c r="Q106" s="62"/>
      <c r="R106" s="2"/>
      <c r="S106" s="2"/>
    </row>
    <row r="107" spans="1:21" ht="16.5" customHeight="1" thickBot="1" x14ac:dyDescent="0.25">
      <c r="A107" s="559"/>
      <c r="B107" s="145"/>
      <c r="C107" s="145"/>
      <c r="D107" s="145"/>
      <c r="E107" s="145"/>
      <c r="F107" s="148"/>
      <c r="G107" s="583" t="s">
        <v>356</v>
      </c>
      <c r="H107" s="584"/>
      <c r="I107" s="584"/>
      <c r="J107" s="584"/>
      <c r="K107" s="584"/>
      <c r="L107" s="585"/>
      <c r="M107" s="558"/>
      <c r="N107" s="559"/>
      <c r="O107" s="558"/>
      <c r="P107" s="559"/>
      <c r="Q107" s="62"/>
      <c r="R107" s="2"/>
      <c r="S107" s="2"/>
    </row>
    <row r="108" spans="1:21" ht="13.5" thickBot="1" x14ac:dyDescent="0.25">
      <c r="A108" s="559"/>
      <c r="B108" s="145"/>
      <c r="C108" s="145"/>
      <c r="D108" s="145"/>
      <c r="E108" s="145"/>
      <c r="F108" s="148"/>
      <c r="G108" s="152" t="s">
        <v>588</v>
      </c>
      <c r="H108" s="105"/>
      <c r="I108" s="105"/>
      <c r="J108" s="105"/>
      <c r="K108" s="105"/>
      <c r="L108" s="153"/>
      <c r="M108" s="558"/>
      <c r="N108" s="559"/>
      <c r="O108" s="558"/>
      <c r="P108" s="559"/>
      <c r="Q108" s="1"/>
    </row>
    <row r="109" spans="1:21" ht="13.5" thickBot="1" x14ac:dyDescent="0.25">
      <c r="A109" s="559"/>
      <c r="B109" s="145"/>
      <c r="C109" s="145"/>
      <c r="D109" s="145"/>
      <c r="E109" s="145"/>
      <c r="F109" s="148"/>
      <c r="G109" s="154" t="s">
        <v>589</v>
      </c>
      <c r="H109" s="106"/>
      <c r="I109" s="106" t="s">
        <v>590</v>
      </c>
      <c r="J109" s="106"/>
      <c r="K109" s="106"/>
      <c r="L109" s="155"/>
      <c r="M109" s="558"/>
      <c r="N109" s="559"/>
      <c r="O109" s="558"/>
      <c r="P109" s="559"/>
      <c r="Q109" s="1"/>
    </row>
    <row r="110" spans="1:21" ht="13.5" thickBot="1" x14ac:dyDescent="0.25">
      <c r="A110" s="561">
        <v>27</v>
      </c>
      <c r="B110" s="146"/>
      <c r="C110" s="146"/>
      <c r="D110" s="146"/>
      <c r="E110" s="146"/>
      <c r="F110" s="149"/>
      <c r="G110" s="613" t="s">
        <v>58</v>
      </c>
      <c r="H110" s="614"/>
      <c r="I110" s="614"/>
      <c r="J110" s="614"/>
      <c r="K110" s="614"/>
      <c r="L110" s="615"/>
      <c r="M110" s="589">
        <v>1209650</v>
      </c>
      <c r="N110" s="560">
        <f>'Admin Budget-APP E'!I70</f>
        <v>151000</v>
      </c>
      <c r="O110" s="560">
        <f>'Special Caches-Budget - APP F'!E117</f>
        <v>96500</v>
      </c>
      <c r="P110" s="560">
        <f>SUM(M110:O113)</f>
        <v>1457150</v>
      </c>
    </row>
    <row r="111" spans="1:21" ht="13.5" thickBot="1" x14ac:dyDescent="0.25">
      <c r="A111" s="561"/>
      <c r="B111" s="146"/>
      <c r="C111" s="146"/>
      <c r="D111" s="146"/>
      <c r="E111" s="146"/>
      <c r="F111" s="149"/>
      <c r="G111" s="598" t="s">
        <v>334</v>
      </c>
      <c r="H111" s="599"/>
      <c r="I111" s="599"/>
      <c r="J111" s="599"/>
      <c r="K111" s="599"/>
      <c r="L111" s="600"/>
      <c r="M111" s="590"/>
      <c r="N111" s="561"/>
      <c r="O111" s="560"/>
      <c r="P111" s="561"/>
    </row>
    <row r="112" spans="1:21" ht="13.5" thickBot="1" x14ac:dyDescent="0.25">
      <c r="A112" s="561"/>
      <c r="B112" s="146"/>
      <c r="C112" s="146"/>
      <c r="D112" s="146"/>
      <c r="E112" s="146"/>
      <c r="F112" s="149"/>
      <c r="G112" s="595" t="s">
        <v>591</v>
      </c>
      <c r="H112" s="596"/>
      <c r="I112" s="596"/>
      <c r="J112" s="596"/>
      <c r="K112" s="596"/>
      <c r="L112" s="597"/>
      <c r="M112" s="590"/>
      <c r="N112" s="561"/>
      <c r="O112" s="560"/>
      <c r="P112" s="561"/>
    </row>
    <row r="113" spans="1:16" s="412" customFormat="1" ht="15" customHeight="1" thickBot="1" x14ac:dyDescent="0.25">
      <c r="A113" s="561"/>
      <c r="B113" s="410"/>
      <c r="C113" s="410"/>
      <c r="D113" s="410"/>
      <c r="E113" s="410"/>
      <c r="F113" s="411"/>
      <c r="G113" s="592" t="s">
        <v>592</v>
      </c>
      <c r="H113" s="593"/>
      <c r="I113" s="593"/>
      <c r="J113" s="593"/>
      <c r="K113" s="593"/>
      <c r="L113" s="594"/>
      <c r="M113" s="591"/>
      <c r="N113" s="561"/>
      <c r="O113" s="560"/>
      <c r="P113" s="561"/>
    </row>
    <row r="114" spans="1:16" ht="13.5" thickBot="1" x14ac:dyDescent="0.25">
      <c r="A114" s="559">
        <v>28</v>
      </c>
      <c r="B114" s="145"/>
      <c r="C114" s="145"/>
      <c r="D114" s="145"/>
      <c r="E114" s="145"/>
      <c r="F114" s="148"/>
      <c r="G114" s="586" t="s">
        <v>59</v>
      </c>
      <c r="H114" s="587"/>
      <c r="I114" s="587"/>
      <c r="J114" s="587"/>
      <c r="K114" s="587"/>
      <c r="L114" s="588"/>
      <c r="M114" s="558">
        <v>1209650</v>
      </c>
      <c r="N114" s="558">
        <f>'Admin Budget-APP E'!I77</f>
        <v>2000</v>
      </c>
      <c r="O114" s="558">
        <f>'Special Caches-Budget - APP F'!E122</f>
        <v>0</v>
      </c>
      <c r="P114" s="558">
        <f>SUM(M114:O117)</f>
        <v>1211650</v>
      </c>
    </row>
    <row r="115" spans="1:16" ht="13.5" thickBot="1" x14ac:dyDescent="0.25">
      <c r="A115" s="559"/>
      <c r="B115" s="145"/>
      <c r="C115" s="145"/>
      <c r="D115" s="145"/>
      <c r="E115" s="145"/>
      <c r="F115" s="148"/>
      <c r="G115" s="583" t="s">
        <v>165</v>
      </c>
      <c r="H115" s="584"/>
      <c r="I115" s="584"/>
      <c r="J115" s="584"/>
      <c r="K115" s="584"/>
      <c r="L115" s="585"/>
      <c r="M115" s="558"/>
      <c r="N115" s="559"/>
      <c r="O115" s="558"/>
      <c r="P115" s="559"/>
    </row>
    <row r="116" spans="1:16" ht="15" customHeight="1" thickBot="1" x14ac:dyDescent="0.25">
      <c r="A116" s="559"/>
      <c r="B116" s="145"/>
      <c r="C116" s="145"/>
      <c r="D116" s="145"/>
      <c r="E116" s="145"/>
      <c r="F116" s="148"/>
      <c r="G116" s="580" t="s">
        <v>117</v>
      </c>
      <c r="H116" s="581"/>
      <c r="I116" s="581"/>
      <c r="J116" s="581"/>
      <c r="K116" s="581"/>
      <c r="L116" s="582"/>
      <c r="M116" s="558"/>
      <c r="N116" s="559"/>
      <c r="O116" s="558"/>
      <c r="P116" s="559"/>
    </row>
    <row r="117" spans="1:16" ht="13.5" thickBot="1" x14ac:dyDescent="0.25">
      <c r="A117" s="559"/>
      <c r="B117" s="145"/>
      <c r="C117" s="145"/>
      <c r="D117" s="145"/>
      <c r="E117" s="145"/>
      <c r="F117" s="148"/>
      <c r="G117" s="577" t="s">
        <v>357</v>
      </c>
      <c r="H117" s="578"/>
      <c r="I117" s="578"/>
      <c r="J117" s="578"/>
      <c r="K117" s="578"/>
      <c r="L117" s="579"/>
      <c r="M117" s="558"/>
      <c r="N117" s="559"/>
      <c r="O117" s="558"/>
      <c r="P117" s="559"/>
    </row>
    <row r="118" spans="1:16" ht="13.5" thickBot="1" x14ac:dyDescent="0.25">
      <c r="A118" s="575" t="s">
        <v>51</v>
      </c>
      <c r="B118" s="575"/>
      <c r="C118" s="575"/>
      <c r="D118" s="575"/>
      <c r="E118" s="575"/>
      <c r="F118" s="575"/>
      <c r="G118" s="576"/>
      <c r="H118" s="576"/>
      <c r="I118" s="576"/>
      <c r="J118" s="576"/>
      <c r="K118" s="576"/>
      <c r="L118" s="576"/>
      <c r="M118" s="167">
        <f>SUM(M2:M117)</f>
        <v>33870200</v>
      </c>
      <c r="N118" s="147">
        <f>SUM(N2:N117)</f>
        <v>558500</v>
      </c>
      <c r="O118" s="147">
        <f>SUM(O2:O117)</f>
        <v>919500</v>
      </c>
      <c r="P118" s="147">
        <f>SUM(P2:P117)</f>
        <v>35348200</v>
      </c>
    </row>
    <row r="119" spans="1:16" x14ac:dyDescent="0.2">
      <c r="N119" s="574"/>
      <c r="O119" s="574"/>
      <c r="P119" s="574"/>
    </row>
    <row r="120" spans="1:16" x14ac:dyDescent="0.2">
      <c r="M120" s="253"/>
      <c r="P120" s="423"/>
    </row>
  </sheetData>
  <sheetProtection algorithmName="SHA-512" hashValue="6QShXuJA318rw7VauMLFveSOuRHP9RYQiTXZoF23lxFtu65cpmrOAZRKtU+6sz5h6KVl63vNc5DPlDVFVncTAA==" saltValue="2B37rj/HCotu7KmLuaIwwg==" spinCount="100000" sheet="1" objects="1" scenarios="1"/>
  <mergeCells count="254">
    <mergeCell ref="A1:L1"/>
    <mergeCell ref="P6:P9"/>
    <mergeCell ref="N6:N9"/>
    <mergeCell ref="M6:M9"/>
    <mergeCell ref="G6:L6"/>
    <mergeCell ref="A6:A9"/>
    <mergeCell ref="G5:L5"/>
    <mergeCell ref="P2:P5"/>
    <mergeCell ref="N2:N5"/>
    <mergeCell ref="M2:M5"/>
    <mergeCell ref="A2:A5"/>
    <mergeCell ref="O2:O5"/>
    <mergeCell ref="O6:O9"/>
    <mergeCell ref="G2:L2"/>
    <mergeCell ref="G3:L3"/>
    <mergeCell ref="G4:L4"/>
    <mergeCell ref="G7:L7"/>
    <mergeCell ref="A52:A56"/>
    <mergeCell ref="G39:L39"/>
    <mergeCell ref="A57:A60"/>
    <mergeCell ref="A61:A65"/>
    <mergeCell ref="A44:A47"/>
    <mergeCell ref="G54:L54"/>
    <mergeCell ref="G43:L43"/>
    <mergeCell ref="G44:L44"/>
    <mergeCell ref="G63:L63"/>
    <mergeCell ref="G59:L59"/>
    <mergeCell ref="G61:L61"/>
    <mergeCell ref="G60:L60"/>
    <mergeCell ref="G64:L64"/>
    <mergeCell ref="G57:L57"/>
    <mergeCell ref="G56:L56"/>
    <mergeCell ref="G62:L62"/>
    <mergeCell ref="G47:L47"/>
    <mergeCell ref="G55:L55"/>
    <mergeCell ref="G48:L48"/>
    <mergeCell ref="G52:L52"/>
    <mergeCell ref="G53:L53"/>
    <mergeCell ref="G65:L65"/>
    <mergeCell ref="A22:A25"/>
    <mergeCell ref="G14:L14"/>
    <mergeCell ref="G10:L10"/>
    <mergeCell ref="G13:L13"/>
    <mergeCell ref="G16:L16"/>
    <mergeCell ref="G15:L15"/>
    <mergeCell ref="A18:A21"/>
    <mergeCell ref="G21:L21"/>
    <mergeCell ref="G22:L22"/>
    <mergeCell ref="G11:L11"/>
    <mergeCell ref="G12:L12"/>
    <mergeCell ref="G23:L23"/>
    <mergeCell ref="G18:L18"/>
    <mergeCell ref="G19:L19"/>
    <mergeCell ref="A10:A13"/>
    <mergeCell ref="A14:A17"/>
    <mergeCell ref="G20:L20"/>
    <mergeCell ref="G17:L17"/>
    <mergeCell ref="G25:L25"/>
    <mergeCell ref="G24:L24"/>
    <mergeCell ref="A26:A29"/>
    <mergeCell ref="A34:A38"/>
    <mergeCell ref="A30:A33"/>
    <mergeCell ref="G28:L28"/>
    <mergeCell ref="G29:L29"/>
    <mergeCell ref="G30:L30"/>
    <mergeCell ref="A48:A51"/>
    <mergeCell ref="A39:A43"/>
    <mergeCell ref="G40:L40"/>
    <mergeCell ref="G42:L42"/>
    <mergeCell ref="G26:L26"/>
    <mergeCell ref="G34:L34"/>
    <mergeCell ref="G31:L31"/>
    <mergeCell ref="G37:L37"/>
    <mergeCell ref="G35:L35"/>
    <mergeCell ref="G36:L36"/>
    <mergeCell ref="G32:L32"/>
    <mergeCell ref="G27:L27"/>
    <mergeCell ref="G45:L45"/>
    <mergeCell ref="G38:L38"/>
    <mergeCell ref="G46:L46"/>
    <mergeCell ref="G41:L41"/>
    <mergeCell ref="G33:L33"/>
    <mergeCell ref="G50:L50"/>
    <mergeCell ref="P90:P93"/>
    <mergeCell ref="M48:M51"/>
    <mergeCell ref="G71:L71"/>
    <mergeCell ref="G66:L66"/>
    <mergeCell ref="G70:L70"/>
    <mergeCell ref="G72:L72"/>
    <mergeCell ref="G84:L84"/>
    <mergeCell ref="G79:L79"/>
    <mergeCell ref="G78:L78"/>
    <mergeCell ref="G51:L51"/>
    <mergeCell ref="G58:L58"/>
    <mergeCell ref="G49:L49"/>
    <mergeCell ref="M66:M69"/>
    <mergeCell ref="P70:P73"/>
    <mergeCell ref="O57:O60"/>
    <mergeCell ref="O61:O65"/>
    <mergeCell ref="P57:P60"/>
    <mergeCell ref="G85:L85"/>
    <mergeCell ref="G82:L82"/>
    <mergeCell ref="O48:O51"/>
    <mergeCell ref="O52:O56"/>
    <mergeCell ref="N74:N77"/>
    <mergeCell ref="N70:N73"/>
    <mergeCell ref="P61:P65"/>
    <mergeCell ref="P66:P69"/>
    <mergeCell ref="P34:P38"/>
    <mergeCell ref="P44:P47"/>
    <mergeCell ref="N48:N51"/>
    <mergeCell ref="M52:M56"/>
    <mergeCell ref="N66:N69"/>
    <mergeCell ref="P52:P56"/>
    <mergeCell ref="O26:O29"/>
    <mergeCell ref="P102:P105"/>
    <mergeCell ref="N98:N101"/>
    <mergeCell ref="M98:M101"/>
    <mergeCell ref="M102:M105"/>
    <mergeCell ref="N102:N105"/>
    <mergeCell ref="O66:O69"/>
    <mergeCell ref="O70:O73"/>
    <mergeCell ref="O74:O77"/>
    <mergeCell ref="P74:P77"/>
    <mergeCell ref="P26:P29"/>
    <mergeCell ref="P30:P33"/>
    <mergeCell ref="N30:N33"/>
    <mergeCell ref="M30:M33"/>
    <mergeCell ref="P39:P43"/>
    <mergeCell ref="P48:P51"/>
    <mergeCell ref="M26:M29"/>
    <mergeCell ref="G103:L103"/>
    <mergeCell ref="G104:L104"/>
    <mergeCell ref="G110:L110"/>
    <mergeCell ref="G105:L105"/>
    <mergeCell ref="G102:L102"/>
    <mergeCell ref="G92:L92"/>
    <mergeCell ref="G93:L93"/>
    <mergeCell ref="G87:L87"/>
    <mergeCell ref="G83:L83"/>
    <mergeCell ref="G95:L95"/>
    <mergeCell ref="G99:L99"/>
    <mergeCell ref="G100:L100"/>
    <mergeCell ref="G101:L101"/>
    <mergeCell ref="G98:L98"/>
    <mergeCell ref="G97:L97"/>
    <mergeCell ref="P98:P101"/>
    <mergeCell ref="P78:P81"/>
    <mergeCell ref="A102:A105"/>
    <mergeCell ref="A106:A109"/>
    <mergeCell ref="A98:A101"/>
    <mergeCell ref="G96:L96"/>
    <mergeCell ref="G88:L88"/>
    <mergeCell ref="G89:L89"/>
    <mergeCell ref="O78:O81"/>
    <mergeCell ref="O82:O85"/>
    <mergeCell ref="O86:O89"/>
    <mergeCell ref="O90:O93"/>
    <mergeCell ref="O98:O101"/>
    <mergeCell ref="O102:O105"/>
    <mergeCell ref="M86:M89"/>
    <mergeCell ref="P82:P85"/>
    <mergeCell ref="P86:P89"/>
    <mergeCell ref="P94:P97"/>
    <mergeCell ref="M94:M97"/>
    <mergeCell ref="N94:N97"/>
    <mergeCell ref="O94:O97"/>
    <mergeCell ref="N90:N93"/>
    <mergeCell ref="M90:M93"/>
    <mergeCell ref="G80:L80"/>
    <mergeCell ref="G73:L73"/>
    <mergeCell ref="G67:L67"/>
    <mergeCell ref="A82:A85"/>
    <mergeCell ref="G68:L68"/>
    <mergeCell ref="G77:L77"/>
    <mergeCell ref="A94:A97"/>
    <mergeCell ref="G81:L81"/>
    <mergeCell ref="G76:L76"/>
    <mergeCell ref="A90:A93"/>
    <mergeCell ref="A86:A89"/>
    <mergeCell ref="G90:L90"/>
    <mergeCell ref="G91:L91"/>
    <mergeCell ref="G86:L86"/>
    <mergeCell ref="A70:A73"/>
    <mergeCell ref="A66:A69"/>
    <mergeCell ref="A78:A81"/>
    <mergeCell ref="G69:L69"/>
    <mergeCell ref="G75:L75"/>
    <mergeCell ref="A74:A77"/>
    <mergeCell ref="G74:L74"/>
    <mergeCell ref="G94:L94"/>
    <mergeCell ref="N119:P119"/>
    <mergeCell ref="P110:P113"/>
    <mergeCell ref="P114:P117"/>
    <mergeCell ref="N110:N113"/>
    <mergeCell ref="N114:N117"/>
    <mergeCell ref="A118:L118"/>
    <mergeCell ref="M114:M117"/>
    <mergeCell ref="N106:N109"/>
    <mergeCell ref="P106:P109"/>
    <mergeCell ref="A114:A117"/>
    <mergeCell ref="G117:L117"/>
    <mergeCell ref="G116:L116"/>
    <mergeCell ref="G115:L115"/>
    <mergeCell ref="G114:L114"/>
    <mergeCell ref="M110:M113"/>
    <mergeCell ref="G113:L113"/>
    <mergeCell ref="A110:A113"/>
    <mergeCell ref="G112:L112"/>
    <mergeCell ref="G111:L111"/>
    <mergeCell ref="G107:L107"/>
    <mergeCell ref="O114:O117"/>
    <mergeCell ref="O106:O109"/>
    <mergeCell ref="O110:O113"/>
    <mergeCell ref="M106:M109"/>
    <mergeCell ref="P14:P17"/>
    <mergeCell ref="P10:P13"/>
    <mergeCell ref="P22:P25"/>
    <mergeCell ref="M10:M13"/>
    <mergeCell ref="N10:N13"/>
    <mergeCell ref="M18:M21"/>
    <mergeCell ref="O10:O13"/>
    <mergeCell ref="O14:O17"/>
    <mergeCell ref="O18:O21"/>
    <mergeCell ref="O22:O25"/>
    <mergeCell ref="N14:N17"/>
    <mergeCell ref="M14:M17"/>
    <mergeCell ref="N18:N21"/>
    <mergeCell ref="N22:N25"/>
    <mergeCell ref="M22:M25"/>
    <mergeCell ref="P18:P21"/>
    <mergeCell ref="N82:N85"/>
    <mergeCell ref="M82:M85"/>
    <mergeCell ref="N86:N89"/>
    <mergeCell ref="N34:N38"/>
    <mergeCell ref="O30:O33"/>
    <mergeCell ref="O34:O38"/>
    <mergeCell ref="O39:O43"/>
    <mergeCell ref="O44:O47"/>
    <mergeCell ref="N26:N29"/>
    <mergeCell ref="M34:M38"/>
    <mergeCell ref="N78:N81"/>
    <mergeCell ref="M78:M81"/>
    <mergeCell ref="M74:M77"/>
    <mergeCell ref="N39:N43"/>
    <mergeCell ref="M39:M43"/>
    <mergeCell ref="N44:N47"/>
    <mergeCell ref="M44:M47"/>
    <mergeCell ref="N57:N60"/>
    <mergeCell ref="M57:M60"/>
    <mergeCell ref="N52:N56"/>
    <mergeCell ref="M70:M73"/>
    <mergeCell ref="N61:N65"/>
    <mergeCell ref="M61:M65"/>
  </mergeCells>
  <phoneticPr fontId="0" type="noConversion"/>
  <printOptions horizontalCentered="1"/>
  <pageMargins left="0.25" right="0.25" top="0.75" bottom="0.75" header="0.3" footer="0.3"/>
  <pageSetup scale="75" orientation="portrait" r:id="rId1"/>
  <headerFooter alignWithMargins="0">
    <oddHeader>&amp;C&amp;"Arial,Bold"&amp;12National Urban Search and Rescue FY2022 Readiness Cooperative Agreements &amp;"Arial,Regular"
&amp;"Arial,Bold Italic"APPENDIX D</oddHeader>
    <oddFooter>&amp;L&amp;P of &amp;N&amp;R&amp;D    &amp;T</oddFooter>
  </headerFooter>
  <rowBreaks count="1" manualBreakCount="1">
    <brk id="65"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1D596-496C-4864-9C84-F7091BB30CC1}">
  <sheetPr>
    <pageSetUpPr fitToPage="1"/>
  </sheetPr>
  <dimension ref="A1:K80"/>
  <sheetViews>
    <sheetView showGridLines="0" topLeftCell="B1" zoomScaleNormal="100" zoomScalePageLayoutView="86" workbookViewId="0">
      <selection activeCell="G11" sqref="G11:L11"/>
    </sheetView>
  </sheetViews>
  <sheetFormatPr defaultRowHeight="12.75" x14ac:dyDescent="0.2"/>
  <cols>
    <col min="1" max="1" width="22.42578125" style="8" hidden="1" customWidth="1"/>
    <col min="2" max="2" width="8.42578125" style="3" customWidth="1"/>
    <col min="3" max="3" width="45.85546875" customWidth="1"/>
    <col min="4" max="4" width="18.5703125" style="205" customWidth="1"/>
    <col min="5" max="8" width="18.5703125" style="218" customWidth="1"/>
    <col min="9" max="9" width="18.5703125" style="189" customWidth="1"/>
    <col min="11" max="11" width="12.42578125" bestFit="1" customWidth="1"/>
  </cols>
  <sheetData>
    <row r="1" spans="1:10" s="139" customFormat="1" ht="64.5" thickBot="1" x14ac:dyDescent="0.25">
      <c r="A1" s="450" t="s">
        <v>166</v>
      </c>
      <c r="B1" s="138" t="s">
        <v>18</v>
      </c>
      <c r="C1" s="138" t="s">
        <v>186</v>
      </c>
      <c r="D1" s="453" t="s">
        <v>185</v>
      </c>
      <c r="E1" s="206" t="s">
        <v>156</v>
      </c>
      <c r="F1" s="485" t="s">
        <v>157</v>
      </c>
      <c r="G1" s="207" t="s">
        <v>359</v>
      </c>
      <c r="H1" s="485" t="s">
        <v>327</v>
      </c>
      <c r="I1" s="188" t="s">
        <v>19</v>
      </c>
    </row>
    <row r="2" spans="1:10" s="4" customFormat="1" x14ac:dyDescent="0.2">
      <c r="A2" s="735" t="s">
        <v>170</v>
      </c>
      <c r="B2" s="736" t="s">
        <v>20</v>
      </c>
      <c r="C2" s="184"/>
      <c r="D2" s="195"/>
      <c r="E2" s="195"/>
      <c r="F2" s="486"/>
      <c r="G2" s="201" t="s">
        <v>0</v>
      </c>
      <c r="H2" s="511"/>
      <c r="I2" s="752">
        <f>SUM(D2:H3)</f>
        <v>0</v>
      </c>
    </row>
    <row r="3" spans="1:10" s="4" customFormat="1" ht="13.5" thickBot="1" x14ac:dyDescent="0.25">
      <c r="A3" s="732"/>
      <c r="B3" s="734"/>
      <c r="C3" s="230"/>
      <c r="D3" s="232"/>
      <c r="E3" s="196"/>
      <c r="F3" s="487"/>
      <c r="G3" s="208"/>
      <c r="H3" s="512"/>
      <c r="I3" s="753"/>
    </row>
    <row r="4" spans="1:10" x14ac:dyDescent="0.2">
      <c r="A4" s="699" t="s">
        <v>126</v>
      </c>
      <c r="B4" s="233" t="s">
        <v>21</v>
      </c>
      <c r="C4" s="422" t="s">
        <v>384</v>
      </c>
      <c r="D4" s="221">
        <v>2000</v>
      </c>
      <c r="E4" s="445"/>
      <c r="F4" s="488"/>
      <c r="G4" s="210"/>
      <c r="H4" s="505"/>
      <c r="I4" s="749">
        <f>SUM(D4:H5)</f>
        <v>2000</v>
      </c>
    </row>
    <row r="5" spans="1:10" ht="13.5" thickBot="1" x14ac:dyDescent="0.25">
      <c r="A5" s="751"/>
      <c r="B5" s="231"/>
      <c r="C5" s="231"/>
      <c r="D5" s="211"/>
      <c r="E5" s="446"/>
      <c r="F5" s="489"/>
      <c r="G5" s="211"/>
      <c r="H5" s="513"/>
      <c r="I5" s="750"/>
    </row>
    <row r="6" spans="1:10" x14ac:dyDescent="0.2">
      <c r="A6" s="735" t="s">
        <v>127</v>
      </c>
      <c r="B6" s="754" t="s">
        <v>22</v>
      </c>
      <c r="C6" s="234"/>
      <c r="D6" s="236"/>
      <c r="E6" s="236"/>
      <c r="F6" s="490"/>
      <c r="G6" s="209"/>
      <c r="H6" s="511"/>
      <c r="I6" s="719">
        <f>SUM(D6:H7)</f>
        <v>0</v>
      </c>
    </row>
    <row r="7" spans="1:10" ht="12.75" customHeight="1" thickBot="1" x14ac:dyDescent="0.25">
      <c r="A7" s="732"/>
      <c r="B7" s="755"/>
      <c r="C7" s="235"/>
      <c r="D7" s="237"/>
      <c r="E7" s="238"/>
      <c r="F7" s="491"/>
      <c r="G7" s="246"/>
      <c r="H7" s="514"/>
      <c r="I7" s="720"/>
    </row>
    <row r="8" spans="1:10" x14ac:dyDescent="0.2">
      <c r="A8" s="699" t="s">
        <v>128</v>
      </c>
      <c r="B8" s="701" t="s">
        <v>23</v>
      </c>
      <c r="C8" s="226"/>
      <c r="D8" s="445"/>
      <c r="E8" s="445"/>
      <c r="F8" s="488"/>
      <c r="G8" s="213"/>
      <c r="H8" s="493"/>
      <c r="I8" s="703">
        <f>SUM(D8:H9)</f>
        <v>0</v>
      </c>
      <c r="J8" s="741"/>
    </row>
    <row r="9" spans="1:10" ht="13.5" thickBot="1" x14ac:dyDescent="0.25">
      <c r="A9" s="700"/>
      <c r="B9" s="711"/>
      <c r="C9" s="107"/>
      <c r="D9" s="221"/>
      <c r="E9" s="221"/>
      <c r="F9" s="454"/>
      <c r="G9" s="197"/>
      <c r="H9" s="449"/>
      <c r="I9" s="722"/>
      <c r="J9" s="741"/>
    </row>
    <row r="10" spans="1:10" x14ac:dyDescent="0.2">
      <c r="A10" s="742" t="s">
        <v>129</v>
      </c>
      <c r="B10" s="744" t="s">
        <v>24</v>
      </c>
      <c r="C10" s="455" t="s">
        <v>314</v>
      </c>
      <c r="D10" s="195">
        <v>2000</v>
      </c>
      <c r="E10" s="198"/>
      <c r="F10" s="243"/>
      <c r="G10" s="198"/>
      <c r="H10" s="243"/>
      <c r="I10" s="719">
        <f>SUM(D10:H11)</f>
        <v>2000</v>
      </c>
      <c r="J10" s="741"/>
    </row>
    <row r="11" spans="1:10" ht="13.5" thickBot="1" x14ac:dyDescent="0.25">
      <c r="A11" s="743"/>
      <c r="B11" s="745"/>
      <c r="C11" s="456" t="s">
        <v>0</v>
      </c>
      <c r="D11" s="216" t="s">
        <v>0</v>
      </c>
      <c r="E11" s="202"/>
      <c r="F11" s="264"/>
      <c r="G11" s="209"/>
      <c r="H11" s="514"/>
      <c r="I11" s="720"/>
      <c r="J11" s="741"/>
    </row>
    <row r="12" spans="1:10" ht="16.5" thickBot="1" x14ac:dyDescent="0.25">
      <c r="A12" s="239"/>
      <c r="B12" s="723" t="s">
        <v>25</v>
      </c>
      <c r="C12" s="457" t="s">
        <v>302</v>
      </c>
      <c r="D12" s="221"/>
      <c r="E12" s="445" t="s">
        <v>0</v>
      </c>
      <c r="F12" s="488"/>
      <c r="G12" s="445"/>
      <c r="H12" s="488">
        <v>6000</v>
      </c>
      <c r="I12" s="731">
        <f>SUM(D12:H17)</f>
        <v>38000</v>
      </c>
      <c r="J12" s="222"/>
    </row>
    <row r="13" spans="1:10" ht="13.35" customHeight="1" x14ac:dyDescent="0.2">
      <c r="A13" s="699" t="s">
        <v>130</v>
      </c>
      <c r="B13" s="710"/>
      <c r="C13" s="457" t="s">
        <v>303</v>
      </c>
      <c r="D13" s="221">
        <v>4000</v>
      </c>
      <c r="E13" s="221"/>
      <c r="F13" s="454"/>
      <c r="G13" s="221"/>
      <c r="H13" s="454"/>
      <c r="I13" s="713"/>
    </row>
    <row r="14" spans="1:10" ht="13.35" customHeight="1" x14ac:dyDescent="0.2">
      <c r="A14" s="700"/>
      <c r="B14" s="710"/>
      <c r="C14" s="457" t="s">
        <v>326</v>
      </c>
      <c r="D14" s="221">
        <v>18000</v>
      </c>
      <c r="E14" s="221"/>
      <c r="F14" s="454"/>
      <c r="G14" s="221"/>
      <c r="H14" s="454"/>
      <c r="I14" s="713"/>
    </row>
    <row r="15" spans="1:10" ht="13.35" customHeight="1" x14ac:dyDescent="0.2">
      <c r="A15" s="700"/>
      <c r="B15" s="710"/>
      <c r="C15" s="457" t="s">
        <v>304</v>
      </c>
      <c r="D15" s="221">
        <v>6000</v>
      </c>
      <c r="E15" s="221"/>
      <c r="F15" s="454"/>
      <c r="G15" s="221"/>
      <c r="H15" s="454"/>
      <c r="I15" s="713"/>
    </row>
    <row r="16" spans="1:10" ht="13.35" customHeight="1" x14ac:dyDescent="0.2">
      <c r="A16" s="700"/>
      <c r="B16" s="710"/>
      <c r="C16" s="457" t="s">
        <v>335</v>
      </c>
      <c r="D16" s="221">
        <v>2000</v>
      </c>
      <c r="E16" s="221"/>
      <c r="F16" s="454"/>
      <c r="G16" s="221"/>
      <c r="H16" s="454"/>
      <c r="I16" s="713"/>
    </row>
    <row r="17" spans="1:9" ht="13.35" customHeight="1" thickBot="1" x14ac:dyDescent="0.25">
      <c r="A17" s="700"/>
      <c r="B17" s="733"/>
      <c r="C17" s="457" t="s">
        <v>305</v>
      </c>
      <c r="D17" s="221">
        <v>2000</v>
      </c>
      <c r="E17" s="221"/>
      <c r="F17" s="454"/>
      <c r="G17" s="221"/>
      <c r="H17" s="454"/>
      <c r="I17" s="713"/>
    </row>
    <row r="18" spans="1:9" x14ac:dyDescent="0.2">
      <c r="A18" s="732"/>
      <c r="B18" s="736" t="s">
        <v>360</v>
      </c>
      <c r="C18" s="192" t="s">
        <v>307</v>
      </c>
      <c r="D18" s="198">
        <v>7500</v>
      </c>
      <c r="E18" s="198"/>
      <c r="F18" s="243"/>
      <c r="G18" s="242"/>
      <c r="H18" s="511"/>
      <c r="I18" s="719">
        <f>SUM(D18:H19)</f>
        <v>40000</v>
      </c>
    </row>
    <row r="19" spans="1:9" ht="13.5" thickBot="1" x14ac:dyDescent="0.25">
      <c r="A19" s="732"/>
      <c r="B19" s="738"/>
      <c r="C19" s="194" t="s">
        <v>522</v>
      </c>
      <c r="D19" s="216"/>
      <c r="E19" s="216"/>
      <c r="F19" s="492">
        <v>32500</v>
      </c>
      <c r="G19" s="238"/>
      <c r="H19" s="515"/>
      <c r="I19" s="737"/>
    </row>
    <row r="20" spans="1:9" x14ac:dyDescent="0.2">
      <c r="A20" s="699" t="s">
        <v>132</v>
      </c>
      <c r="B20" s="723" t="s">
        <v>27</v>
      </c>
      <c r="C20" s="227" t="s">
        <v>522</v>
      </c>
      <c r="D20" s="213"/>
      <c r="E20" s="213"/>
      <c r="F20" s="493">
        <v>32500</v>
      </c>
      <c r="G20" s="213"/>
      <c r="H20" s="493"/>
      <c r="I20" s="703">
        <f>SUM(D20:H21)</f>
        <v>32500</v>
      </c>
    </row>
    <row r="21" spans="1:9" ht="13.5" thickBot="1" x14ac:dyDescent="0.25">
      <c r="A21" s="700"/>
      <c r="B21" s="710"/>
      <c r="C21" s="220"/>
      <c r="D21" s="214"/>
      <c r="E21" s="214"/>
      <c r="F21" s="494"/>
      <c r="G21" s="214"/>
      <c r="H21" s="494"/>
      <c r="I21" s="704"/>
    </row>
    <row r="22" spans="1:9" x14ac:dyDescent="0.2">
      <c r="A22" s="732"/>
      <c r="B22" s="736" t="s">
        <v>28</v>
      </c>
      <c r="C22" s="193"/>
      <c r="D22" s="202"/>
      <c r="E22" s="202"/>
      <c r="F22" s="495"/>
      <c r="G22" s="209"/>
      <c r="H22" s="514"/>
      <c r="I22" s="708">
        <f>SUM(D22:H23)</f>
        <v>0</v>
      </c>
    </row>
    <row r="23" spans="1:9" ht="12.75" customHeight="1" x14ac:dyDescent="0.2">
      <c r="A23" s="732"/>
      <c r="B23" s="734"/>
      <c r="C23" s="262"/>
      <c r="D23" s="263"/>
      <c r="E23" s="202"/>
      <c r="F23" s="495"/>
      <c r="G23" s="209"/>
      <c r="H23" s="514"/>
      <c r="I23" s="708"/>
    </row>
    <row r="24" spans="1:9" x14ac:dyDescent="0.2">
      <c r="A24" s="700"/>
      <c r="B24" s="451" t="s">
        <v>30</v>
      </c>
      <c r="C24" s="458" t="s">
        <v>306</v>
      </c>
      <c r="D24" s="474">
        <v>4000</v>
      </c>
      <c r="E24" s="474"/>
      <c r="F24" s="496"/>
      <c r="G24" s="524"/>
      <c r="H24" s="516"/>
      <c r="I24" s="524">
        <f>SUM(D24:H25)</f>
        <v>4000</v>
      </c>
    </row>
    <row r="25" spans="1:9" ht="13.5" thickBot="1" x14ac:dyDescent="0.25">
      <c r="A25" s="700"/>
      <c r="B25" s="452"/>
      <c r="C25" s="459"/>
      <c r="D25" s="475"/>
      <c r="E25" s="475"/>
      <c r="F25" s="497"/>
      <c r="G25" s="525"/>
      <c r="H25" s="517"/>
      <c r="I25" s="525"/>
    </row>
    <row r="26" spans="1:9" x14ac:dyDescent="0.2">
      <c r="A26" s="735" t="s">
        <v>62</v>
      </c>
      <c r="B26" s="734" t="s">
        <v>31</v>
      </c>
      <c r="C26" s="262"/>
      <c r="D26" s="263"/>
      <c r="E26" s="246"/>
      <c r="F26" s="498"/>
      <c r="G26" s="432"/>
      <c r="H26" s="518"/>
      <c r="I26" s="739">
        <f>SUM(D26:H27)</f>
        <v>0</v>
      </c>
    </row>
    <row r="27" spans="1:9" ht="13.5" thickBot="1" x14ac:dyDescent="0.25">
      <c r="A27" s="732"/>
      <c r="B27" s="738"/>
      <c r="C27" s="187"/>
      <c r="D27" s="241"/>
      <c r="E27" s="216"/>
      <c r="F27" s="499"/>
      <c r="G27" s="215"/>
      <c r="H27" s="519"/>
      <c r="I27" s="740"/>
    </row>
    <row r="28" spans="1:9" x14ac:dyDescent="0.2">
      <c r="A28" s="700"/>
      <c r="B28" s="723" t="s">
        <v>32</v>
      </c>
      <c r="C28" s="227" t="s">
        <v>522</v>
      </c>
      <c r="D28" s="197"/>
      <c r="E28" s="197"/>
      <c r="F28" s="449">
        <v>32500</v>
      </c>
      <c r="G28" s="197"/>
      <c r="H28" s="493"/>
      <c r="I28" s="703">
        <f>SUM(D28:H29)</f>
        <v>32500</v>
      </c>
    </row>
    <row r="29" spans="1:9" ht="13.5" thickBot="1" x14ac:dyDescent="0.25">
      <c r="A29" s="700"/>
      <c r="B29" s="733"/>
      <c r="C29" s="185"/>
      <c r="D29" s="197"/>
      <c r="E29" s="197"/>
      <c r="F29" s="449"/>
      <c r="G29" s="197"/>
      <c r="H29" s="494"/>
      <c r="I29" s="704"/>
    </row>
    <row r="30" spans="1:9" x14ac:dyDescent="0.2">
      <c r="A30" s="732"/>
      <c r="B30" s="734" t="s">
        <v>34</v>
      </c>
      <c r="C30" s="192" t="s">
        <v>309</v>
      </c>
      <c r="D30" s="198">
        <v>15000</v>
      </c>
      <c r="E30" s="198"/>
      <c r="F30" s="243"/>
      <c r="G30" s="201"/>
      <c r="H30" s="514"/>
      <c r="I30" s="720">
        <f>SUM(D30:H32)</f>
        <v>49500</v>
      </c>
    </row>
    <row r="31" spans="1:9" x14ac:dyDescent="0.2">
      <c r="A31" s="732"/>
      <c r="B31" s="734"/>
      <c r="C31" s="193" t="s">
        <v>308</v>
      </c>
      <c r="D31" s="202">
        <v>2000</v>
      </c>
      <c r="E31" s="202"/>
      <c r="F31" s="264"/>
      <c r="G31" s="209"/>
      <c r="H31" s="514"/>
      <c r="I31" s="720"/>
    </row>
    <row r="32" spans="1:9" ht="13.5" thickBot="1" x14ac:dyDescent="0.25">
      <c r="A32" s="732"/>
      <c r="B32" s="734"/>
      <c r="C32" s="193" t="s">
        <v>522</v>
      </c>
      <c r="D32" s="202"/>
      <c r="E32" s="202"/>
      <c r="F32" s="264">
        <v>32500</v>
      </c>
      <c r="G32" s="209"/>
      <c r="H32" s="514"/>
      <c r="I32" s="720"/>
    </row>
    <row r="33" spans="1:9" x14ac:dyDescent="0.2">
      <c r="A33" s="699" t="s">
        <v>35</v>
      </c>
      <c r="B33" s="701" t="s">
        <v>36</v>
      </c>
      <c r="C33" s="445"/>
      <c r="D33" s="445"/>
      <c r="E33" s="445"/>
      <c r="F33" s="488"/>
      <c r="G33" s="213"/>
      <c r="H33" s="493"/>
      <c r="I33" s="703">
        <f>SUM(D33:H34)</f>
        <v>0</v>
      </c>
    </row>
    <row r="34" spans="1:9" ht="13.5" thickBot="1" x14ac:dyDescent="0.25">
      <c r="A34" s="700"/>
      <c r="B34" s="702"/>
      <c r="C34" s="200"/>
      <c r="D34" s="200"/>
      <c r="E34" s="200"/>
      <c r="F34" s="500"/>
      <c r="G34" s="197"/>
      <c r="H34" s="449"/>
      <c r="I34" s="722"/>
    </row>
    <row r="35" spans="1:9" x14ac:dyDescent="0.2">
      <c r="A35" s="735" t="s">
        <v>168</v>
      </c>
      <c r="B35" s="736" t="s">
        <v>37</v>
      </c>
      <c r="C35" s="192" t="s">
        <v>306</v>
      </c>
      <c r="D35" s="198">
        <v>4000</v>
      </c>
      <c r="E35" s="198"/>
      <c r="F35" s="243"/>
      <c r="G35" s="201"/>
      <c r="H35" s="511"/>
      <c r="I35" s="719">
        <f>SUM(D35:H36)</f>
        <v>4000</v>
      </c>
    </row>
    <row r="36" spans="1:9" ht="13.5" thickBot="1" x14ac:dyDescent="0.25">
      <c r="A36" s="732"/>
      <c r="B36" s="734"/>
      <c r="C36" s="228"/>
      <c r="D36" s="229"/>
      <c r="E36" s="212"/>
      <c r="F36" s="501"/>
      <c r="G36" s="217"/>
      <c r="H36" s="515"/>
      <c r="I36" s="737"/>
    </row>
    <row r="37" spans="1:9" x14ac:dyDescent="0.2">
      <c r="A37" s="699" t="s">
        <v>16</v>
      </c>
      <c r="B37" s="723" t="s">
        <v>38</v>
      </c>
      <c r="C37" s="244"/>
      <c r="D37" s="221"/>
      <c r="E37" s="221"/>
      <c r="F37" s="454"/>
      <c r="G37" s="197"/>
      <c r="H37" s="449"/>
      <c r="I37" s="722">
        <f>SUM(D37:H38)</f>
        <v>0</v>
      </c>
    </row>
    <row r="38" spans="1:9" x14ac:dyDescent="0.2">
      <c r="A38" s="700"/>
      <c r="B38" s="710"/>
      <c r="C38" s="107"/>
      <c r="D38" s="200"/>
      <c r="E38" s="221"/>
      <c r="F38" s="454"/>
      <c r="G38" s="197"/>
      <c r="H38" s="449"/>
      <c r="I38" s="722"/>
    </row>
    <row r="39" spans="1:9" ht="15.75" x14ac:dyDescent="0.2">
      <c r="A39" s="425"/>
      <c r="B39" s="734" t="s">
        <v>39</v>
      </c>
      <c r="C39" s="460" t="s">
        <v>520</v>
      </c>
      <c r="D39" s="476">
        <v>7500</v>
      </c>
      <c r="E39" s="476"/>
      <c r="F39" s="502"/>
      <c r="G39" s="526"/>
      <c r="H39" s="520"/>
      <c r="I39" s="747">
        <f>SUM(D39:H43)</f>
        <v>63000</v>
      </c>
    </row>
    <row r="40" spans="1:9" ht="15.75" x14ac:dyDescent="0.2">
      <c r="A40" s="400"/>
      <c r="B40" s="734"/>
      <c r="C40" s="193" t="s">
        <v>523</v>
      </c>
      <c r="D40" s="266"/>
      <c r="E40" s="202"/>
      <c r="F40" s="264"/>
      <c r="G40" s="209"/>
      <c r="H40" s="514">
        <v>15000</v>
      </c>
      <c r="I40" s="708"/>
    </row>
    <row r="41" spans="1:9" s="431" customFormat="1" x14ac:dyDescent="0.2">
      <c r="A41" s="732"/>
      <c r="B41" s="734"/>
      <c r="C41" s="461" t="s">
        <v>594</v>
      </c>
      <c r="D41" s="477">
        <v>6000</v>
      </c>
      <c r="E41" s="477"/>
      <c r="F41" s="503"/>
      <c r="G41" s="477"/>
      <c r="H41" s="503"/>
      <c r="I41" s="708"/>
    </row>
    <row r="42" spans="1:9" x14ac:dyDescent="0.2">
      <c r="A42" s="732"/>
      <c r="B42" s="734"/>
      <c r="C42" s="193" t="s">
        <v>595</v>
      </c>
      <c r="D42" s="202">
        <v>2000</v>
      </c>
      <c r="E42" s="202"/>
      <c r="F42" s="264"/>
      <c r="G42" s="202"/>
      <c r="H42" s="264"/>
      <c r="I42" s="708"/>
    </row>
    <row r="43" spans="1:9" ht="13.5" thickBot="1" x14ac:dyDescent="0.25">
      <c r="A43" s="732"/>
      <c r="B43" s="746"/>
      <c r="C43" s="462" t="s">
        <v>522</v>
      </c>
      <c r="D43" s="478"/>
      <c r="E43" s="478"/>
      <c r="F43" s="504">
        <v>32500</v>
      </c>
      <c r="G43" s="478"/>
      <c r="H43" s="504"/>
      <c r="I43" s="748"/>
    </row>
    <row r="44" spans="1:9" ht="13.35" hidden="1" customHeight="1" x14ac:dyDescent="0.2">
      <c r="A44" s="699" t="s">
        <v>183</v>
      </c>
      <c r="B44" s="710" t="s">
        <v>184</v>
      </c>
      <c r="C44" s="413"/>
      <c r="D44" s="221">
        <v>0</v>
      </c>
      <c r="E44" s="221"/>
      <c r="F44" s="454"/>
      <c r="G44" s="197"/>
      <c r="H44" s="449"/>
      <c r="I44" s="722">
        <f>SUM(D45:H46)</f>
        <v>32500</v>
      </c>
    </row>
    <row r="45" spans="1:9" x14ac:dyDescent="0.2">
      <c r="A45" s="700"/>
      <c r="B45" s="710"/>
      <c r="C45" s="227" t="s">
        <v>522</v>
      </c>
      <c r="D45" s="197"/>
      <c r="E45" s="197"/>
      <c r="F45" s="449">
        <v>32500</v>
      </c>
      <c r="G45" s="414"/>
      <c r="H45" s="493"/>
      <c r="I45" s="722"/>
    </row>
    <row r="46" spans="1:9" ht="13.5" thickBot="1" x14ac:dyDescent="0.25">
      <c r="A46" s="700"/>
      <c r="B46" s="710"/>
      <c r="C46" s="415"/>
      <c r="D46" s="416"/>
      <c r="E46" s="446"/>
      <c r="F46" s="489"/>
      <c r="G46" s="214"/>
      <c r="H46" s="494"/>
      <c r="I46" s="704"/>
    </row>
    <row r="47" spans="1:9" x14ac:dyDescent="0.2">
      <c r="A47" s="716" t="s">
        <v>40</v>
      </c>
      <c r="B47" s="705" t="s">
        <v>41</v>
      </c>
      <c r="C47" s="192" t="s">
        <v>310</v>
      </c>
      <c r="D47" s="198">
        <v>2000</v>
      </c>
      <c r="E47" s="198"/>
      <c r="F47" s="243"/>
      <c r="G47" s="201"/>
      <c r="H47" s="243"/>
      <c r="I47" s="719">
        <f>SUM(D47:H48)</f>
        <v>4000</v>
      </c>
    </row>
    <row r="48" spans="1:9" ht="13.5" thickBot="1" x14ac:dyDescent="0.25">
      <c r="A48" s="715"/>
      <c r="B48" s="706"/>
      <c r="C48" s="194" t="s">
        <v>362</v>
      </c>
      <c r="D48" s="216">
        <v>2000</v>
      </c>
      <c r="E48" s="202"/>
      <c r="F48" s="264"/>
      <c r="G48" s="246"/>
      <c r="H48" s="264"/>
      <c r="I48" s="720"/>
    </row>
    <row r="49" spans="1:10" ht="15.75" x14ac:dyDescent="0.2">
      <c r="A49" s="448"/>
      <c r="B49" s="723" t="s">
        <v>42</v>
      </c>
      <c r="C49" s="422" t="s">
        <v>371</v>
      </c>
      <c r="D49" s="221">
        <v>10000</v>
      </c>
      <c r="E49" s="247"/>
      <c r="F49" s="505"/>
      <c r="G49" s="213"/>
      <c r="H49" s="493"/>
      <c r="I49" s="731">
        <f>SUM(D49:H50)</f>
        <v>12000</v>
      </c>
    </row>
    <row r="50" spans="1:10" ht="16.5" thickBot="1" x14ac:dyDescent="0.25">
      <c r="A50" s="447"/>
      <c r="B50" s="710"/>
      <c r="C50" s="422" t="s">
        <v>311</v>
      </c>
      <c r="D50" s="221">
        <v>2000</v>
      </c>
      <c r="E50" s="221"/>
      <c r="F50" s="454"/>
      <c r="G50" s="197"/>
      <c r="H50" s="494"/>
      <c r="I50" s="713"/>
    </row>
    <row r="51" spans="1:10" ht="15.75" x14ac:dyDescent="0.2">
      <c r="A51" s="447"/>
      <c r="B51" s="705" t="s">
        <v>43</v>
      </c>
      <c r="C51" s="245" t="s">
        <v>313</v>
      </c>
      <c r="D51" s="198">
        <v>6000</v>
      </c>
      <c r="E51" s="198"/>
      <c r="F51" s="243"/>
      <c r="G51" s="201"/>
      <c r="H51" s="511"/>
      <c r="I51" s="707">
        <f>SUM(D51:H52)</f>
        <v>8000</v>
      </c>
    </row>
    <row r="52" spans="1:10" ht="16.5" thickBot="1" x14ac:dyDescent="0.25">
      <c r="A52" s="448"/>
      <c r="B52" s="706"/>
      <c r="C52" s="248" t="s">
        <v>336</v>
      </c>
      <c r="D52" s="202">
        <v>2000</v>
      </c>
      <c r="E52" s="202"/>
      <c r="F52" s="264"/>
      <c r="G52" s="209"/>
      <c r="H52" s="514"/>
      <c r="I52" s="708"/>
    </row>
    <row r="53" spans="1:10" ht="13.35" customHeight="1" x14ac:dyDescent="0.2">
      <c r="A53" s="699" t="s">
        <v>120</v>
      </c>
      <c r="B53" s="701" t="s">
        <v>44</v>
      </c>
      <c r="C53" s="463" t="s">
        <v>385</v>
      </c>
      <c r="D53" s="474">
        <v>7500</v>
      </c>
      <c r="E53" s="445"/>
      <c r="F53" s="488"/>
      <c r="G53" s="213"/>
      <c r="H53" s="493"/>
      <c r="I53" s="703">
        <f>SUM(D53:H54)</f>
        <v>9500</v>
      </c>
    </row>
    <row r="54" spans="1:10" ht="13.35" customHeight="1" thickBot="1" x14ac:dyDescent="0.25">
      <c r="A54" s="700"/>
      <c r="B54" s="702"/>
      <c r="C54" s="464" t="s">
        <v>315</v>
      </c>
      <c r="D54" s="475">
        <v>2000</v>
      </c>
      <c r="E54" s="221"/>
      <c r="F54" s="454"/>
      <c r="G54" s="214"/>
      <c r="H54" s="494"/>
      <c r="I54" s="704"/>
    </row>
    <row r="55" spans="1:10" ht="13.5" customHeight="1" x14ac:dyDescent="0.2">
      <c r="A55" s="716" t="s">
        <v>147</v>
      </c>
      <c r="B55" s="717" t="s">
        <v>45</v>
      </c>
      <c r="C55" s="248" t="s">
        <v>328</v>
      </c>
      <c r="D55" s="479">
        <v>2000</v>
      </c>
      <c r="E55" s="242"/>
      <c r="F55" s="506"/>
      <c r="G55" s="246"/>
      <c r="H55" s="506"/>
      <c r="I55" s="719">
        <f>SUM(D55:H56)</f>
        <v>2000</v>
      </c>
    </row>
    <row r="56" spans="1:10" x14ac:dyDescent="0.2">
      <c r="A56" s="715"/>
      <c r="B56" s="718"/>
      <c r="C56" s="465"/>
      <c r="D56" s="480"/>
      <c r="E56" s="481"/>
      <c r="F56" s="495"/>
      <c r="G56" s="209"/>
      <c r="H56" s="514"/>
      <c r="I56" s="720"/>
    </row>
    <row r="57" spans="1:10" ht="15.75" x14ac:dyDescent="0.2">
      <c r="A57" s="407"/>
      <c r="B57" s="709" t="s">
        <v>46</v>
      </c>
      <c r="C57" s="466" t="s">
        <v>519</v>
      </c>
      <c r="D57" s="474"/>
      <c r="E57" s="482"/>
      <c r="F57" s="507"/>
      <c r="G57" s="524"/>
      <c r="H57" s="516">
        <v>6000</v>
      </c>
      <c r="I57" s="712">
        <f>SUM(D57:H61)</f>
        <v>18000</v>
      </c>
    </row>
    <row r="58" spans="1:10" ht="12.95" customHeight="1" x14ac:dyDescent="0.2">
      <c r="A58" s="408"/>
      <c r="B58" s="710"/>
      <c r="C58" s="467" t="s">
        <v>316</v>
      </c>
      <c r="D58" s="221">
        <v>6000</v>
      </c>
      <c r="E58" s="483"/>
      <c r="F58" s="508"/>
      <c r="G58" s="197"/>
      <c r="H58" s="521"/>
      <c r="I58" s="713"/>
    </row>
    <row r="59" spans="1:10" ht="12.95" customHeight="1" x14ac:dyDescent="0.2">
      <c r="A59" s="408"/>
      <c r="B59" s="710"/>
      <c r="C59" s="468" t="s">
        <v>319</v>
      </c>
      <c r="D59" s="200">
        <v>2000</v>
      </c>
      <c r="E59" s="483"/>
      <c r="F59" s="508"/>
      <c r="G59" s="527"/>
      <c r="H59" s="521"/>
      <c r="I59" s="713"/>
    </row>
    <row r="60" spans="1:10" ht="12.95" customHeight="1" x14ac:dyDescent="0.2">
      <c r="A60" s="408"/>
      <c r="B60" s="710"/>
      <c r="C60" s="469" t="s">
        <v>318</v>
      </c>
      <c r="D60" s="202">
        <v>2000</v>
      </c>
      <c r="E60" s="483"/>
      <c r="F60" s="508"/>
      <c r="G60" s="527"/>
      <c r="H60" s="521"/>
      <c r="I60" s="713"/>
      <c r="J60" s="409"/>
    </row>
    <row r="61" spans="1:10" ht="13.5" customHeight="1" thickBot="1" x14ac:dyDescent="0.25">
      <c r="A61" s="408"/>
      <c r="B61" s="711"/>
      <c r="C61" s="470" t="s">
        <v>317</v>
      </c>
      <c r="D61" s="475">
        <v>2000</v>
      </c>
      <c r="E61" s="484"/>
      <c r="F61" s="509"/>
      <c r="G61" s="528"/>
      <c r="H61" s="517"/>
      <c r="I61" s="714"/>
    </row>
    <row r="62" spans="1:10" ht="15.75" x14ac:dyDescent="0.2">
      <c r="A62" s="447"/>
      <c r="B62" s="705" t="s">
        <v>47</v>
      </c>
      <c r="C62" s="245" t="s">
        <v>321</v>
      </c>
      <c r="D62" s="236">
        <v>12000</v>
      </c>
      <c r="E62" s="202"/>
      <c r="F62" s="495"/>
      <c r="G62" s="240"/>
      <c r="H62" s="522"/>
      <c r="I62" s="707">
        <f>SUM(D62:H67)</f>
        <v>52000</v>
      </c>
    </row>
    <row r="63" spans="1:10" ht="15.75" x14ac:dyDescent="0.2">
      <c r="A63" s="447"/>
      <c r="B63" s="706"/>
      <c r="C63" s="248" t="s">
        <v>320</v>
      </c>
      <c r="D63" s="266">
        <v>4000</v>
      </c>
      <c r="E63" s="202"/>
      <c r="F63" s="495"/>
      <c r="G63" s="240"/>
      <c r="H63" s="523"/>
      <c r="I63" s="708"/>
    </row>
    <row r="64" spans="1:10" x14ac:dyDescent="0.2">
      <c r="A64" s="715"/>
      <c r="B64" s="706"/>
      <c r="C64" s="248" t="s">
        <v>337</v>
      </c>
      <c r="D64" s="266">
        <v>2000</v>
      </c>
      <c r="E64" s="202"/>
      <c r="F64" s="264"/>
      <c r="G64" s="202"/>
      <c r="H64" s="514"/>
      <c r="I64" s="708"/>
    </row>
    <row r="65" spans="1:11" x14ac:dyDescent="0.2">
      <c r="A65" s="715"/>
      <c r="B65" s="706"/>
      <c r="C65" s="248" t="s">
        <v>361</v>
      </c>
      <c r="D65" s="266">
        <v>2000</v>
      </c>
      <c r="E65" s="202"/>
      <c r="F65" s="264"/>
      <c r="G65" s="202"/>
      <c r="H65" s="514"/>
      <c r="I65" s="708"/>
    </row>
    <row r="66" spans="1:11" x14ac:dyDescent="0.2">
      <c r="A66" s="715"/>
      <c r="B66" s="706"/>
      <c r="C66" s="248" t="s">
        <v>386</v>
      </c>
      <c r="D66" s="266">
        <v>2000</v>
      </c>
      <c r="E66" s="202"/>
      <c r="F66" s="264"/>
      <c r="G66" s="202"/>
      <c r="H66" s="514"/>
      <c r="I66" s="708"/>
    </row>
    <row r="67" spans="1:11" ht="13.5" thickBot="1" x14ac:dyDescent="0.25">
      <c r="A67" s="715"/>
      <c r="B67" s="724"/>
      <c r="C67" s="265" t="s">
        <v>322</v>
      </c>
      <c r="D67" s="241">
        <v>30000</v>
      </c>
      <c r="E67" s="216"/>
      <c r="F67" s="492"/>
      <c r="G67" s="216"/>
      <c r="H67" s="515"/>
      <c r="I67" s="725"/>
    </row>
    <row r="68" spans="1:11" x14ac:dyDescent="0.2">
      <c r="A68" s="699" t="s">
        <v>68</v>
      </c>
      <c r="B68" s="723" t="s">
        <v>48</v>
      </c>
      <c r="C68" s="186"/>
      <c r="D68" s="199"/>
      <c r="E68" s="445"/>
      <c r="F68" s="488"/>
      <c r="G68" s="213"/>
      <c r="H68" s="493"/>
      <c r="I68" s="703">
        <f>SUM(D68:H69)</f>
        <v>0</v>
      </c>
    </row>
    <row r="69" spans="1:11" x14ac:dyDescent="0.2">
      <c r="A69" s="700"/>
      <c r="B69" s="710"/>
      <c r="C69" s="419"/>
      <c r="D69" s="420"/>
      <c r="E69" s="421"/>
      <c r="F69" s="510"/>
      <c r="G69" s="421"/>
      <c r="H69" s="449"/>
      <c r="I69" s="722"/>
    </row>
    <row r="70" spans="1:11" ht="15.75" x14ac:dyDescent="0.2">
      <c r="A70" s="405"/>
      <c r="B70" s="726" t="s">
        <v>49</v>
      </c>
      <c r="C70" s="471" t="s">
        <v>535</v>
      </c>
      <c r="D70" s="476"/>
      <c r="E70" s="476"/>
      <c r="F70" s="502"/>
      <c r="G70" s="476"/>
      <c r="H70" s="502">
        <v>47000</v>
      </c>
      <c r="I70" s="728">
        <f>SUM(D70:H76)</f>
        <v>151000</v>
      </c>
    </row>
    <row r="71" spans="1:11" ht="15.75" x14ac:dyDescent="0.2">
      <c r="A71" s="405"/>
      <c r="B71" s="706"/>
      <c r="C71" s="472" t="s">
        <v>534</v>
      </c>
      <c r="D71" s="202"/>
      <c r="E71" s="202"/>
      <c r="F71" s="264"/>
      <c r="G71" s="202"/>
      <c r="H71" s="264">
        <v>90000</v>
      </c>
      <c r="I71" s="729"/>
    </row>
    <row r="72" spans="1:11" x14ac:dyDescent="0.2">
      <c r="A72" s="715"/>
      <c r="B72" s="706"/>
      <c r="C72" s="472" t="s">
        <v>323</v>
      </c>
      <c r="D72" s="202"/>
      <c r="E72" s="202"/>
      <c r="F72" s="264"/>
      <c r="G72" s="202"/>
      <c r="H72" s="264">
        <v>6000</v>
      </c>
      <c r="I72" s="729"/>
      <c r="K72" s="132"/>
    </row>
    <row r="73" spans="1:11" x14ac:dyDescent="0.2">
      <c r="A73" s="715"/>
      <c r="B73" s="706"/>
      <c r="C73" s="472" t="s">
        <v>325</v>
      </c>
      <c r="D73" s="202">
        <v>2000</v>
      </c>
      <c r="E73" s="202"/>
      <c r="F73" s="264"/>
      <c r="G73" s="202"/>
      <c r="H73" s="264"/>
      <c r="I73" s="729"/>
    </row>
    <row r="74" spans="1:11" x14ac:dyDescent="0.2">
      <c r="A74" s="715"/>
      <c r="B74" s="706"/>
      <c r="C74" s="472" t="s">
        <v>387</v>
      </c>
      <c r="D74" s="202">
        <v>2000</v>
      </c>
      <c r="E74" s="202"/>
      <c r="F74" s="264"/>
      <c r="G74" s="202"/>
      <c r="H74" s="264"/>
      <c r="I74" s="729"/>
    </row>
    <row r="75" spans="1:11" x14ac:dyDescent="0.2">
      <c r="A75" s="715"/>
      <c r="B75" s="706"/>
      <c r="C75" s="472" t="s">
        <v>324</v>
      </c>
      <c r="D75" s="202">
        <v>2000</v>
      </c>
      <c r="E75" s="202"/>
      <c r="F75" s="264"/>
      <c r="G75" s="202"/>
      <c r="H75" s="264"/>
      <c r="I75" s="729"/>
    </row>
    <row r="76" spans="1:11" x14ac:dyDescent="0.2">
      <c r="A76" s="715"/>
      <c r="B76" s="727"/>
      <c r="C76" s="473" t="s">
        <v>312</v>
      </c>
      <c r="D76" s="478">
        <v>2000</v>
      </c>
      <c r="E76" s="478"/>
      <c r="F76" s="504"/>
      <c r="G76" s="478"/>
      <c r="H76" s="504"/>
      <c r="I76" s="730"/>
    </row>
    <row r="77" spans="1:11" x14ac:dyDescent="0.2">
      <c r="A77" s="700"/>
      <c r="B77" s="711" t="s">
        <v>50</v>
      </c>
      <c r="C77" s="422" t="s">
        <v>383</v>
      </c>
      <c r="D77" s="221">
        <v>2000</v>
      </c>
      <c r="E77" s="221"/>
      <c r="F77" s="454"/>
      <c r="G77" s="197"/>
      <c r="H77" s="449"/>
      <c r="I77" s="722">
        <f>SUM(D77:H78)</f>
        <v>2000</v>
      </c>
    </row>
    <row r="78" spans="1:11" ht="13.5" thickBot="1" x14ac:dyDescent="0.25">
      <c r="A78" s="700"/>
      <c r="B78" s="721"/>
      <c r="C78" s="251"/>
      <c r="D78" s="249"/>
      <c r="E78" s="446"/>
      <c r="F78" s="489"/>
      <c r="G78" s="214"/>
      <c r="H78" s="449"/>
      <c r="I78" s="704"/>
    </row>
    <row r="79" spans="1:11" ht="17.25" customHeight="1" thickBot="1" x14ac:dyDescent="0.25">
      <c r="A79" s="63" t="s">
        <v>51</v>
      </c>
      <c r="B79" s="134"/>
      <c r="C79" s="250" t="s">
        <v>51</v>
      </c>
      <c r="D79" s="254">
        <f>SUM(D2:D78)</f>
        <v>193500</v>
      </c>
      <c r="E79" s="254">
        <f>SUM(E2:E78)</f>
        <v>0</v>
      </c>
      <c r="F79" s="254">
        <f>SUM(F3:F78)</f>
        <v>195000</v>
      </c>
      <c r="G79" s="252">
        <f>SUM(G2:G78)</f>
        <v>0</v>
      </c>
      <c r="H79" s="203">
        <f>SUM(H2:H78)</f>
        <v>170000</v>
      </c>
      <c r="I79" s="190">
        <f>SUM(I2:I78)</f>
        <v>558500</v>
      </c>
    </row>
    <row r="80" spans="1:11" x14ac:dyDescent="0.2">
      <c r="A80" s="10"/>
      <c r="B80" s="11"/>
      <c r="C80" s="9"/>
      <c r="D80" s="204"/>
      <c r="E80" s="219"/>
      <c r="F80" s="219"/>
      <c r="G80" s="219"/>
      <c r="H80" s="219"/>
      <c r="I80" s="191"/>
    </row>
  </sheetData>
  <sortState xmlns:xlrd2="http://schemas.microsoft.com/office/spreadsheetml/2017/richdata2" ref="C52:F52">
    <sortCondition ref="C52"/>
  </sortState>
  <mergeCells count="80">
    <mergeCell ref="A18:A19"/>
    <mergeCell ref="B18:B19"/>
    <mergeCell ref="I18:I19"/>
    <mergeCell ref="A6:A7"/>
    <mergeCell ref="B6:B7"/>
    <mergeCell ref="I6:I7"/>
    <mergeCell ref="A13:A17"/>
    <mergeCell ref="I12:I17"/>
    <mergeCell ref="B12:B17"/>
    <mergeCell ref="I4:I5"/>
    <mergeCell ref="A4:A5"/>
    <mergeCell ref="A2:A3"/>
    <mergeCell ref="B2:B3"/>
    <mergeCell ref="I2:I3"/>
    <mergeCell ref="J8:J9"/>
    <mergeCell ref="A8:A9"/>
    <mergeCell ref="B8:B9"/>
    <mergeCell ref="I8:I9"/>
    <mergeCell ref="J10:J11"/>
    <mergeCell ref="A10:A11"/>
    <mergeCell ref="B10:B11"/>
    <mergeCell ref="I10:I11"/>
    <mergeCell ref="A20:A21"/>
    <mergeCell ref="B20:B21"/>
    <mergeCell ref="I20:I21"/>
    <mergeCell ref="A22:A23"/>
    <mergeCell ref="I22:I23"/>
    <mergeCell ref="B22:B23"/>
    <mergeCell ref="A24:A25"/>
    <mergeCell ref="A26:A27"/>
    <mergeCell ref="B26:B27"/>
    <mergeCell ref="I26:I27"/>
    <mergeCell ref="A37:A38"/>
    <mergeCell ref="I37:I38"/>
    <mergeCell ref="A41:A43"/>
    <mergeCell ref="B37:B38"/>
    <mergeCell ref="A28:A29"/>
    <mergeCell ref="B28:B29"/>
    <mergeCell ref="I28:I29"/>
    <mergeCell ref="A30:A32"/>
    <mergeCell ref="B30:B32"/>
    <mergeCell ref="I30:I32"/>
    <mergeCell ref="A33:A34"/>
    <mergeCell ref="B33:B34"/>
    <mergeCell ref="I33:I34"/>
    <mergeCell ref="A35:A36"/>
    <mergeCell ref="B35:B36"/>
    <mergeCell ref="I35:I36"/>
    <mergeCell ref="B39:B43"/>
    <mergeCell ref="I39:I43"/>
    <mergeCell ref="I49:I50"/>
    <mergeCell ref="B49:B50"/>
    <mergeCell ref="A44:A46"/>
    <mergeCell ref="B44:B46"/>
    <mergeCell ref="I44:I46"/>
    <mergeCell ref="A47:A48"/>
    <mergeCell ref="B47:B48"/>
    <mergeCell ref="I47:I48"/>
    <mergeCell ref="A77:A78"/>
    <mergeCell ref="B77:B78"/>
    <mergeCell ref="I77:I78"/>
    <mergeCell ref="A64:A67"/>
    <mergeCell ref="A68:A69"/>
    <mergeCell ref="B68:B69"/>
    <mergeCell ref="I68:I69"/>
    <mergeCell ref="B62:B67"/>
    <mergeCell ref="I62:I67"/>
    <mergeCell ref="B70:B76"/>
    <mergeCell ref="I70:I76"/>
    <mergeCell ref="B57:B61"/>
    <mergeCell ref="I57:I61"/>
    <mergeCell ref="A72:A76"/>
    <mergeCell ref="A55:A56"/>
    <mergeCell ref="B55:B56"/>
    <mergeCell ref="I55:I56"/>
    <mergeCell ref="A53:A54"/>
    <mergeCell ref="B53:B54"/>
    <mergeCell ref="I53:I54"/>
    <mergeCell ref="B51:B52"/>
    <mergeCell ref="I51:I52"/>
  </mergeCells>
  <printOptions horizontalCentered="1"/>
  <pageMargins left="0.7" right="0.7" top="0.75" bottom="0.75" header="0.3" footer="0.3"/>
  <pageSetup scale="75" fitToHeight="0" orientation="landscape" r:id="rId1"/>
  <headerFooter alignWithMargins="0">
    <oddHeader>&amp;C&amp;"Arial,Bold"&amp;12National Urban Search and Rescue FY2022 Readiness Cooperative Agreements &amp;"Arial,Regular"
&amp;"Arial,Bold Italic"APPENDIX E</oddHeader>
    <oddFooter>&amp;L&amp;P of &amp;N&amp;R&amp;D    &amp;T</oddFooter>
  </headerFooter>
  <rowBreaks count="1" manualBreakCount="1">
    <brk id="2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8"/>
  <sheetViews>
    <sheetView showGridLines="0" view="pageLayout" zoomScaleNormal="100" workbookViewId="0">
      <selection activeCell="G11" sqref="G11:L11"/>
    </sheetView>
  </sheetViews>
  <sheetFormatPr defaultRowHeight="12.75" x14ac:dyDescent="0.2"/>
  <cols>
    <col min="1" max="1" width="37.5703125" style="8" customWidth="1"/>
    <col min="2" max="2" width="11.85546875" style="3" customWidth="1"/>
    <col min="3" max="3" width="17" style="14" customWidth="1"/>
    <col min="4" max="4" width="14.5703125" style="18" customWidth="1"/>
    <col min="5" max="5" width="14.42578125" style="6" customWidth="1"/>
  </cols>
  <sheetData>
    <row r="1" spans="1:5" s="4" customFormat="1" ht="62.45" customHeight="1" thickBot="1" x14ac:dyDescent="0.25">
      <c r="A1" s="161" t="s">
        <v>149</v>
      </c>
      <c r="B1" s="161" t="s">
        <v>18</v>
      </c>
      <c r="C1" s="162" t="s">
        <v>207</v>
      </c>
      <c r="D1" s="162" t="s">
        <v>208</v>
      </c>
      <c r="E1" s="163" t="s">
        <v>19</v>
      </c>
    </row>
    <row r="2" spans="1:5" s="4" customFormat="1" x14ac:dyDescent="0.2">
      <c r="A2" s="759" t="s">
        <v>170</v>
      </c>
      <c r="B2" s="705" t="s">
        <v>20</v>
      </c>
      <c r="C2" s="112"/>
      <c r="D2" s="112"/>
      <c r="E2" s="774">
        <f>SUM(C2:D6)</f>
        <v>0</v>
      </c>
    </row>
    <row r="3" spans="1:5" s="4" customFormat="1" x14ac:dyDescent="0.2">
      <c r="A3" s="760"/>
      <c r="B3" s="706"/>
      <c r="C3" s="113"/>
      <c r="D3" s="113"/>
      <c r="E3" s="775"/>
    </row>
    <row r="4" spans="1:5" s="4" customFormat="1" x14ac:dyDescent="0.2">
      <c r="A4" s="760"/>
      <c r="B4" s="706"/>
      <c r="C4" s="113"/>
      <c r="D4" s="113"/>
      <c r="E4" s="775"/>
    </row>
    <row r="5" spans="1:5" s="4" customFormat="1" x14ac:dyDescent="0.2">
      <c r="A5" s="760"/>
      <c r="B5" s="706"/>
      <c r="C5" s="113"/>
      <c r="D5" s="113"/>
      <c r="E5" s="775"/>
    </row>
    <row r="6" spans="1:5" s="4" customFormat="1" ht="13.5" thickBot="1" x14ac:dyDescent="0.25">
      <c r="A6" s="761"/>
      <c r="B6" s="724"/>
      <c r="C6" s="114"/>
      <c r="D6" s="114"/>
      <c r="E6" s="776"/>
    </row>
    <row r="7" spans="1:5" x14ac:dyDescent="0.2">
      <c r="A7" s="756" t="s">
        <v>126</v>
      </c>
      <c r="B7" s="723" t="s">
        <v>21</v>
      </c>
      <c r="C7" s="115"/>
      <c r="D7" s="115"/>
      <c r="E7" s="777">
        <f>SUM(C7:D10)</f>
        <v>0</v>
      </c>
    </row>
    <row r="8" spans="1:5" x14ac:dyDescent="0.2">
      <c r="A8" s="757"/>
      <c r="B8" s="710"/>
      <c r="C8" s="110"/>
      <c r="D8" s="110"/>
      <c r="E8" s="777"/>
    </row>
    <row r="9" spans="1:5" x14ac:dyDescent="0.2">
      <c r="A9" s="757"/>
      <c r="B9" s="710"/>
      <c r="C9" s="131"/>
      <c r="D9" s="131"/>
      <c r="E9" s="777"/>
    </row>
    <row r="10" spans="1:5" ht="13.5" thickBot="1" x14ac:dyDescent="0.25">
      <c r="A10" s="758"/>
      <c r="B10" s="733"/>
      <c r="C10" s="116"/>
      <c r="D10" s="116"/>
      <c r="E10" s="778"/>
    </row>
    <row r="11" spans="1:5" x14ac:dyDescent="0.2">
      <c r="A11" s="759" t="s">
        <v>127</v>
      </c>
      <c r="B11" s="765" t="s">
        <v>22</v>
      </c>
      <c r="C11" s="125"/>
      <c r="D11" s="124"/>
      <c r="E11" s="771">
        <f>SUM(C11:D14)</f>
        <v>0</v>
      </c>
    </row>
    <row r="12" spans="1:5" x14ac:dyDescent="0.2">
      <c r="A12" s="760"/>
      <c r="B12" s="766"/>
      <c r="C12" s="126"/>
      <c r="D12" s="126"/>
      <c r="E12" s="772"/>
    </row>
    <row r="13" spans="1:5" x14ac:dyDescent="0.2">
      <c r="A13" s="760"/>
      <c r="B13" s="766"/>
      <c r="C13" s="126"/>
      <c r="D13" s="126"/>
      <c r="E13" s="772"/>
    </row>
    <row r="14" spans="1:5" ht="13.5" thickBot="1" x14ac:dyDescent="0.25">
      <c r="A14" s="761"/>
      <c r="B14" s="767"/>
      <c r="C14" s="127"/>
      <c r="D14" s="127"/>
      <c r="E14" s="773"/>
    </row>
    <row r="15" spans="1:5" x14ac:dyDescent="0.2">
      <c r="A15" s="756" t="s">
        <v>128</v>
      </c>
      <c r="B15" s="701" t="s">
        <v>23</v>
      </c>
      <c r="C15" s="115"/>
      <c r="D15" s="115"/>
      <c r="E15" s="768">
        <f>SUM(C15:D18)</f>
        <v>0</v>
      </c>
    </row>
    <row r="16" spans="1:5" x14ac:dyDescent="0.2">
      <c r="A16" s="757"/>
      <c r="B16" s="702"/>
      <c r="C16" s="122"/>
      <c r="D16" s="110"/>
      <c r="E16" s="769"/>
    </row>
    <row r="17" spans="1:6" x14ac:dyDescent="0.2">
      <c r="A17" s="757"/>
      <c r="B17" s="702"/>
      <c r="C17" s="110"/>
      <c r="D17" s="110"/>
      <c r="E17" s="769"/>
    </row>
    <row r="18" spans="1:6" ht="13.5" thickBot="1" x14ac:dyDescent="0.25">
      <c r="A18" s="758"/>
      <c r="B18" s="721"/>
      <c r="C18" s="116"/>
      <c r="D18" s="116"/>
      <c r="E18" s="770"/>
      <c r="F18" s="1"/>
    </row>
    <row r="19" spans="1:6" x14ac:dyDescent="0.2">
      <c r="A19" s="784" t="s">
        <v>129</v>
      </c>
      <c r="B19" s="744" t="s">
        <v>24</v>
      </c>
      <c r="C19" s="124"/>
      <c r="D19" s="124"/>
      <c r="E19" s="780">
        <f>SUM(C19:D23)</f>
        <v>0</v>
      </c>
      <c r="F19" s="5"/>
    </row>
    <row r="20" spans="1:6" x14ac:dyDescent="0.2">
      <c r="A20" s="785"/>
      <c r="B20" s="745"/>
      <c r="C20" s="126"/>
      <c r="D20" s="126"/>
      <c r="E20" s="781"/>
    </row>
    <row r="21" spans="1:6" x14ac:dyDescent="0.2">
      <c r="A21" s="785"/>
      <c r="B21" s="745"/>
      <c r="C21" s="126"/>
      <c r="D21" s="126"/>
      <c r="E21" s="781"/>
    </row>
    <row r="22" spans="1:6" x14ac:dyDescent="0.2">
      <c r="A22" s="785"/>
      <c r="B22" s="745"/>
      <c r="C22" s="126"/>
      <c r="D22" s="126"/>
      <c r="E22" s="781"/>
    </row>
    <row r="23" spans="1:6" ht="13.5" thickBot="1" x14ac:dyDescent="0.25">
      <c r="A23" s="786"/>
      <c r="B23" s="783"/>
      <c r="C23" s="127"/>
      <c r="D23" s="127"/>
      <c r="E23" s="782"/>
    </row>
    <row r="24" spans="1:6" x14ac:dyDescent="0.2">
      <c r="A24" s="756" t="s">
        <v>130</v>
      </c>
      <c r="B24" s="701" t="s">
        <v>25</v>
      </c>
      <c r="C24" s="115"/>
      <c r="D24" s="115"/>
      <c r="E24" s="768">
        <f>SUM(C24:D27)</f>
        <v>0</v>
      </c>
    </row>
    <row r="25" spans="1:6" x14ac:dyDescent="0.2">
      <c r="A25" s="757"/>
      <c r="B25" s="702"/>
      <c r="C25" s="110"/>
      <c r="D25" s="110"/>
      <c r="E25" s="769"/>
    </row>
    <row r="26" spans="1:6" x14ac:dyDescent="0.2">
      <c r="A26" s="757"/>
      <c r="B26" s="702"/>
      <c r="C26" s="110"/>
      <c r="D26" s="110"/>
      <c r="E26" s="769"/>
    </row>
    <row r="27" spans="1:6" ht="13.5" thickBot="1" x14ac:dyDescent="0.25">
      <c r="A27" s="758"/>
      <c r="B27" s="721"/>
      <c r="C27" s="116"/>
      <c r="D27" s="116"/>
      <c r="E27" s="770"/>
    </row>
    <row r="28" spans="1:6" x14ac:dyDescent="0.2">
      <c r="A28" s="759" t="s">
        <v>131</v>
      </c>
      <c r="B28" s="705" t="s">
        <v>26</v>
      </c>
      <c r="C28" s="124"/>
      <c r="D28" s="124">
        <v>96500</v>
      </c>
      <c r="E28" s="771">
        <f>SUM(C28:D31)</f>
        <v>96500</v>
      </c>
    </row>
    <row r="29" spans="1:6" x14ac:dyDescent="0.2">
      <c r="A29" s="760"/>
      <c r="B29" s="706"/>
      <c r="C29" s="113"/>
      <c r="D29" s="113"/>
      <c r="E29" s="772"/>
    </row>
    <row r="30" spans="1:6" x14ac:dyDescent="0.2">
      <c r="A30" s="760"/>
      <c r="B30" s="706"/>
      <c r="C30" s="113"/>
      <c r="D30" s="113"/>
      <c r="E30" s="772"/>
    </row>
    <row r="31" spans="1:6" ht="13.5" thickBot="1" x14ac:dyDescent="0.25">
      <c r="A31" s="761"/>
      <c r="B31" s="724"/>
      <c r="C31" s="114"/>
      <c r="D31" s="114"/>
      <c r="E31" s="773"/>
    </row>
    <row r="32" spans="1:6" x14ac:dyDescent="0.2">
      <c r="A32" s="756" t="s">
        <v>132</v>
      </c>
      <c r="B32" s="723" t="s">
        <v>27</v>
      </c>
      <c r="C32" s="115">
        <v>90000</v>
      </c>
      <c r="D32" s="115"/>
      <c r="E32" s="779">
        <f>SUM(C32:D36)</f>
        <v>90000</v>
      </c>
    </row>
    <row r="33" spans="1:5" x14ac:dyDescent="0.2">
      <c r="A33" s="757"/>
      <c r="B33" s="710"/>
      <c r="C33" s="110"/>
      <c r="D33" s="110"/>
      <c r="E33" s="777"/>
    </row>
    <row r="34" spans="1:5" x14ac:dyDescent="0.2">
      <c r="A34" s="757"/>
      <c r="B34" s="710"/>
      <c r="C34" s="110"/>
      <c r="D34" s="110"/>
      <c r="E34" s="777"/>
    </row>
    <row r="35" spans="1:5" x14ac:dyDescent="0.2">
      <c r="A35" s="757"/>
      <c r="B35" s="710"/>
      <c r="C35" s="110"/>
      <c r="D35" s="110"/>
      <c r="E35" s="777"/>
    </row>
    <row r="36" spans="1:5" ht="13.5" thickBot="1" x14ac:dyDescent="0.25">
      <c r="A36" s="758"/>
      <c r="B36" s="733"/>
      <c r="C36" s="116"/>
      <c r="D36" s="116"/>
      <c r="E36" s="778"/>
    </row>
    <row r="37" spans="1:5" x14ac:dyDescent="0.2">
      <c r="A37" s="759" t="s">
        <v>133</v>
      </c>
      <c r="B37" s="705" t="s">
        <v>28</v>
      </c>
      <c r="C37" s="125"/>
      <c r="D37" s="124"/>
      <c r="E37" s="780">
        <f>SUM(C37:D41)</f>
        <v>0</v>
      </c>
    </row>
    <row r="38" spans="1:5" x14ac:dyDescent="0.2">
      <c r="A38" s="760"/>
      <c r="B38" s="706"/>
      <c r="C38" s="126"/>
      <c r="D38" s="126"/>
      <c r="E38" s="781"/>
    </row>
    <row r="39" spans="1:5" x14ac:dyDescent="0.2">
      <c r="A39" s="760"/>
      <c r="B39" s="706"/>
      <c r="C39" s="126"/>
      <c r="D39" s="126"/>
      <c r="E39" s="781"/>
    </row>
    <row r="40" spans="1:5" x14ac:dyDescent="0.2">
      <c r="A40" s="760"/>
      <c r="B40" s="706"/>
      <c r="C40" s="126"/>
      <c r="D40" s="126"/>
      <c r="E40" s="781"/>
    </row>
    <row r="41" spans="1:5" ht="13.5" thickBot="1" x14ac:dyDescent="0.25">
      <c r="A41" s="761"/>
      <c r="B41" s="724"/>
      <c r="C41" s="127"/>
      <c r="D41" s="127"/>
      <c r="E41" s="782"/>
    </row>
    <row r="42" spans="1:5" x14ac:dyDescent="0.2">
      <c r="A42" s="756" t="s">
        <v>29</v>
      </c>
      <c r="B42" s="723" t="s">
        <v>30</v>
      </c>
      <c r="C42" s="115">
        <v>90000</v>
      </c>
      <c r="D42" s="115"/>
      <c r="E42" s="779">
        <f>SUM(C42:D46)</f>
        <v>90000</v>
      </c>
    </row>
    <row r="43" spans="1:5" x14ac:dyDescent="0.2">
      <c r="A43" s="757"/>
      <c r="B43" s="710"/>
      <c r="C43" s="109"/>
      <c r="D43" s="109"/>
      <c r="E43" s="777"/>
    </row>
    <row r="44" spans="1:5" x14ac:dyDescent="0.2">
      <c r="A44" s="757"/>
      <c r="B44" s="710"/>
      <c r="C44" s="109"/>
      <c r="D44" s="109"/>
      <c r="E44" s="777"/>
    </row>
    <row r="45" spans="1:5" x14ac:dyDescent="0.2">
      <c r="A45" s="757"/>
      <c r="B45" s="710"/>
      <c r="C45" s="109"/>
      <c r="D45" s="109"/>
      <c r="E45" s="777"/>
    </row>
    <row r="46" spans="1:5" ht="13.5" thickBot="1" x14ac:dyDescent="0.25">
      <c r="A46" s="758"/>
      <c r="B46" s="733"/>
      <c r="C46" s="111"/>
      <c r="D46" s="111"/>
      <c r="E46" s="778"/>
    </row>
    <row r="47" spans="1:5" x14ac:dyDescent="0.2">
      <c r="A47" s="759" t="s">
        <v>62</v>
      </c>
      <c r="B47" s="705" t="s">
        <v>31</v>
      </c>
      <c r="C47" s="112"/>
      <c r="D47" s="113"/>
      <c r="E47" s="780">
        <f>SUM(C47:D51)</f>
        <v>0</v>
      </c>
    </row>
    <row r="48" spans="1:5" x14ac:dyDescent="0.2">
      <c r="A48" s="760"/>
      <c r="B48" s="706"/>
      <c r="C48" s="113"/>
      <c r="D48" s="113"/>
      <c r="E48" s="781"/>
    </row>
    <row r="49" spans="1:5" x14ac:dyDescent="0.2">
      <c r="A49" s="760"/>
      <c r="B49" s="706"/>
      <c r="C49" s="128"/>
      <c r="D49" s="113"/>
      <c r="E49" s="781"/>
    </row>
    <row r="50" spans="1:5" x14ac:dyDescent="0.2">
      <c r="A50" s="760"/>
      <c r="B50" s="706"/>
      <c r="C50" s="113"/>
      <c r="D50" s="113"/>
      <c r="E50" s="781"/>
    </row>
    <row r="51" spans="1:5" ht="13.5" thickBot="1" x14ac:dyDescent="0.25">
      <c r="A51" s="761"/>
      <c r="B51" s="724"/>
      <c r="C51" s="114"/>
      <c r="D51" s="113"/>
      <c r="E51" s="782"/>
    </row>
    <row r="52" spans="1:5" x14ac:dyDescent="0.2">
      <c r="A52" s="756" t="s">
        <v>6</v>
      </c>
      <c r="B52" s="723" t="s">
        <v>32</v>
      </c>
      <c r="C52" s="108">
        <v>90000</v>
      </c>
      <c r="D52" s="108"/>
      <c r="E52" s="779">
        <f>SUM(C52:D55)</f>
        <v>90000</v>
      </c>
    </row>
    <row r="53" spans="1:5" x14ac:dyDescent="0.2">
      <c r="A53" s="757"/>
      <c r="B53" s="710"/>
      <c r="C53" s="122"/>
      <c r="D53" s="109"/>
      <c r="E53" s="777"/>
    </row>
    <row r="54" spans="1:5" x14ac:dyDescent="0.2">
      <c r="A54" s="757"/>
      <c r="B54" s="710"/>
      <c r="C54" s="120"/>
      <c r="D54" s="109"/>
      <c r="E54" s="777"/>
    </row>
    <row r="55" spans="1:5" ht="13.5" thickBot="1" x14ac:dyDescent="0.25">
      <c r="A55" s="758"/>
      <c r="B55" s="710"/>
      <c r="C55" s="129"/>
      <c r="D55" s="111"/>
      <c r="E55" s="778"/>
    </row>
    <row r="56" spans="1:5" x14ac:dyDescent="0.2">
      <c r="A56" s="759" t="s">
        <v>33</v>
      </c>
      <c r="B56" s="705" t="s">
        <v>34</v>
      </c>
      <c r="C56" s="112">
        <v>90000</v>
      </c>
      <c r="D56" s="112"/>
      <c r="E56" s="787">
        <f>SUM(C56:D60)</f>
        <v>90000</v>
      </c>
    </row>
    <row r="57" spans="1:5" x14ac:dyDescent="0.2">
      <c r="A57" s="760"/>
      <c r="B57" s="706"/>
      <c r="C57" s="113"/>
      <c r="D57" s="113"/>
      <c r="E57" s="788"/>
    </row>
    <row r="58" spans="1:5" x14ac:dyDescent="0.2">
      <c r="A58" s="760"/>
      <c r="B58" s="706"/>
      <c r="C58" s="126"/>
      <c r="D58" s="113"/>
      <c r="E58" s="788"/>
    </row>
    <row r="59" spans="1:5" x14ac:dyDescent="0.2">
      <c r="A59" s="760"/>
      <c r="B59" s="706"/>
      <c r="C59" s="128"/>
      <c r="D59" s="113"/>
      <c r="E59" s="788"/>
    </row>
    <row r="60" spans="1:5" ht="13.5" thickBot="1" x14ac:dyDescent="0.25">
      <c r="A60" s="761"/>
      <c r="B60" s="724"/>
      <c r="C60" s="130"/>
      <c r="D60" s="114"/>
      <c r="E60" s="789"/>
    </row>
    <row r="61" spans="1:5" x14ac:dyDescent="0.2">
      <c r="A61" s="756" t="s">
        <v>35</v>
      </c>
      <c r="B61" s="701" t="s">
        <v>36</v>
      </c>
      <c r="C61" s="115"/>
      <c r="D61" s="115"/>
      <c r="E61" s="768">
        <f>SUM(C61:D64)</f>
        <v>0</v>
      </c>
    </row>
    <row r="62" spans="1:5" x14ac:dyDescent="0.2">
      <c r="A62" s="757"/>
      <c r="B62" s="702"/>
      <c r="C62" s="110"/>
      <c r="D62" s="110"/>
      <c r="E62" s="769"/>
    </row>
    <row r="63" spans="1:5" x14ac:dyDescent="0.2">
      <c r="A63" s="757"/>
      <c r="B63" s="702"/>
      <c r="C63" s="110"/>
      <c r="D63" s="110"/>
      <c r="E63" s="769"/>
    </row>
    <row r="64" spans="1:5" ht="13.5" thickBot="1" x14ac:dyDescent="0.25">
      <c r="A64" s="758"/>
      <c r="B64" s="721"/>
      <c r="C64" s="116"/>
      <c r="D64" s="116"/>
      <c r="E64" s="770"/>
    </row>
    <row r="65" spans="1:5" x14ac:dyDescent="0.2">
      <c r="A65" s="759" t="s">
        <v>168</v>
      </c>
      <c r="B65" s="705" t="s">
        <v>37</v>
      </c>
      <c r="C65" s="124">
        <v>90000</v>
      </c>
      <c r="D65" s="112"/>
      <c r="E65" s="787">
        <f>SUM(C65:D69)</f>
        <v>90000</v>
      </c>
    </row>
    <row r="66" spans="1:5" x14ac:dyDescent="0.2">
      <c r="A66" s="760"/>
      <c r="B66" s="706"/>
      <c r="C66" s="125"/>
      <c r="D66" s="126"/>
      <c r="E66" s="788"/>
    </row>
    <row r="67" spans="1:5" x14ac:dyDescent="0.2">
      <c r="A67" s="760"/>
      <c r="B67" s="706"/>
      <c r="C67" s="126"/>
      <c r="D67" s="126"/>
      <c r="E67" s="788"/>
    </row>
    <row r="68" spans="1:5" x14ac:dyDescent="0.2">
      <c r="A68" s="760"/>
      <c r="B68" s="706"/>
      <c r="C68" s="113"/>
      <c r="D68" s="113"/>
      <c r="E68" s="788"/>
    </row>
    <row r="69" spans="1:5" ht="13.5" thickBot="1" x14ac:dyDescent="0.25">
      <c r="A69" s="761"/>
      <c r="B69" s="724"/>
      <c r="C69" s="114"/>
      <c r="D69" s="114"/>
      <c r="E69" s="789"/>
    </row>
    <row r="70" spans="1:5" x14ac:dyDescent="0.2">
      <c r="A70" s="756" t="s">
        <v>16</v>
      </c>
      <c r="B70" s="723" t="s">
        <v>38</v>
      </c>
      <c r="C70" s="115"/>
      <c r="D70" s="115"/>
      <c r="E70" s="779">
        <f>SUM(C70:D73)</f>
        <v>0</v>
      </c>
    </row>
    <row r="71" spans="1:5" x14ac:dyDescent="0.2">
      <c r="A71" s="757"/>
      <c r="B71" s="710"/>
      <c r="C71" s="110"/>
      <c r="D71" s="110"/>
      <c r="E71" s="777"/>
    </row>
    <row r="72" spans="1:5" x14ac:dyDescent="0.2">
      <c r="A72" s="757"/>
      <c r="B72" s="710"/>
      <c r="C72" s="110"/>
      <c r="D72" s="110"/>
      <c r="E72" s="777"/>
    </row>
    <row r="73" spans="1:5" ht="13.5" thickBot="1" x14ac:dyDescent="0.25">
      <c r="A73" s="758"/>
      <c r="B73" s="733"/>
      <c r="C73" s="116"/>
      <c r="D73" s="116"/>
      <c r="E73" s="778"/>
    </row>
    <row r="74" spans="1:5" x14ac:dyDescent="0.2">
      <c r="A74" s="759" t="s">
        <v>63</v>
      </c>
      <c r="B74" s="765" t="s">
        <v>39</v>
      </c>
      <c r="C74" s="124"/>
      <c r="D74" s="124"/>
      <c r="E74" s="791">
        <f>SUM(C74:D77)</f>
        <v>0</v>
      </c>
    </row>
    <row r="75" spans="1:5" x14ac:dyDescent="0.2">
      <c r="A75" s="760"/>
      <c r="B75" s="766"/>
      <c r="C75" s="126"/>
      <c r="D75" s="126"/>
      <c r="E75" s="792"/>
    </row>
    <row r="76" spans="1:5" x14ac:dyDescent="0.2">
      <c r="A76" s="760"/>
      <c r="B76" s="766"/>
      <c r="C76" s="128"/>
      <c r="D76" s="126"/>
      <c r="E76" s="792"/>
    </row>
    <row r="77" spans="1:5" ht="13.5" thickBot="1" x14ac:dyDescent="0.25">
      <c r="A77" s="761"/>
      <c r="B77" s="767"/>
      <c r="C77" s="127"/>
      <c r="D77" s="127"/>
      <c r="E77" s="793"/>
    </row>
    <row r="78" spans="1:5" x14ac:dyDescent="0.2">
      <c r="A78" s="762" t="s">
        <v>183</v>
      </c>
      <c r="B78" s="723" t="s">
        <v>184</v>
      </c>
      <c r="C78" s="108"/>
      <c r="D78" s="108"/>
      <c r="E78" s="779">
        <f>SUM(C78:D83)</f>
        <v>0</v>
      </c>
    </row>
    <row r="79" spans="1:5" x14ac:dyDescent="0.2">
      <c r="A79" s="763"/>
      <c r="B79" s="710"/>
      <c r="C79" s="109"/>
      <c r="D79" s="109"/>
      <c r="E79" s="777"/>
    </row>
    <row r="80" spans="1:5" x14ac:dyDescent="0.2">
      <c r="A80" s="763"/>
      <c r="B80" s="710"/>
      <c r="C80" s="109"/>
      <c r="D80" s="109"/>
      <c r="E80" s="777"/>
    </row>
    <row r="81" spans="1:5" x14ac:dyDescent="0.2">
      <c r="A81" s="763"/>
      <c r="B81" s="710"/>
      <c r="C81" s="109"/>
      <c r="D81" s="109"/>
      <c r="E81" s="777"/>
    </row>
    <row r="82" spans="1:5" x14ac:dyDescent="0.2">
      <c r="A82" s="763"/>
      <c r="B82" s="710"/>
      <c r="C82" s="109"/>
      <c r="D82" s="109"/>
      <c r="E82" s="777"/>
    </row>
    <row r="83" spans="1:5" ht="13.5" thickBot="1" x14ac:dyDescent="0.25">
      <c r="A83" s="764"/>
      <c r="B83" s="733"/>
      <c r="C83" s="111"/>
      <c r="D83" s="111"/>
      <c r="E83" s="778"/>
    </row>
    <row r="84" spans="1:5" x14ac:dyDescent="0.2">
      <c r="A84" s="759" t="s">
        <v>40</v>
      </c>
      <c r="B84" s="705" t="s">
        <v>41</v>
      </c>
      <c r="C84" s="112">
        <v>90000</v>
      </c>
      <c r="D84" s="112"/>
      <c r="E84" s="787">
        <f>SUM(C84:D87)</f>
        <v>90000</v>
      </c>
    </row>
    <row r="85" spans="1:5" x14ac:dyDescent="0.2">
      <c r="A85" s="760"/>
      <c r="B85" s="706"/>
      <c r="C85" s="113"/>
      <c r="D85" s="113"/>
      <c r="E85" s="788"/>
    </row>
    <row r="86" spans="1:5" x14ac:dyDescent="0.2">
      <c r="A86" s="760"/>
      <c r="B86" s="706"/>
      <c r="C86" s="113"/>
      <c r="D86" s="113"/>
      <c r="E86" s="788"/>
    </row>
    <row r="87" spans="1:5" ht="13.5" thickBot="1" x14ac:dyDescent="0.25">
      <c r="A87" s="761"/>
      <c r="B87" s="724"/>
      <c r="C87" s="114"/>
      <c r="D87" s="114"/>
      <c r="E87" s="789"/>
    </row>
    <row r="88" spans="1:5" x14ac:dyDescent="0.2">
      <c r="A88" s="756" t="s">
        <v>61</v>
      </c>
      <c r="B88" s="723" t="s">
        <v>42</v>
      </c>
      <c r="C88" s="108"/>
      <c r="D88" s="108"/>
      <c r="E88" s="779">
        <f>SUM(C88:D91)</f>
        <v>0</v>
      </c>
    </row>
    <row r="89" spans="1:5" x14ac:dyDescent="0.2">
      <c r="A89" s="757"/>
      <c r="B89" s="710"/>
      <c r="C89" s="109"/>
      <c r="D89" s="109"/>
      <c r="E89" s="777"/>
    </row>
    <row r="90" spans="1:5" x14ac:dyDescent="0.2">
      <c r="A90" s="757"/>
      <c r="B90" s="710"/>
      <c r="C90" s="109"/>
      <c r="D90" s="109"/>
      <c r="E90" s="777"/>
    </row>
    <row r="91" spans="1:5" ht="13.5" thickBot="1" x14ac:dyDescent="0.25">
      <c r="A91" s="758"/>
      <c r="B91" s="710"/>
      <c r="C91" s="111"/>
      <c r="D91" s="111"/>
      <c r="E91" s="778"/>
    </row>
    <row r="92" spans="1:5" x14ac:dyDescent="0.2">
      <c r="A92" s="759" t="s">
        <v>9</v>
      </c>
      <c r="B92" s="705" t="s">
        <v>43</v>
      </c>
      <c r="C92" s="112"/>
      <c r="D92" s="112"/>
      <c r="E92" s="780">
        <f>SUM(C92:D95)</f>
        <v>0</v>
      </c>
    </row>
    <row r="93" spans="1:5" x14ac:dyDescent="0.2">
      <c r="A93" s="760"/>
      <c r="B93" s="706"/>
      <c r="C93" s="113"/>
      <c r="D93" s="113"/>
      <c r="E93" s="781"/>
    </row>
    <row r="94" spans="1:5" x14ac:dyDescent="0.2">
      <c r="A94" s="760"/>
      <c r="B94" s="706"/>
      <c r="C94" s="113"/>
      <c r="D94" s="113"/>
      <c r="E94" s="781"/>
    </row>
    <row r="95" spans="1:5" ht="13.5" thickBot="1" x14ac:dyDescent="0.25">
      <c r="A95" s="761"/>
      <c r="B95" s="724"/>
      <c r="C95" s="114"/>
      <c r="D95" s="114"/>
      <c r="E95" s="782"/>
    </row>
    <row r="96" spans="1:5" x14ac:dyDescent="0.2">
      <c r="A96" s="756" t="s">
        <v>120</v>
      </c>
      <c r="B96" s="701" t="s">
        <v>44</v>
      </c>
      <c r="C96" s="115"/>
      <c r="D96" s="115"/>
      <c r="E96" s="768">
        <f>SUM(C96:D99)</f>
        <v>0</v>
      </c>
    </row>
    <row r="97" spans="1:5" x14ac:dyDescent="0.2">
      <c r="A97" s="757"/>
      <c r="B97" s="702"/>
      <c r="C97" s="110"/>
      <c r="D97" s="110"/>
      <c r="E97" s="769"/>
    </row>
    <row r="98" spans="1:5" x14ac:dyDescent="0.2">
      <c r="A98" s="757"/>
      <c r="B98" s="702"/>
      <c r="C98" s="110"/>
      <c r="D98" s="110"/>
      <c r="E98" s="769"/>
    </row>
    <row r="99" spans="1:5" ht="13.5" thickBot="1" x14ac:dyDescent="0.25">
      <c r="A99" s="758"/>
      <c r="B99" s="709"/>
      <c r="C99" s="116"/>
      <c r="D99" s="110"/>
      <c r="E99" s="790"/>
    </row>
    <row r="100" spans="1:5" x14ac:dyDescent="0.2">
      <c r="A100" s="759" t="s">
        <v>147</v>
      </c>
      <c r="B100" s="717" t="s">
        <v>45</v>
      </c>
      <c r="C100" s="117"/>
      <c r="D100" s="117"/>
      <c r="E100" s="780">
        <f>SUM(C100:D104)</f>
        <v>0</v>
      </c>
    </row>
    <row r="101" spans="1:5" x14ac:dyDescent="0.2">
      <c r="A101" s="760"/>
      <c r="B101" s="718"/>
      <c r="C101" s="118"/>
      <c r="D101" s="118"/>
      <c r="E101" s="781"/>
    </row>
    <row r="102" spans="1:5" x14ac:dyDescent="0.2">
      <c r="A102" s="760"/>
      <c r="B102" s="718"/>
      <c r="C102" s="118"/>
      <c r="D102" s="118"/>
      <c r="E102" s="781"/>
    </row>
    <row r="103" spans="1:5" x14ac:dyDescent="0.2">
      <c r="A103" s="760"/>
      <c r="B103" s="718"/>
      <c r="C103" s="118"/>
      <c r="D103" s="118"/>
      <c r="E103" s="781"/>
    </row>
    <row r="104" spans="1:5" ht="13.5" thickBot="1" x14ac:dyDescent="0.25">
      <c r="A104" s="761"/>
      <c r="B104" s="794"/>
      <c r="C104" s="119"/>
      <c r="D104" s="119"/>
      <c r="E104" s="782"/>
    </row>
    <row r="105" spans="1:5" x14ac:dyDescent="0.2">
      <c r="A105" s="756" t="s">
        <v>13</v>
      </c>
      <c r="B105" s="710" t="s">
        <v>46</v>
      </c>
      <c r="C105" s="110">
        <v>90000</v>
      </c>
      <c r="D105" s="110">
        <v>96500</v>
      </c>
      <c r="E105" s="777">
        <f>SUM(C105:D108)</f>
        <v>186500</v>
      </c>
    </row>
    <row r="106" spans="1:5" x14ac:dyDescent="0.2">
      <c r="A106" s="757"/>
      <c r="B106" s="710"/>
      <c r="C106" s="110"/>
      <c r="D106" s="110"/>
      <c r="E106" s="777"/>
    </row>
    <row r="107" spans="1:5" x14ac:dyDescent="0.2">
      <c r="A107" s="757"/>
      <c r="B107" s="710"/>
      <c r="C107" s="110"/>
      <c r="D107" s="110"/>
      <c r="E107" s="777"/>
    </row>
    <row r="108" spans="1:5" ht="13.5" thickBot="1" x14ac:dyDescent="0.25">
      <c r="A108" s="758"/>
      <c r="B108" s="710"/>
      <c r="C108" s="116"/>
      <c r="D108" s="116"/>
      <c r="E108" s="778"/>
    </row>
    <row r="109" spans="1:5" x14ac:dyDescent="0.2">
      <c r="A109" s="759" t="s">
        <v>109</v>
      </c>
      <c r="B109" s="705" t="s">
        <v>47</v>
      </c>
      <c r="C109" s="112"/>
      <c r="D109" s="112"/>
      <c r="E109" s="780">
        <f>SUM(C109:D112)</f>
        <v>0</v>
      </c>
    </row>
    <row r="110" spans="1:5" x14ac:dyDescent="0.2">
      <c r="A110" s="760"/>
      <c r="B110" s="706"/>
      <c r="C110" s="113"/>
      <c r="D110" s="113"/>
      <c r="E110" s="781"/>
    </row>
    <row r="111" spans="1:5" x14ac:dyDescent="0.2">
      <c r="A111" s="760"/>
      <c r="B111" s="706"/>
      <c r="C111" s="113"/>
      <c r="D111" s="113"/>
      <c r="E111" s="781"/>
    </row>
    <row r="112" spans="1:5" ht="13.5" thickBot="1" x14ac:dyDescent="0.25">
      <c r="A112" s="761"/>
      <c r="B112" s="724"/>
      <c r="C112" s="113"/>
      <c r="D112" s="113"/>
      <c r="E112" s="782"/>
    </row>
    <row r="113" spans="1:5" x14ac:dyDescent="0.2">
      <c r="A113" s="756" t="s">
        <v>68</v>
      </c>
      <c r="B113" s="723" t="s">
        <v>48</v>
      </c>
      <c r="C113" s="121"/>
      <c r="D113" s="115"/>
      <c r="E113" s="779">
        <f>SUM(C113:D116)</f>
        <v>0</v>
      </c>
    </row>
    <row r="114" spans="1:5" x14ac:dyDescent="0.2">
      <c r="A114" s="757"/>
      <c r="B114" s="710"/>
      <c r="C114" s="122"/>
      <c r="D114" s="110"/>
      <c r="E114" s="777"/>
    </row>
    <row r="115" spans="1:5" x14ac:dyDescent="0.2">
      <c r="A115" s="757"/>
      <c r="B115" s="710"/>
      <c r="C115" s="122"/>
      <c r="D115" s="123"/>
      <c r="E115" s="777"/>
    </row>
    <row r="116" spans="1:5" ht="13.5" thickBot="1" x14ac:dyDescent="0.25">
      <c r="A116" s="758"/>
      <c r="B116" s="710"/>
      <c r="C116" s="123"/>
      <c r="D116" s="123"/>
      <c r="E116" s="777"/>
    </row>
    <row r="117" spans="1:5" x14ac:dyDescent="0.2">
      <c r="A117" s="759" t="s">
        <v>69</v>
      </c>
      <c r="B117" s="765" t="s">
        <v>49</v>
      </c>
      <c r="C117" s="124"/>
      <c r="D117" s="124">
        <v>96500</v>
      </c>
      <c r="E117" s="795">
        <f>SUM(C117:D121)</f>
        <v>96500</v>
      </c>
    </row>
    <row r="118" spans="1:5" x14ac:dyDescent="0.2">
      <c r="A118" s="760"/>
      <c r="B118" s="766"/>
      <c r="C118" s="125"/>
      <c r="D118" s="126"/>
      <c r="E118" s="796"/>
    </row>
    <row r="119" spans="1:5" x14ac:dyDescent="0.2">
      <c r="A119" s="760"/>
      <c r="B119" s="766"/>
      <c r="C119" s="126"/>
      <c r="D119" s="126"/>
      <c r="E119" s="796"/>
    </row>
    <row r="120" spans="1:5" x14ac:dyDescent="0.2">
      <c r="A120" s="760"/>
      <c r="B120" s="766"/>
      <c r="C120" s="126"/>
      <c r="D120" s="126"/>
      <c r="E120" s="796"/>
    </row>
    <row r="121" spans="1:5" ht="13.5" thickBot="1" x14ac:dyDescent="0.25">
      <c r="A121" s="761"/>
      <c r="B121" s="766"/>
      <c r="C121" s="127"/>
      <c r="D121" s="127"/>
      <c r="E121" s="797"/>
    </row>
    <row r="122" spans="1:5" x14ac:dyDescent="0.2">
      <c r="A122" s="756" t="s">
        <v>70</v>
      </c>
      <c r="B122" s="701" t="s">
        <v>50</v>
      </c>
      <c r="C122" s="115"/>
      <c r="D122" s="115"/>
      <c r="E122" s="768">
        <f>SUM(C122:D126)</f>
        <v>0</v>
      </c>
    </row>
    <row r="123" spans="1:5" x14ac:dyDescent="0.2">
      <c r="A123" s="757"/>
      <c r="B123" s="702"/>
      <c r="C123" s="110"/>
      <c r="D123" s="110"/>
      <c r="E123" s="769"/>
    </row>
    <row r="124" spans="1:5" x14ac:dyDescent="0.2">
      <c r="A124" s="757"/>
      <c r="B124" s="702"/>
      <c r="C124" s="110"/>
      <c r="D124" s="110"/>
      <c r="E124" s="769"/>
    </row>
    <row r="125" spans="1:5" x14ac:dyDescent="0.2">
      <c r="A125" s="757"/>
      <c r="B125" s="709"/>
      <c r="C125" s="110"/>
      <c r="D125" s="110"/>
      <c r="E125" s="790"/>
    </row>
    <row r="126" spans="1:5" ht="13.5" thickBot="1" x14ac:dyDescent="0.25">
      <c r="A126" s="758"/>
      <c r="B126" s="721"/>
      <c r="C126" s="116"/>
      <c r="D126" s="116"/>
      <c r="E126" s="770"/>
    </row>
    <row r="127" spans="1:5" ht="13.5" thickBot="1" x14ac:dyDescent="0.25">
      <c r="A127" s="63" t="s">
        <v>51</v>
      </c>
      <c r="B127" s="134"/>
      <c r="C127" s="135">
        <f>SUM(C2:C126)</f>
        <v>630000</v>
      </c>
      <c r="D127" s="135">
        <f>SUM(D2:D126)</f>
        <v>289500</v>
      </c>
      <c r="E127" s="133">
        <f>SUM(E2:E126)</f>
        <v>919500</v>
      </c>
    </row>
    <row r="128" spans="1:5" x14ac:dyDescent="0.2">
      <c r="A128" s="10"/>
      <c r="B128" s="11"/>
      <c r="C128" s="12"/>
      <c r="D128" s="17"/>
      <c r="E128" s="13"/>
    </row>
  </sheetData>
  <mergeCells count="84">
    <mergeCell ref="B122:B126"/>
    <mergeCell ref="E122:E126"/>
    <mergeCell ref="B100:B104"/>
    <mergeCell ref="E100:E104"/>
    <mergeCell ref="B105:B108"/>
    <mergeCell ref="E105:E108"/>
    <mergeCell ref="B109:B112"/>
    <mergeCell ref="E109:E112"/>
    <mergeCell ref="B113:B116"/>
    <mergeCell ref="E113:E116"/>
    <mergeCell ref="B117:B121"/>
    <mergeCell ref="E117:E121"/>
    <mergeCell ref="B96:B99"/>
    <mergeCell ref="E96:E99"/>
    <mergeCell ref="B70:B73"/>
    <mergeCell ref="E70:E73"/>
    <mergeCell ref="B74:B77"/>
    <mergeCell ref="E74:E77"/>
    <mergeCell ref="B88:B91"/>
    <mergeCell ref="E88:E91"/>
    <mergeCell ref="B78:B83"/>
    <mergeCell ref="E78:E83"/>
    <mergeCell ref="B84:B87"/>
    <mergeCell ref="E84:E87"/>
    <mergeCell ref="B92:B95"/>
    <mergeCell ref="E92:E95"/>
    <mergeCell ref="B56:B60"/>
    <mergeCell ref="E56:E60"/>
    <mergeCell ref="B61:B64"/>
    <mergeCell ref="E61:E64"/>
    <mergeCell ref="B65:B69"/>
    <mergeCell ref="E65:E69"/>
    <mergeCell ref="B52:B55"/>
    <mergeCell ref="E52:E55"/>
    <mergeCell ref="B42:B46"/>
    <mergeCell ref="E42:E46"/>
    <mergeCell ref="B47:B51"/>
    <mergeCell ref="E47:E51"/>
    <mergeCell ref="E32:E36"/>
    <mergeCell ref="B37:B41"/>
    <mergeCell ref="E37:E41"/>
    <mergeCell ref="A37:A41"/>
    <mergeCell ref="B19:B23"/>
    <mergeCell ref="E19:E23"/>
    <mergeCell ref="B24:B27"/>
    <mergeCell ref="E24:E27"/>
    <mergeCell ref="B28:B31"/>
    <mergeCell ref="E28:E31"/>
    <mergeCell ref="A19:A23"/>
    <mergeCell ref="A24:A27"/>
    <mergeCell ref="A28:A31"/>
    <mergeCell ref="A32:A36"/>
    <mergeCell ref="B32:B36"/>
    <mergeCell ref="A2:A6"/>
    <mergeCell ref="A7:A10"/>
    <mergeCell ref="A11:A14"/>
    <mergeCell ref="B11:B14"/>
    <mergeCell ref="E15:E18"/>
    <mergeCell ref="A15:A18"/>
    <mergeCell ref="E11:E14"/>
    <mergeCell ref="B2:B6"/>
    <mergeCell ref="E2:E6"/>
    <mergeCell ref="B7:B10"/>
    <mergeCell ref="E7:E10"/>
    <mergeCell ref="B15:B18"/>
    <mergeCell ref="A65:A69"/>
    <mergeCell ref="A70:A73"/>
    <mergeCell ref="A74:A77"/>
    <mergeCell ref="A78:A83"/>
    <mergeCell ref="A84:A87"/>
    <mergeCell ref="A109:A112"/>
    <mergeCell ref="A113:A116"/>
    <mergeCell ref="A117:A121"/>
    <mergeCell ref="A122:A126"/>
    <mergeCell ref="A88:A91"/>
    <mergeCell ref="A92:A95"/>
    <mergeCell ref="A96:A99"/>
    <mergeCell ref="A100:A104"/>
    <mergeCell ref="A105:A108"/>
    <mergeCell ref="A42:A46"/>
    <mergeCell ref="A47:A51"/>
    <mergeCell ref="A52:A55"/>
    <mergeCell ref="A56:A60"/>
    <mergeCell ref="A61:A64"/>
  </mergeCells>
  <printOptions horizontalCentered="1"/>
  <pageMargins left="0.25" right="0.25" top="0.75" bottom="0.75" header="0.3" footer="0.3"/>
  <pageSetup scale="75" orientation="portrait" r:id="rId1"/>
  <headerFooter alignWithMargins="0">
    <oddHeader>&amp;C&amp;"Arial,Bold"&amp;12National Urban Search and Rescue FY2022 Readiness Cooperative Agreements &amp;"Arial,Regular"
&amp;"Arial,Bold Italic"APPENDIX F</oddHeader>
    <oddFooter>&amp;L&amp;P of &amp;N&amp;R&amp;D    &amp;T</oddFooter>
  </headerFooter>
  <rowBreaks count="1" manualBreakCount="1">
    <brk id="64"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81FDF-9859-44B5-BA18-6883FB05C9A4}">
  <dimension ref="A1:L46"/>
  <sheetViews>
    <sheetView view="pageLayout" zoomScaleNormal="100" workbookViewId="0">
      <selection activeCell="G11" sqref="G11:L11"/>
    </sheetView>
  </sheetViews>
  <sheetFormatPr defaultColWidth="8.85546875" defaultRowHeight="15" x14ac:dyDescent="0.25"/>
  <cols>
    <col min="1" max="1" width="6.5703125" style="178" customWidth="1"/>
    <col min="2" max="2" width="40" style="168" customWidth="1"/>
    <col min="3" max="3" width="9.85546875" style="168" customWidth="1"/>
    <col min="4" max="4" width="16.140625" style="225" customWidth="1"/>
    <col min="5" max="5" width="9.5703125" style="183" customWidth="1"/>
    <col min="6" max="6" width="7.5703125" style="180" customWidth="1"/>
    <col min="7" max="16384" width="8.85546875" style="168"/>
  </cols>
  <sheetData>
    <row r="1" spans="1:12" x14ac:dyDescent="0.25">
      <c r="A1" s="798" t="s">
        <v>213</v>
      </c>
      <c r="B1" s="798"/>
      <c r="C1" s="798"/>
      <c r="D1" s="798"/>
      <c r="E1" s="798"/>
      <c r="F1" s="798"/>
    </row>
    <row r="2" spans="1:12" x14ac:dyDescent="0.25">
      <c r="A2" s="798"/>
      <c r="B2" s="798"/>
      <c r="C2" s="798"/>
      <c r="D2" s="798"/>
      <c r="E2" s="798"/>
      <c r="F2" s="798"/>
    </row>
    <row r="3" spans="1:12" x14ac:dyDescent="0.25">
      <c r="A3" s="169" t="s">
        <v>214</v>
      </c>
      <c r="B3" s="170" t="s">
        <v>215</v>
      </c>
      <c r="C3" s="171" t="s">
        <v>216</v>
      </c>
      <c r="D3" s="223" t="s">
        <v>217</v>
      </c>
      <c r="E3" s="172" t="s">
        <v>218</v>
      </c>
      <c r="F3" s="173" t="s">
        <v>219</v>
      </c>
      <c r="J3" s="174"/>
      <c r="K3" s="174"/>
      <c r="L3" s="174"/>
    </row>
    <row r="4" spans="1:12" x14ac:dyDescent="0.25">
      <c r="A4" s="169">
        <v>62</v>
      </c>
      <c r="B4" s="170" t="s">
        <v>220</v>
      </c>
      <c r="C4" s="170" t="s">
        <v>221</v>
      </c>
      <c r="D4" s="177" t="s">
        <v>222</v>
      </c>
      <c r="E4" s="172" t="s">
        <v>30</v>
      </c>
      <c r="F4" s="175">
        <v>4000</v>
      </c>
      <c r="J4" s="174"/>
      <c r="K4" s="174"/>
      <c r="L4" s="174"/>
    </row>
    <row r="5" spans="1:12" x14ac:dyDescent="0.25">
      <c r="A5" s="169">
        <v>62</v>
      </c>
      <c r="B5" s="170" t="s">
        <v>223</v>
      </c>
      <c r="C5" s="267" t="s">
        <v>269</v>
      </c>
      <c r="D5" s="268" t="s">
        <v>372</v>
      </c>
      <c r="E5" s="269" t="s">
        <v>37</v>
      </c>
      <c r="F5" s="175">
        <v>4000</v>
      </c>
      <c r="J5" s="174"/>
      <c r="K5" s="174"/>
      <c r="L5" s="174"/>
    </row>
    <row r="6" spans="1:12" x14ac:dyDescent="0.25">
      <c r="A6" s="169">
        <v>62</v>
      </c>
      <c r="B6" s="170" t="s">
        <v>225</v>
      </c>
      <c r="C6" s="170" t="s">
        <v>226</v>
      </c>
      <c r="D6" s="177" t="s">
        <v>227</v>
      </c>
      <c r="E6" s="172" t="s">
        <v>25</v>
      </c>
      <c r="F6" s="175">
        <v>4000</v>
      </c>
      <c r="J6" s="174"/>
      <c r="K6" s="174"/>
      <c r="L6" s="174"/>
    </row>
    <row r="7" spans="1:12" x14ac:dyDescent="0.25">
      <c r="A7" s="169">
        <v>63</v>
      </c>
      <c r="B7" s="170" t="s">
        <v>228</v>
      </c>
      <c r="C7" s="267" t="s">
        <v>231</v>
      </c>
      <c r="D7" s="268" t="s">
        <v>232</v>
      </c>
      <c r="E7" s="269" t="s">
        <v>42</v>
      </c>
      <c r="F7" s="175">
        <v>10000</v>
      </c>
      <c r="J7" s="174"/>
      <c r="K7" s="174"/>
      <c r="L7" s="174"/>
    </row>
    <row r="8" spans="1:12" x14ac:dyDescent="0.25">
      <c r="A8" s="169">
        <v>64</v>
      </c>
      <c r="B8" s="170" t="s">
        <v>229</v>
      </c>
      <c r="C8" s="177" t="s">
        <v>254</v>
      </c>
      <c r="D8" s="177" t="s">
        <v>255</v>
      </c>
      <c r="E8" s="442" t="s">
        <v>39</v>
      </c>
      <c r="F8" s="271">
        <v>7500</v>
      </c>
      <c r="J8" s="174"/>
      <c r="K8" s="174"/>
      <c r="L8" s="174"/>
    </row>
    <row r="9" spans="1:12" x14ac:dyDescent="0.25">
      <c r="A9" s="169">
        <v>64</v>
      </c>
      <c r="B9" s="177" t="s">
        <v>230</v>
      </c>
      <c r="C9" s="268" t="s">
        <v>373</v>
      </c>
      <c r="D9" s="268" t="s">
        <v>374</v>
      </c>
      <c r="E9" s="272" t="s">
        <v>44</v>
      </c>
      <c r="F9" s="271">
        <v>7500</v>
      </c>
      <c r="J9" s="174"/>
      <c r="K9" s="174"/>
      <c r="L9" s="174"/>
    </row>
    <row r="10" spans="1:12" x14ac:dyDescent="0.25">
      <c r="A10" s="169">
        <v>64</v>
      </c>
      <c r="B10" s="177" t="s">
        <v>233</v>
      </c>
      <c r="C10" s="177" t="s">
        <v>234</v>
      </c>
      <c r="D10" s="177" t="s">
        <v>235</v>
      </c>
      <c r="E10" s="273" t="s">
        <v>26</v>
      </c>
      <c r="F10" s="271">
        <v>7500</v>
      </c>
      <c r="J10" s="174"/>
      <c r="K10" s="174"/>
      <c r="L10" s="174"/>
    </row>
    <row r="11" spans="1:12" x14ac:dyDescent="0.25">
      <c r="A11" s="169">
        <v>65</v>
      </c>
      <c r="B11" s="177" t="s">
        <v>236</v>
      </c>
      <c r="C11" s="177" t="s">
        <v>237</v>
      </c>
      <c r="D11" s="177" t="s">
        <v>238</v>
      </c>
      <c r="E11" s="273" t="s">
        <v>34</v>
      </c>
      <c r="F11" s="271">
        <v>15000</v>
      </c>
      <c r="J11" s="174"/>
      <c r="K11" s="174"/>
      <c r="L11" s="174"/>
    </row>
    <row r="12" spans="1:12" x14ac:dyDescent="0.25">
      <c r="A12" s="169">
        <v>66</v>
      </c>
      <c r="B12" s="177" t="s">
        <v>239</v>
      </c>
      <c r="C12" s="177" t="s">
        <v>240</v>
      </c>
      <c r="D12" s="177" t="s">
        <v>241</v>
      </c>
      <c r="E12" s="273" t="s">
        <v>47</v>
      </c>
      <c r="F12" s="271">
        <v>12000</v>
      </c>
      <c r="J12" s="174"/>
      <c r="K12" s="174"/>
      <c r="L12" s="174"/>
    </row>
    <row r="13" spans="1:12" x14ac:dyDescent="0.25">
      <c r="A13" s="169">
        <v>67</v>
      </c>
      <c r="B13" s="177" t="s">
        <v>242</v>
      </c>
      <c r="C13" s="177" t="s">
        <v>243</v>
      </c>
      <c r="D13" s="177" t="s">
        <v>244</v>
      </c>
      <c r="E13" s="273" t="s">
        <v>25</v>
      </c>
      <c r="F13" s="271">
        <v>18000</v>
      </c>
      <c r="J13" s="174"/>
      <c r="K13" s="174"/>
      <c r="L13" s="174"/>
    </row>
    <row r="14" spans="1:12" x14ac:dyDescent="0.25">
      <c r="A14" s="169">
        <v>68</v>
      </c>
      <c r="B14" s="177" t="s">
        <v>245</v>
      </c>
      <c r="C14" s="177" t="s">
        <v>246</v>
      </c>
      <c r="D14" s="177" t="s">
        <v>247</v>
      </c>
      <c r="E14" s="273" t="s">
        <v>47</v>
      </c>
      <c r="F14" s="271">
        <v>4000</v>
      </c>
      <c r="J14" s="174"/>
      <c r="K14" s="174"/>
      <c r="L14" s="174"/>
    </row>
    <row r="15" spans="1:12" x14ac:dyDescent="0.25">
      <c r="A15" s="169">
        <v>69</v>
      </c>
      <c r="B15" s="177" t="s">
        <v>248</v>
      </c>
      <c r="C15" s="177" t="s">
        <v>224</v>
      </c>
      <c r="D15" s="177" t="s">
        <v>249</v>
      </c>
      <c r="E15" s="270" t="s">
        <v>46</v>
      </c>
      <c r="F15" s="271">
        <v>6000</v>
      </c>
      <c r="J15" s="176"/>
      <c r="K15" s="176"/>
    </row>
    <row r="16" spans="1:12" x14ac:dyDescent="0.25">
      <c r="A16" s="169">
        <v>69</v>
      </c>
      <c r="B16" s="177" t="s">
        <v>248</v>
      </c>
      <c r="C16" s="177" t="s">
        <v>250</v>
      </c>
      <c r="D16" s="177" t="s">
        <v>251</v>
      </c>
      <c r="E16" s="270" t="s">
        <v>43</v>
      </c>
      <c r="F16" s="271">
        <v>6000</v>
      </c>
    </row>
    <row r="17" spans="1:11" x14ac:dyDescent="0.25">
      <c r="A17" s="169">
        <v>69</v>
      </c>
      <c r="B17" s="177" t="s">
        <v>248</v>
      </c>
      <c r="C17" s="177" t="s">
        <v>252</v>
      </c>
      <c r="D17" s="177" t="s">
        <v>253</v>
      </c>
      <c r="E17" s="270" t="s">
        <v>25</v>
      </c>
      <c r="F17" s="271">
        <v>6000</v>
      </c>
    </row>
    <row r="18" spans="1:11" x14ac:dyDescent="0.25">
      <c r="A18" s="169">
        <v>69</v>
      </c>
      <c r="B18" s="177" t="s">
        <v>248</v>
      </c>
      <c r="C18" s="177"/>
      <c r="D18" s="443" t="s">
        <v>550</v>
      </c>
      <c r="E18" s="444" t="s">
        <v>39</v>
      </c>
      <c r="F18" s="271">
        <v>6000</v>
      </c>
    </row>
    <row r="19" spans="1:11" x14ac:dyDescent="0.25">
      <c r="A19" s="169">
        <v>70.099999999999994</v>
      </c>
      <c r="B19" s="177" t="s">
        <v>256</v>
      </c>
      <c r="C19" s="177"/>
      <c r="D19" s="443" t="s">
        <v>550</v>
      </c>
      <c r="E19" s="444" t="s">
        <v>39</v>
      </c>
      <c r="F19" s="271">
        <v>2000</v>
      </c>
      <c r="J19" s="176"/>
      <c r="K19" s="176"/>
    </row>
    <row r="20" spans="1:11" x14ac:dyDescent="0.25">
      <c r="A20" s="169">
        <v>70.099999999999994</v>
      </c>
      <c r="B20" s="177" t="s">
        <v>256</v>
      </c>
      <c r="C20" s="177" t="s">
        <v>237</v>
      </c>
      <c r="D20" s="177" t="s">
        <v>257</v>
      </c>
      <c r="E20" s="270" t="s">
        <v>45</v>
      </c>
      <c r="F20" s="271">
        <v>2000</v>
      </c>
    </row>
    <row r="21" spans="1:11" x14ac:dyDescent="0.25">
      <c r="A21" s="169">
        <v>70.099999999999994</v>
      </c>
      <c r="B21" s="177" t="s">
        <v>256</v>
      </c>
      <c r="C21" s="177" t="s">
        <v>258</v>
      </c>
      <c r="D21" s="177" t="s">
        <v>259</v>
      </c>
      <c r="E21" s="270" t="s">
        <v>49</v>
      </c>
      <c r="F21" s="271">
        <v>2000</v>
      </c>
    </row>
    <row r="22" spans="1:11" x14ac:dyDescent="0.25">
      <c r="A22" s="169">
        <v>70.099999999999994</v>
      </c>
      <c r="B22" s="177" t="s">
        <v>256</v>
      </c>
      <c r="C22" s="177" t="s">
        <v>261</v>
      </c>
      <c r="D22" s="177" t="s">
        <v>262</v>
      </c>
      <c r="E22" s="270" t="s">
        <v>25</v>
      </c>
      <c r="F22" s="271">
        <v>2000</v>
      </c>
    </row>
    <row r="23" spans="1:11" x14ac:dyDescent="0.25">
      <c r="A23" s="169">
        <v>70.2</v>
      </c>
      <c r="B23" s="177" t="s">
        <v>260</v>
      </c>
      <c r="C23" s="177"/>
      <c r="D23" s="443" t="s">
        <v>551</v>
      </c>
      <c r="E23" s="444" t="s">
        <v>47</v>
      </c>
      <c r="F23" s="271">
        <v>2000</v>
      </c>
      <c r="J23" s="176"/>
      <c r="K23" s="176"/>
    </row>
    <row r="24" spans="1:11" x14ac:dyDescent="0.25">
      <c r="A24" s="169">
        <v>70.2</v>
      </c>
      <c r="B24" s="177" t="s">
        <v>260</v>
      </c>
      <c r="C24" s="177" t="s">
        <v>263</v>
      </c>
      <c r="D24" s="177" t="s">
        <v>264</v>
      </c>
      <c r="E24" s="270" t="s">
        <v>46</v>
      </c>
      <c r="F24" s="271">
        <v>2000</v>
      </c>
    </row>
    <row r="25" spans="1:11" x14ac:dyDescent="0.25">
      <c r="A25" s="169">
        <v>70.2</v>
      </c>
      <c r="B25" s="177" t="s">
        <v>260</v>
      </c>
      <c r="C25" s="268" t="s">
        <v>382</v>
      </c>
      <c r="D25" s="177" t="s">
        <v>241</v>
      </c>
      <c r="E25" s="270" t="s">
        <v>47</v>
      </c>
      <c r="F25" s="271">
        <v>2000</v>
      </c>
    </row>
    <row r="26" spans="1:11" x14ac:dyDescent="0.25">
      <c r="A26" s="169">
        <v>70.2</v>
      </c>
      <c r="B26" s="177" t="s">
        <v>265</v>
      </c>
      <c r="C26" s="177" t="s">
        <v>266</v>
      </c>
      <c r="D26" s="177" t="s">
        <v>267</v>
      </c>
      <c r="E26" s="270" t="s">
        <v>44</v>
      </c>
      <c r="F26" s="271">
        <v>2000</v>
      </c>
    </row>
    <row r="27" spans="1:11" x14ac:dyDescent="0.25">
      <c r="A27" s="169">
        <v>71</v>
      </c>
      <c r="B27" s="177" t="s">
        <v>268</v>
      </c>
      <c r="C27" s="177" t="s">
        <v>269</v>
      </c>
      <c r="D27" s="177" t="s">
        <v>270</v>
      </c>
      <c r="E27" s="270" t="s">
        <v>42</v>
      </c>
      <c r="F27" s="271">
        <v>2000</v>
      </c>
      <c r="J27" s="176"/>
      <c r="K27" s="176"/>
    </row>
    <row r="28" spans="1:11" x14ac:dyDescent="0.25">
      <c r="A28" s="169">
        <v>71</v>
      </c>
      <c r="B28" s="177" t="s">
        <v>271</v>
      </c>
      <c r="C28" s="268" t="s">
        <v>379</v>
      </c>
      <c r="D28" s="268" t="s">
        <v>380</v>
      </c>
      <c r="E28" s="274" t="s">
        <v>47</v>
      </c>
      <c r="F28" s="271">
        <v>2000</v>
      </c>
    </row>
    <row r="29" spans="1:11" x14ac:dyDescent="0.25">
      <c r="A29" s="169">
        <v>71</v>
      </c>
      <c r="B29" s="177" t="s">
        <v>272</v>
      </c>
      <c r="C29" s="177" t="s">
        <v>240</v>
      </c>
      <c r="D29" s="177" t="s">
        <v>238</v>
      </c>
      <c r="E29" s="270" t="s">
        <v>46</v>
      </c>
      <c r="F29" s="271">
        <v>2000</v>
      </c>
    </row>
    <row r="30" spans="1:11" x14ac:dyDescent="0.25">
      <c r="A30" s="169">
        <v>71</v>
      </c>
      <c r="B30" s="177" t="s">
        <v>273</v>
      </c>
      <c r="C30" s="177" t="s">
        <v>274</v>
      </c>
      <c r="D30" s="177" t="s">
        <v>275</v>
      </c>
      <c r="E30" s="270" t="s">
        <v>21</v>
      </c>
      <c r="F30" s="271">
        <v>2000</v>
      </c>
    </row>
    <row r="31" spans="1:11" x14ac:dyDescent="0.25">
      <c r="A31" s="169">
        <v>71</v>
      </c>
      <c r="B31" s="177" t="s">
        <v>276</v>
      </c>
      <c r="C31" s="224" t="s">
        <v>350</v>
      </c>
      <c r="D31" s="224" t="s">
        <v>351</v>
      </c>
      <c r="E31" s="275" t="s">
        <v>50</v>
      </c>
      <c r="F31" s="271">
        <v>2000</v>
      </c>
    </row>
    <row r="32" spans="1:11" x14ac:dyDescent="0.25">
      <c r="A32" s="169">
        <v>71</v>
      </c>
      <c r="B32" s="177" t="s">
        <v>277</v>
      </c>
      <c r="C32" s="177" t="s">
        <v>278</v>
      </c>
      <c r="D32" s="177" t="s">
        <v>279</v>
      </c>
      <c r="E32" s="270" t="s">
        <v>49</v>
      </c>
      <c r="F32" s="271">
        <v>2000</v>
      </c>
      <c r="J32" s="176"/>
      <c r="K32" s="176"/>
    </row>
    <row r="33" spans="1:12" x14ac:dyDescent="0.25">
      <c r="A33" s="169">
        <v>71</v>
      </c>
      <c r="B33" s="177" t="s">
        <v>280</v>
      </c>
      <c r="C33" s="177" t="s">
        <v>281</v>
      </c>
      <c r="D33" s="177" t="s">
        <v>282</v>
      </c>
      <c r="E33" s="270" t="s">
        <v>43</v>
      </c>
      <c r="F33" s="271">
        <v>2000</v>
      </c>
    </row>
    <row r="34" spans="1:12" x14ac:dyDescent="0.25">
      <c r="A34" s="169">
        <v>71</v>
      </c>
      <c r="B34" s="177" t="s">
        <v>283</v>
      </c>
      <c r="C34" s="268" t="s">
        <v>377</v>
      </c>
      <c r="D34" s="268" t="s">
        <v>378</v>
      </c>
      <c r="E34" s="274" t="s">
        <v>24</v>
      </c>
      <c r="F34" s="271">
        <v>2000</v>
      </c>
      <c r="J34" s="176"/>
      <c r="K34" s="176"/>
    </row>
    <row r="35" spans="1:12" x14ac:dyDescent="0.25">
      <c r="A35" s="169">
        <v>71</v>
      </c>
      <c r="B35" s="177" t="s">
        <v>284</v>
      </c>
      <c r="C35" s="177" t="s">
        <v>285</v>
      </c>
      <c r="D35" s="177" t="s">
        <v>286</v>
      </c>
      <c r="E35" s="270" t="s">
        <v>41</v>
      </c>
      <c r="F35" s="271">
        <v>2000</v>
      </c>
    </row>
    <row r="36" spans="1:12" x14ac:dyDescent="0.25">
      <c r="A36" s="169">
        <v>71</v>
      </c>
      <c r="B36" s="177" t="s">
        <v>287</v>
      </c>
      <c r="C36" s="268" t="s">
        <v>375</v>
      </c>
      <c r="D36" s="268" t="s">
        <v>376</v>
      </c>
      <c r="E36" s="274" t="s">
        <v>49</v>
      </c>
      <c r="F36" s="271">
        <v>2000</v>
      </c>
      <c r="J36" s="176"/>
      <c r="K36" s="176"/>
    </row>
    <row r="37" spans="1:12" x14ac:dyDescent="0.25">
      <c r="A37" s="169">
        <v>71</v>
      </c>
      <c r="B37" s="177" t="s">
        <v>288</v>
      </c>
      <c r="C37" s="177" t="s">
        <v>289</v>
      </c>
      <c r="D37" s="177" t="s">
        <v>290</v>
      </c>
      <c r="E37" s="270" t="s">
        <v>49</v>
      </c>
      <c r="F37" s="271">
        <v>2000</v>
      </c>
      <c r="J37" s="176"/>
      <c r="K37" s="176"/>
    </row>
    <row r="38" spans="1:12" x14ac:dyDescent="0.25">
      <c r="A38" s="169">
        <v>71</v>
      </c>
      <c r="B38" s="177" t="s">
        <v>291</v>
      </c>
      <c r="C38" s="177" t="s">
        <v>292</v>
      </c>
      <c r="D38" s="177" t="s">
        <v>293</v>
      </c>
      <c r="E38" s="270" t="s">
        <v>46</v>
      </c>
      <c r="F38" s="271">
        <v>2000</v>
      </c>
      <c r="J38" s="176"/>
      <c r="K38" s="176"/>
    </row>
    <row r="39" spans="1:12" x14ac:dyDescent="0.25">
      <c r="A39" s="169">
        <v>71</v>
      </c>
      <c r="B39" s="177" t="s">
        <v>294</v>
      </c>
      <c r="C39" s="268" t="s">
        <v>250</v>
      </c>
      <c r="D39" s="268" t="s">
        <v>381</v>
      </c>
      <c r="E39" s="274" t="s">
        <v>47</v>
      </c>
      <c r="F39" s="271">
        <v>2000</v>
      </c>
    </row>
    <row r="40" spans="1:12" x14ac:dyDescent="0.25">
      <c r="A40" s="169">
        <v>71</v>
      </c>
      <c r="B40" s="177" t="s">
        <v>295</v>
      </c>
      <c r="C40" s="177" t="s">
        <v>278</v>
      </c>
      <c r="D40" s="177" t="s">
        <v>296</v>
      </c>
      <c r="E40" s="270" t="s">
        <v>34</v>
      </c>
      <c r="F40" s="271">
        <v>2000</v>
      </c>
    </row>
    <row r="41" spans="1:12" x14ac:dyDescent="0.25">
      <c r="A41" s="169">
        <v>71</v>
      </c>
      <c r="B41" s="177" t="s">
        <v>297</v>
      </c>
      <c r="C41" s="177" t="s">
        <v>298</v>
      </c>
      <c r="D41" s="177" t="s">
        <v>299</v>
      </c>
      <c r="E41" s="255" t="s">
        <v>41</v>
      </c>
      <c r="F41" s="271">
        <v>2000</v>
      </c>
    </row>
    <row r="42" spans="1:12" x14ac:dyDescent="0.25">
      <c r="A42" s="169">
        <v>72</v>
      </c>
      <c r="B42" s="170" t="s">
        <v>300</v>
      </c>
      <c r="C42" s="170"/>
      <c r="D42" s="177"/>
      <c r="E42" s="181" t="s">
        <v>47</v>
      </c>
      <c r="F42" s="175">
        <v>30000</v>
      </c>
    </row>
    <row r="43" spans="1:12" x14ac:dyDescent="0.25">
      <c r="A43" s="169">
        <v>73</v>
      </c>
      <c r="B43" s="170" t="s">
        <v>301</v>
      </c>
      <c r="C43" s="170"/>
      <c r="D43" s="177"/>
      <c r="E43" s="406" t="s">
        <v>39</v>
      </c>
      <c r="F43" s="271">
        <v>0</v>
      </c>
    </row>
    <row r="44" spans="1:12" ht="16.350000000000001" customHeight="1" x14ac:dyDescent="0.25">
      <c r="B44" s="799" t="s">
        <v>358</v>
      </c>
      <c r="C44" s="799"/>
      <c r="D44" s="799"/>
      <c r="E44" s="799"/>
      <c r="F44" s="179">
        <f>SUM(F4:F43)</f>
        <v>193500</v>
      </c>
      <c r="J44" s="174"/>
      <c r="K44" s="174"/>
      <c r="L44" s="174"/>
    </row>
    <row r="45" spans="1:12" x14ac:dyDescent="0.25">
      <c r="E45" s="182"/>
      <c r="J45" s="174"/>
      <c r="K45" s="174"/>
      <c r="L45" s="174"/>
    </row>
    <row r="46" spans="1:12" x14ac:dyDescent="0.25">
      <c r="E46" s="182"/>
      <c r="J46" s="174"/>
      <c r="K46" s="174"/>
      <c r="L46" s="174"/>
    </row>
  </sheetData>
  <mergeCells count="2">
    <mergeCell ref="A1:F2"/>
    <mergeCell ref="B44:E44"/>
  </mergeCells>
  <printOptions horizontalCentered="1"/>
  <pageMargins left="0.25" right="0.25" top="0.75" bottom="0.75" header="0.3" footer="0.3"/>
  <pageSetup scale="75" orientation="portrait" r:id="rId1"/>
  <headerFooter alignWithMargins="0">
    <oddHeader>&amp;C&amp;"Arial,Bold"&amp;12National Urban Search and Rescue FY2022 Readiness Cooperative Agreements &amp;"Arial,Regular"
&amp;"Arial,Bold Italic"APPENDIX G</oddHeader>
    <oddFooter>&amp;L&amp;P of &amp;N&amp;R&amp;D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2"/>
  <sheetViews>
    <sheetView showGridLines="0" zoomScaleNormal="100" zoomScaleSheetLayoutView="75" workbookViewId="0">
      <selection activeCell="G11" sqref="G11:L11"/>
    </sheetView>
  </sheetViews>
  <sheetFormatPr defaultRowHeight="12.75" x14ac:dyDescent="0.2"/>
  <cols>
    <col min="1" max="1" width="6" style="15" customWidth="1"/>
    <col min="2" max="2" width="48.42578125" customWidth="1"/>
    <col min="3" max="3" width="38.42578125" customWidth="1"/>
    <col min="4" max="4" width="35.5703125" customWidth="1"/>
    <col min="5" max="5" width="51.140625" bestFit="1" customWidth="1"/>
    <col min="6" max="6" width="30.140625" style="1" customWidth="1"/>
    <col min="7" max="7" width="20.140625" customWidth="1"/>
  </cols>
  <sheetData>
    <row r="1" spans="1:9" x14ac:dyDescent="0.2">
      <c r="A1" s="806" t="s">
        <v>71</v>
      </c>
      <c r="B1" s="807"/>
      <c r="C1" s="807"/>
      <c r="D1" s="807"/>
      <c r="E1" s="807"/>
      <c r="F1" s="26"/>
    </row>
    <row r="2" spans="1:9" x14ac:dyDescent="0.2">
      <c r="A2" s="27"/>
      <c r="B2" s="28" t="s">
        <v>72</v>
      </c>
      <c r="C2" s="28" t="s">
        <v>73</v>
      </c>
      <c r="D2" s="28" t="s">
        <v>74</v>
      </c>
      <c r="E2" s="430" t="s">
        <v>75</v>
      </c>
      <c r="F2" s="30" t="s">
        <v>94</v>
      </c>
    </row>
    <row r="3" spans="1:9" ht="95.25" customHeight="1" x14ac:dyDescent="0.2">
      <c r="A3" s="27">
        <v>1</v>
      </c>
      <c r="B3" s="55" t="s">
        <v>76</v>
      </c>
      <c r="C3" s="164" t="s">
        <v>349</v>
      </c>
      <c r="D3" s="31" t="s">
        <v>121</v>
      </c>
      <c r="E3" s="428" t="s">
        <v>509</v>
      </c>
      <c r="F3" s="56" t="s">
        <v>138</v>
      </c>
    </row>
    <row r="4" spans="1:9" ht="63" x14ac:dyDescent="0.2">
      <c r="A4" s="27">
        <f>A3+1</f>
        <v>2</v>
      </c>
      <c r="B4" s="55" t="s">
        <v>77</v>
      </c>
      <c r="C4" s="78" t="s">
        <v>527</v>
      </c>
      <c r="D4" s="32" t="s">
        <v>526</v>
      </c>
      <c r="E4" s="165" t="s">
        <v>346</v>
      </c>
      <c r="F4" s="57" t="s">
        <v>139</v>
      </c>
      <c r="G4" s="808"/>
      <c r="H4" s="809"/>
      <c r="I4" s="809"/>
    </row>
    <row r="5" spans="1:9" ht="39" customHeight="1" x14ac:dyDescent="0.2">
      <c r="A5" s="27">
        <v>3</v>
      </c>
      <c r="B5" s="80" t="s">
        <v>198</v>
      </c>
      <c r="C5" s="78" t="s">
        <v>172</v>
      </c>
      <c r="D5" s="800" t="s">
        <v>536</v>
      </c>
      <c r="E5" s="256" t="s">
        <v>367</v>
      </c>
      <c r="F5" s="803"/>
      <c r="G5" s="808"/>
      <c r="H5" s="809"/>
      <c r="I5" s="809"/>
    </row>
    <row r="6" spans="1:9" ht="39" customHeight="1" x14ac:dyDescent="0.2">
      <c r="A6" s="27">
        <v>4</v>
      </c>
      <c r="B6" s="81" t="s">
        <v>160</v>
      </c>
      <c r="C6" s="78" t="s">
        <v>172</v>
      </c>
      <c r="D6" s="801"/>
      <c r="E6" s="256" t="s">
        <v>367</v>
      </c>
      <c r="F6" s="804"/>
      <c r="G6" s="61"/>
      <c r="H6" s="61"/>
      <c r="I6" s="61"/>
    </row>
    <row r="7" spans="1:9" ht="48.75" customHeight="1" x14ac:dyDescent="0.2">
      <c r="A7" s="27">
        <v>5</v>
      </c>
      <c r="B7" s="81" t="s">
        <v>158</v>
      </c>
      <c r="C7" s="78" t="s">
        <v>172</v>
      </c>
      <c r="D7" s="802"/>
      <c r="E7" s="166" t="s">
        <v>347</v>
      </c>
      <c r="F7" s="805"/>
    </row>
    <row r="8" spans="1:9" ht="96.75" customHeight="1" x14ac:dyDescent="0.2">
      <c r="A8" s="426">
        <v>6</v>
      </c>
      <c r="B8" s="82" t="s">
        <v>174</v>
      </c>
      <c r="C8" s="78" t="s">
        <v>119</v>
      </c>
      <c r="D8" s="427" t="s">
        <v>536</v>
      </c>
      <c r="E8" s="256" t="s">
        <v>368</v>
      </c>
      <c r="F8" s="83" t="s">
        <v>175</v>
      </c>
    </row>
    <row r="9" spans="1:9" ht="15.75" customHeight="1" x14ac:dyDescent="0.2">
      <c r="A9" s="810">
        <v>7</v>
      </c>
      <c r="B9" s="822" t="s">
        <v>159</v>
      </c>
      <c r="C9" s="70" t="s">
        <v>100</v>
      </c>
      <c r="D9" s="824" t="s">
        <v>552</v>
      </c>
      <c r="E9" s="826" t="s">
        <v>554</v>
      </c>
      <c r="F9" s="828" t="s">
        <v>140</v>
      </c>
    </row>
    <row r="10" spans="1:9" ht="36" customHeight="1" x14ac:dyDescent="0.2">
      <c r="A10" s="811"/>
      <c r="B10" s="823"/>
      <c r="C10" s="71" t="s">
        <v>102</v>
      </c>
      <c r="D10" s="825"/>
      <c r="E10" s="827"/>
      <c r="F10" s="829"/>
    </row>
    <row r="11" spans="1:9" ht="21.75" customHeight="1" x14ac:dyDescent="0.2">
      <c r="A11" s="810">
        <v>8</v>
      </c>
      <c r="B11" s="819" t="s">
        <v>122</v>
      </c>
      <c r="C11" s="72" t="s">
        <v>119</v>
      </c>
      <c r="D11" s="813" t="s">
        <v>134</v>
      </c>
      <c r="E11" s="813" t="s">
        <v>553</v>
      </c>
      <c r="F11" s="816" t="s">
        <v>135</v>
      </c>
    </row>
    <row r="12" spans="1:9" ht="24.75" customHeight="1" x14ac:dyDescent="0.2">
      <c r="A12" s="811"/>
      <c r="B12" s="820"/>
      <c r="C12" s="73" t="s">
        <v>100</v>
      </c>
      <c r="D12" s="814"/>
      <c r="E12" s="814"/>
      <c r="F12" s="817"/>
    </row>
    <row r="13" spans="1:9" ht="21.75" customHeight="1" x14ac:dyDescent="0.2">
      <c r="A13" s="811"/>
      <c r="B13" s="820"/>
      <c r="C13" s="73" t="s">
        <v>118</v>
      </c>
      <c r="D13" s="814"/>
      <c r="E13" s="814"/>
      <c r="F13" s="817"/>
    </row>
    <row r="14" spans="1:9" ht="36" hidden="1" customHeight="1" x14ac:dyDescent="0.2">
      <c r="A14" s="811"/>
      <c r="B14" s="820"/>
      <c r="C14" s="73"/>
      <c r="D14" s="814"/>
      <c r="E14" s="814"/>
      <c r="F14" s="817"/>
    </row>
    <row r="15" spans="1:9" ht="44.25" customHeight="1" x14ac:dyDescent="0.2">
      <c r="A15" s="812"/>
      <c r="B15" s="821"/>
      <c r="C15" s="73" t="s">
        <v>102</v>
      </c>
      <c r="D15" s="815"/>
      <c r="E15" s="815"/>
      <c r="F15" s="818"/>
    </row>
    <row r="16" spans="1:9" ht="141.75" customHeight="1" x14ac:dyDescent="0.2">
      <c r="A16" s="53">
        <v>9</v>
      </c>
      <c r="B16" s="54" t="s">
        <v>111</v>
      </c>
      <c r="C16" s="74" t="s">
        <v>112</v>
      </c>
      <c r="D16" s="49" t="s">
        <v>78</v>
      </c>
      <c r="E16" s="64" t="s">
        <v>340</v>
      </c>
      <c r="F16" s="429" t="s">
        <v>113</v>
      </c>
    </row>
    <row r="17" spans="1:6" ht="95.25" customHeight="1" thickBot="1" x14ac:dyDescent="0.25">
      <c r="A17" s="52">
        <v>10</v>
      </c>
      <c r="B17" s="48" t="s">
        <v>114</v>
      </c>
      <c r="C17" s="51" t="s">
        <v>115</v>
      </c>
      <c r="D17" s="438" t="s">
        <v>536</v>
      </c>
      <c r="E17" s="65" t="s">
        <v>340</v>
      </c>
      <c r="F17" s="58" t="s">
        <v>116</v>
      </c>
    </row>
    <row r="18" spans="1:6" ht="15.75" customHeight="1" thickBot="1" x14ac:dyDescent="0.25">
      <c r="A18" s="19"/>
      <c r="B18" s="33"/>
      <c r="C18" s="33"/>
      <c r="D18" s="33"/>
      <c r="E18" s="34"/>
      <c r="F18" s="33"/>
    </row>
    <row r="19" spans="1:6" ht="20.25" customHeight="1" x14ac:dyDescent="0.2">
      <c r="A19" s="836" t="s">
        <v>512</v>
      </c>
      <c r="B19" s="837"/>
      <c r="C19" s="837"/>
      <c r="D19" s="837"/>
      <c r="E19" s="837"/>
      <c r="F19" s="838"/>
    </row>
    <row r="20" spans="1:6" x14ac:dyDescent="0.2">
      <c r="A20" s="27"/>
      <c r="B20" s="832" t="s">
        <v>72</v>
      </c>
      <c r="C20" s="833"/>
      <c r="D20" s="28" t="s">
        <v>74</v>
      </c>
      <c r="E20" s="29" t="s">
        <v>75</v>
      </c>
      <c r="F20" s="30" t="s">
        <v>80</v>
      </c>
    </row>
    <row r="21" spans="1:6" ht="32.25" customHeight="1" x14ac:dyDescent="0.25">
      <c r="A21" s="27"/>
      <c r="B21" s="843" t="s">
        <v>192</v>
      </c>
      <c r="C21" s="844"/>
      <c r="D21" s="50" t="s">
        <v>136</v>
      </c>
      <c r="E21" s="839" t="s">
        <v>510</v>
      </c>
      <c r="F21" s="30"/>
    </row>
    <row r="22" spans="1:6" ht="31.5" x14ac:dyDescent="0.25">
      <c r="A22" s="27">
        <v>1</v>
      </c>
      <c r="B22" s="834" t="s">
        <v>110</v>
      </c>
      <c r="C22" s="835"/>
      <c r="D22" s="35" t="s">
        <v>79</v>
      </c>
      <c r="E22" s="840"/>
      <c r="F22" s="59" t="s">
        <v>81</v>
      </c>
    </row>
    <row r="23" spans="1:6" ht="61.5" customHeight="1" x14ac:dyDescent="0.25">
      <c r="A23" s="27">
        <v>2</v>
      </c>
      <c r="B23" s="834" t="s">
        <v>106</v>
      </c>
      <c r="C23" s="835"/>
      <c r="D23" s="35" t="s">
        <v>193</v>
      </c>
      <c r="E23" s="840"/>
      <c r="F23" s="59"/>
    </row>
    <row r="24" spans="1:6" ht="63" x14ac:dyDescent="0.25">
      <c r="A24" s="27">
        <v>3</v>
      </c>
      <c r="B24" s="834" t="s">
        <v>82</v>
      </c>
      <c r="C24" s="835"/>
      <c r="D24" s="35" t="s">
        <v>83</v>
      </c>
      <c r="E24" s="840"/>
      <c r="F24" s="59" t="s">
        <v>84</v>
      </c>
    </row>
    <row r="25" spans="1:6" ht="78.75" x14ac:dyDescent="0.25">
      <c r="A25" s="27">
        <v>4</v>
      </c>
      <c r="B25" s="834" t="s">
        <v>85</v>
      </c>
      <c r="C25" s="835"/>
      <c r="D25" s="36" t="s">
        <v>78</v>
      </c>
      <c r="E25" s="398" t="s">
        <v>511</v>
      </c>
      <c r="F25" s="97" t="s">
        <v>86</v>
      </c>
    </row>
    <row r="26" spans="1:6" ht="126.75" customHeight="1" x14ac:dyDescent="0.25">
      <c r="A26" s="27">
        <v>5</v>
      </c>
      <c r="B26" s="841" t="s">
        <v>191</v>
      </c>
      <c r="C26" s="842"/>
      <c r="D26" s="36" t="s">
        <v>78</v>
      </c>
      <c r="E26" s="840" t="s">
        <v>510</v>
      </c>
      <c r="F26" s="97" t="s">
        <v>190</v>
      </c>
    </row>
    <row r="27" spans="1:6" ht="79.5" customHeight="1" thickBot="1" x14ac:dyDescent="0.3">
      <c r="A27" s="37">
        <v>6</v>
      </c>
      <c r="B27" s="845" t="s">
        <v>188</v>
      </c>
      <c r="C27" s="846"/>
      <c r="D27" s="38" t="s">
        <v>87</v>
      </c>
      <c r="E27" s="847"/>
      <c r="F27" s="60" t="s">
        <v>189</v>
      </c>
    </row>
    <row r="28" spans="1:6" ht="13.5" customHeight="1" thickBot="1" x14ac:dyDescent="0.25">
      <c r="A28" s="39"/>
      <c r="B28" s="40"/>
      <c r="C28" s="40"/>
      <c r="D28" s="41"/>
      <c r="E28" s="41"/>
      <c r="F28" s="33"/>
    </row>
    <row r="29" spans="1:6" ht="15.6" customHeight="1" thickBot="1" x14ac:dyDescent="0.3">
      <c r="A29" s="39"/>
      <c r="B29" s="42" t="s">
        <v>88</v>
      </c>
      <c r="C29" s="43" t="s">
        <v>64</v>
      </c>
      <c r="D29" s="44" t="s">
        <v>95</v>
      </c>
      <c r="E29" s="259" t="s">
        <v>89</v>
      </c>
      <c r="F29" s="33"/>
    </row>
    <row r="30" spans="1:6" ht="15.75" x14ac:dyDescent="0.25">
      <c r="A30" s="39"/>
      <c r="B30" s="95" t="s">
        <v>182</v>
      </c>
      <c r="C30" s="93"/>
      <c r="D30" s="94"/>
      <c r="E30" s="260"/>
      <c r="F30" s="33"/>
    </row>
    <row r="31" spans="1:6" ht="15.75" x14ac:dyDescent="0.25">
      <c r="A31" s="39"/>
      <c r="B31" s="22" t="s">
        <v>104</v>
      </c>
      <c r="C31" s="23" t="s">
        <v>137</v>
      </c>
      <c r="D31" s="20" t="s">
        <v>101</v>
      </c>
      <c r="E31" s="261" t="s">
        <v>90</v>
      </c>
      <c r="F31" s="33"/>
    </row>
    <row r="32" spans="1:6" ht="15.75" x14ac:dyDescent="0.25">
      <c r="A32" s="39"/>
      <c r="B32" s="22" t="s">
        <v>340</v>
      </c>
      <c r="C32" s="23" t="s">
        <v>341</v>
      </c>
      <c r="D32" s="20" t="s">
        <v>343</v>
      </c>
      <c r="E32" s="20" t="s">
        <v>91</v>
      </c>
      <c r="F32" s="33"/>
    </row>
    <row r="33" spans="1:6" ht="15.75" x14ac:dyDescent="0.25">
      <c r="A33" s="39"/>
      <c r="B33" s="22" t="s">
        <v>347</v>
      </c>
      <c r="C33" s="23" t="s">
        <v>363</v>
      </c>
      <c r="D33" s="20" t="s">
        <v>348</v>
      </c>
      <c r="E33" s="20" t="s">
        <v>206</v>
      </c>
      <c r="F33" s="33"/>
    </row>
    <row r="34" spans="1:6" ht="15.75" x14ac:dyDescent="0.25">
      <c r="A34" s="39"/>
      <c r="B34" s="258" t="s">
        <v>199</v>
      </c>
      <c r="C34" s="23" t="s">
        <v>339</v>
      </c>
      <c r="D34" s="20" t="s">
        <v>366</v>
      </c>
      <c r="E34" s="20" t="s">
        <v>92</v>
      </c>
      <c r="F34" s="33"/>
    </row>
    <row r="35" spans="1:6" ht="15.75" customHeight="1" x14ac:dyDescent="0.25">
      <c r="A35" s="39"/>
      <c r="B35" s="257" t="s">
        <v>346</v>
      </c>
      <c r="C35" s="23" t="s">
        <v>370</v>
      </c>
      <c r="D35" s="20" t="s">
        <v>530</v>
      </c>
      <c r="E35" s="20" t="s">
        <v>155</v>
      </c>
      <c r="F35" s="33"/>
    </row>
    <row r="36" spans="1:6" ht="15.75" customHeight="1" x14ac:dyDescent="0.25">
      <c r="A36" s="39"/>
      <c r="B36" s="22" t="s">
        <v>98</v>
      </c>
      <c r="C36" s="23" t="s">
        <v>123</v>
      </c>
      <c r="D36" s="20" t="s">
        <v>105</v>
      </c>
      <c r="E36" s="20" t="s">
        <v>93</v>
      </c>
      <c r="F36" s="33"/>
    </row>
    <row r="37" spans="1:6" ht="15.75" customHeight="1" x14ac:dyDescent="0.25">
      <c r="A37" s="39"/>
      <c r="B37" s="22" t="s">
        <v>176</v>
      </c>
      <c r="C37" s="417" t="s">
        <v>531</v>
      </c>
      <c r="D37" s="20" t="s">
        <v>555</v>
      </c>
      <c r="F37" s="33"/>
    </row>
    <row r="38" spans="1:6" ht="49.5" customHeight="1" x14ac:dyDescent="0.25">
      <c r="A38" s="39"/>
      <c r="B38" s="433" t="s">
        <v>200</v>
      </c>
      <c r="C38" s="418"/>
      <c r="D38" s="434"/>
      <c r="E38" s="67" t="s">
        <v>153</v>
      </c>
      <c r="F38" s="33"/>
    </row>
    <row r="39" spans="1:6" ht="15.75" x14ac:dyDescent="0.25">
      <c r="A39" s="39"/>
      <c r="B39" s="47" t="s">
        <v>104</v>
      </c>
      <c r="C39" s="435" t="s">
        <v>532</v>
      </c>
      <c r="E39" s="21" t="s">
        <v>150</v>
      </c>
      <c r="F39" s="33"/>
    </row>
    <row r="40" spans="1:6" ht="15.75" x14ac:dyDescent="0.25">
      <c r="A40" s="39"/>
      <c r="B40" s="47" t="s">
        <v>338</v>
      </c>
      <c r="C40" s="23" t="s">
        <v>342</v>
      </c>
      <c r="D40" s="436" t="s">
        <v>533</v>
      </c>
      <c r="E40" s="21" t="s">
        <v>151</v>
      </c>
      <c r="F40" s="33"/>
    </row>
    <row r="41" spans="1:6" ht="15.75" x14ac:dyDescent="0.25">
      <c r="A41" s="39"/>
      <c r="B41" s="47" t="s">
        <v>364</v>
      </c>
      <c r="C41" s="23" t="s">
        <v>365</v>
      </c>
      <c r="D41" s="436" t="s">
        <v>369</v>
      </c>
      <c r="E41" s="21" t="s">
        <v>152</v>
      </c>
      <c r="F41" s="33"/>
    </row>
    <row r="42" spans="1:6" ht="15.75" x14ac:dyDescent="0.25">
      <c r="A42" s="39"/>
      <c r="B42" s="66"/>
      <c r="C42" s="46"/>
      <c r="D42" s="437"/>
      <c r="E42" s="24"/>
      <c r="F42" s="33"/>
    </row>
    <row r="43" spans="1:6" ht="31.5" x14ac:dyDescent="0.25">
      <c r="A43" s="39"/>
      <c r="B43" s="96" t="s">
        <v>181</v>
      </c>
      <c r="C43" s="84"/>
      <c r="D43" s="85"/>
      <c r="E43" s="86" t="s">
        <v>90</v>
      </c>
      <c r="F43" s="33"/>
    </row>
    <row r="44" spans="1:6" ht="15.75" x14ac:dyDescent="0.25">
      <c r="A44" s="39"/>
      <c r="B44" s="90"/>
      <c r="C44" s="91"/>
      <c r="D44" s="92"/>
      <c r="E44" s="86" t="s">
        <v>91</v>
      </c>
      <c r="F44" s="33"/>
    </row>
    <row r="45" spans="1:6" ht="15.75" x14ac:dyDescent="0.25">
      <c r="A45" s="39"/>
      <c r="B45" s="90" t="s">
        <v>529</v>
      </c>
      <c r="C45" s="439" t="s">
        <v>557</v>
      </c>
      <c r="D45" s="441" t="s">
        <v>528</v>
      </c>
      <c r="E45" s="86" t="s">
        <v>197</v>
      </c>
      <c r="F45" s="33"/>
    </row>
    <row r="46" spans="1:6" ht="15.75" x14ac:dyDescent="0.25">
      <c r="A46" s="39"/>
      <c r="B46" s="90" t="s">
        <v>558</v>
      </c>
      <c r="C46" s="440" t="s">
        <v>559</v>
      </c>
      <c r="D46" s="441" t="s">
        <v>560</v>
      </c>
      <c r="E46" s="86" t="s">
        <v>92</v>
      </c>
      <c r="F46" s="33"/>
    </row>
    <row r="47" spans="1:6" ht="15.75" x14ac:dyDescent="0.25">
      <c r="A47" s="39"/>
      <c r="B47" s="90"/>
      <c r="C47" s="91"/>
      <c r="D47" s="92"/>
      <c r="E47" s="86" t="s">
        <v>195</v>
      </c>
      <c r="F47" s="33"/>
    </row>
    <row r="48" spans="1:6" ht="14.25" customHeight="1" x14ac:dyDescent="0.25">
      <c r="A48" s="39"/>
      <c r="B48" s="89"/>
      <c r="C48" s="87"/>
      <c r="D48" s="88"/>
      <c r="E48" s="98" t="s">
        <v>196</v>
      </c>
      <c r="F48" s="33"/>
    </row>
    <row r="49" spans="1:6" ht="15.75" x14ac:dyDescent="0.25">
      <c r="A49" s="45"/>
      <c r="B49" s="75" t="s">
        <v>99</v>
      </c>
      <c r="C49" s="848"/>
      <c r="D49" s="401" t="s">
        <v>107</v>
      </c>
      <c r="E49" s="402" t="s">
        <v>194</v>
      </c>
      <c r="F49" s="25"/>
    </row>
    <row r="50" spans="1:6" ht="79.5" thickBot="1" x14ac:dyDescent="0.25">
      <c r="A50" s="45"/>
      <c r="B50" s="830" t="s">
        <v>556</v>
      </c>
      <c r="C50" s="849"/>
      <c r="D50" s="403" t="s">
        <v>518</v>
      </c>
      <c r="E50" s="404" t="s">
        <v>513</v>
      </c>
      <c r="F50" s="25"/>
    </row>
    <row r="51" spans="1:6" ht="15.75" x14ac:dyDescent="0.25">
      <c r="A51" s="45"/>
      <c r="B51" s="830"/>
      <c r="C51" s="76"/>
      <c r="D51" s="401" t="s">
        <v>514</v>
      </c>
      <c r="E51" s="402" t="s">
        <v>516</v>
      </c>
      <c r="F51" s="25"/>
    </row>
    <row r="52" spans="1:6" ht="48" thickBot="1" x14ac:dyDescent="0.3">
      <c r="A52" s="45"/>
      <c r="B52" s="831"/>
      <c r="C52" s="77"/>
      <c r="D52" s="403" t="s">
        <v>515</v>
      </c>
      <c r="E52" s="404" t="s">
        <v>517</v>
      </c>
      <c r="F52" s="25"/>
    </row>
  </sheetData>
  <sortState xmlns:xlrd2="http://schemas.microsoft.com/office/spreadsheetml/2017/richdata2" ref="B32:D37">
    <sortCondition ref="B32:B37"/>
  </sortState>
  <mergeCells count="27">
    <mergeCell ref="B50:B52"/>
    <mergeCell ref="B20:C20"/>
    <mergeCell ref="B22:C22"/>
    <mergeCell ref="B23:C23"/>
    <mergeCell ref="A19:F19"/>
    <mergeCell ref="E21:E24"/>
    <mergeCell ref="B24:C24"/>
    <mergeCell ref="B26:C26"/>
    <mergeCell ref="B25:C25"/>
    <mergeCell ref="B21:C21"/>
    <mergeCell ref="B27:C27"/>
    <mergeCell ref="E26:E27"/>
    <mergeCell ref="C49:C50"/>
    <mergeCell ref="D5:D7"/>
    <mergeCell ref="F5:F7"/>
    <mergeCell ref="A1:E1"/>
    <mergeCell ref="G4:I5"/>
    <mergeCell ref="A11:A15"/>
    <mergeCell ref="D11:D15"/>
    <mergeCell ref="E11:E15"/>
    <mergeCell ref="F11:F15"/>
    <mergeCell ref="B11:B15"/>
    <mergeCell ref="B9:B10"/>
    <mergeCell ref="A9:A10"/>
    <mergeCell ref="D9:D10"/>
    <mergeCell ref="E9:E10"/>
    <mergeCell ref="F9:F10"/>
  </mergeCells>
  <phoneticPr fontId="19" type="noConversion"/>
  <hyperlinks>
    <hyperlink ref="C31" r:id="rId1" xr:uid="{00000000-0004-0000-0500-000001000000}"/>
    <hyperlink ref="C34" r:id="rId2" xr:uid="{00000000-0004-0000-0500-000005000000}"/>
    <hyperlink ref="C45" r:id="rId3" xr:uid="{00000000-0004-0000-0500-000007000000}"/>
    <hyperlink ref="C33" r:id="rId4" display="bruce.barnett@fema.dhs.gov" xr:uid="{00000000-0004-0000-0500-000003000000}"/>
    <hyperlink ref="C36" r:id="rId5" xr:uid="{F7979D54-39AB-46E8-BD9B-37C2CDEC5EDB}"/>
    <hyperlink ref="C37" r:id="rId6" xr:uid="{CE0D6A4A-EBE8-43AA-95A4-654B54F71A00}"/>
    <hyperlink ref="C40" r:id="rId7" xr:uid="{FE430F1F-AEA7-4E5B-91F8-57A4399C67AB}"/>
    <hyperlink ref="C39" r:id="rId8" xr:uid="{5ED06402-0665-4F76-BBC1-095D92CDC07A}"/>
    <hyperlink ref="C46" r:id="rId9" xr:uid="{B2AFEBD8-9E71-4E5C-91E2-3F284362AEC1}"/>
  </hyperlinks>
  <printOptions horizontalCentered="1"/>
  <pageMargins left="0.25" right="0.25" top="0.75" bottom="0.75" header="0.3" footer="0.3"/>
  <pageSetup scale="65" fitToHeight="0" orientation="landscape" r:id="rId10"/>
  <headerFooter alignWithMargins="0">
    <oddHeader>&amp;C&amp;"Arial,Bold"&amp;12National Urban Search and Rescue FY2022 Readiness Cooperative Agreements &amp;"Arial,Regular"
&amp;"Arial,Bold Italic"APPENDIX H</oddHeader>
    <oddFooter>&amp;L&amp;P of &amp;N&amp;R&amp;D    &amp;T</oddFooter>
  </headerFooter>
  <rowBreaks count="1" manualBreakCount="1">
    <brk id="1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FY22 Spend Plan App C.1</vt:lpstr>
      <vt:lpstr>FY22 Spend Plan App C.2</vt:lpstr>
      <vt:lpstr>FY22 Spend Plan App C.3</vt:lpstr>
      <vt:lpstr>TF Allocations-APP D</vt:lpstr>
      <vt:lpstr>Admin Budget-APP E</vt:lpstr>
      <vt:lpstr>Special Caches-Budget - APP F</vt:lpstr>
      <vt:lpstr>Adv Org - App G</vt:lpstr>
      <vt:lpstr>Deliverables Summary - APP H</vt:lpstr>
      <vt:lpstr>'Admin Budget-APP E'!Print_Area</vt:lpstr>
      <vt:lpstr>'Deliverables Summary - APP H'!Print_Area</vt:lpstr>
      <vt:lpstr>'FY22 Spend Plan App C.1'!Print_Area</vt:lpstr>
      <vt:lpstr>'FY22 Spend Plan App C.2'!Print_Area</vt:lpstr>
      <vt:lpstr>'FY22 Spend Plan App C.3'!Print_Area</vt:lpstr>
      <vt:lpstr>'Special Caches-Budget - APP F'!Print_Area</vt:lpstr>
      <vt:lpstr>'TF Allocations-APP D'!Print_Area</vt:lpstr>
      <vt:lpstr>'Admin Budget-APP E'!Print_Titles</vt:lpstr>
      <vt:lpstr>'Special Caches-Budget - APP F'!Print_Titles</vt:lpstr>
      <vt:lpstr>'TF Allocations-APP 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40-1 FORM</dc:title>
  <dc:creator>FEMA REGION VIII</dc:creator>
  <cp:lastModifiedBy>Ey III, Elwood</cp:lastModifiedBy>
  <cp:lastPrinted>2022-08-19T11:48:23Z</cp:lastPrinted>
  <dcterms:created xsi:type="dcterms:W3CDTF">1997-08-04T23:19:38Z</dcterms:created>
  <dcterms:modified xsi:type="dcterms:W3CDTF">2022-09-07T18:16:23Z</dcterms:modified>
</cp:coreProperties>
</file>