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tables/table16.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https://usepa-my.sharepoint.com/personal/mcgown_erin_epa_gov/Documents/Desktop/For FY25 SN Publication/READY TO PUBLISH/"/>
    </mc:Choice>
  </mc:AlternateContent>
  <xr:revisionPtr revIDLastSave="4" documentId="13_ncr:1_{5BC560BE-B0B3-4A42-BBCC-4A790F1334EC}" xr6:coauthVersionLast="47" xr6:coauthVersionMax="47" xr10:uidLastSave="{2C23CBA2-E317-4C57-8091-B581CDD58DCD}"/>
  <bookViews>
    <workbookView xWindow="-110" yWindow="-110" windowWidth="19420" windowHeight="10300" xr2:uid="{C6FD4250-6208-427D-8419-5AA1DF13DDA2}"/>
  </bookViews>
  <sheets>
    <sheet name="Template" sheetId="13" r:id="rId1"/>
    <sheet name="Example_FY24" sheetId="12" r:id="rId2"/>
    <sheet name="Data Vali" sheetId="2" state="hidden" r:id="rId3"/>
  </sheets>
  <definedNames>
    <definedName name="Capacity_Buildling_with_Mentorship">'Data Vali'!$A$14</definedName>
    <definedName name="Individual">'Data Vali'!$B$14</definedName>
    <definedName name="Partnership">'Data Vali'!$C$14</definedName>
    <definedName name="Select_Assistance_Type_from_Drop_Down_List" localSheetId="1">Example_FY24!$A$13</definedName>
    <definedName name="Select_Assistance_Type_from_Drop_Down_List" localSheetId="0">Template!$A$13</definedName>
    <definedName name="Select_Assistance_Type_from_Drop_Down_List">#REF!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104" i="13" l="1"/>
  <c r="E61" i="13"/>
  <c r="E102" i="13"/>
  <c r="E94" i="13"/>
  <c r="E95" i="13"/>
  <c r="E96" i="13"/>
  <c r="E97" i="13"/>
  <c r="E98" i="13"/>
  <c r="E93" i="13"/>
  <c r="E86" i="13"/>
  <c r="E87" i="13"/>
  <c r="E88" i="13"/>
  <c r="E89" i="13"/>
  <c r="E76" i="13"/>
  <c r="E77" i="13"/>
  <c r="E78" i="13"/>
  <c r="E79" i="13"/>
  <c r="E80" i="13"/>
  <c r="E81" i="13"/>
  <c r="E75" i="13"/>
  <c r="E59" i="13"/>
  <c r="E58" i="13"/>
  <c r="E57" i="13"/>
  <c r="E56" i="13"/>
  <c r="E55" i="13"/>
  <c r="E53" i="13"/>
  <c r="E52" i="13"/>
  <c r="E51" i="13"/>
  <c r="E50" i="13"/>
  <c r="E49" i="13"/>
  <c r="E47" i="13"/>
  <c r="E46" i="13"/>
  <c r="E45" i="13"/>
  <c r="E44" i="13"/>
  <c r="E43" i="13"/>
  <c r="E37" i="13"/>
  <c r="E38" i="13"/>
  <c r="E39" i="13"/>
  <c r="E40" i="13"/>
  <c r="E41" i="13"/>
  <c r="E18" i="13"/>
  <c r="G18" i="13" s="1"/>
  <c r="C31" i="13" s="1"/>
  <c r="E31" i="13" s="1"/>
  <c r="E19" i="13"/>
  <c r="G19" i="13" s="1"/>
  <c r="C32" i="13" s="1"/>
  <c r="E32" i="13" s="1"/>
  <c r="E17" i="13"/>
  <c r="G17" i="13" s="1"/>
  <c r="C30" i="13" s="1"/>
  <c r="E30" i="13" s="1"/>
  <c r="E20" i="13"/>
  <c r="G20" i="13" s="1"/>
  <c r="C33" i="13" s="1"/>
  <c r="E33" i="13" s="1"/>
  <c r="E21" i="13"/>
  <c r="G21" i="13" s="1"/>
  <c r="E22" i="13"/>
  <c r="G22" i="13" s="1"/>
  <c r="E23" i="13"/>
  <c r="G23" i="13" s="1"/>
  <c r="E24" i="13"/>
  <c r="G24" i="13" s="1"/>
  <c r="E25" i="13"/>
  <c r="G25" i="13" s="1"/>
  <c r="E16" i="13"/>
  <c r="G16" i="13" s="1"/>
  <c r="D65" i="13"/>
  <c r="D66" i="13"/>
  <c r="D67" i="13"/>
  <c r="D68" i="13"/>
  <c r="D69" i="13"/>
  <c r="D70" i="13"/>
  <c r="D71" i="13"/>
  <c r="D64" i="13"/>
  <c r="E85" i="13"/>
  <c r="A89" i="13"/>
  <c r="A88" i="13"/>
  <c r="A87" i="13"/>
  <c r="B33" i="13"/>
  <c r="A33" i="13"/>
  <c r="B32" i="13"/>
  <c r="A32" i="13"/>
  <c r="B31" i="13"/>
  <c r="A31" i="13"/>
  <c r="B30" i="13"/>
  <c r="A30" i="13"/>
  <c r="B29" i="13"/>
  <c r="A29" i="13"/>
  <c r="B13" i="13"/>
  <c r="B13" i="12"/>
  <c r="E103" i="12"/>
  <c r="E102" i="12"/>
  <c r="E101" i="12"/>
  <c r="E100" i="12"/>
  <c r="E99" i="12"/>
  <c r="E98" i="12"/>
  <c r="E94" i="12"/>
  <c r="A94" i="12"/>
  <c r="E93" i="12"/>
  <c r="A93" i="12"/>
  <c r="E92" i="12"/>
  <c r="A92" i="12"/>
  <c r="E90" i="12"/>
  <c r="E86" i="12"/>
  <c r="E85" i="12"/>
  <c r="E84" i="12"/>
  <c r="E83" i="12"/>
  <c r="E82" i="12"/>
  <c r="E81" i="12"/>
  <c r="E80" i="12"/>
  <c r="D76" i="12"/>
  <c r="D75" i="12"/>
  <c r="D74" i="12"/>
  <c r="D73" i="12"/>
  <c r="D72" i="12"/>
  <c r="D71" i="12"/>
  <c r="D70" i="12"/>
  <c r="D69" i="12"/>
  <c r="E64" i="12"/>
  <c r="E63" i="12"/>
  <c r="E62" i="12"/>
  <c r="E61" i="12"/>
  <c r="E60" i="12"/>
  <c r="E58" i="12"/>
  <c r="E57" i="12"/>
  <c r="E56" i="12"/>
  <c r="E55" i="12"/>
  <c r="E54" i="12"/>
  <c r="E52" i="12"/>
  <c r="E51" i="12"/>
  <c r="E50" i="12"/>
  <c r="E49" i="12"/>
  <c r="E48" i="12"/>
  <c r="E46" i="12"/>
  <c r="E45" i="12"/>
  <c r="E44" i="12"/>
  <c r="E43" i="12"/>
  <c r="E42" i="12"/>
  <c r="B38" i="12"/>
  <c r="A38" i="12"/>
  <c r="B37" i="12"/>
  <c r="A37" i="12"/>
  <c r="B36" i="12"/>
  <c r="A36" i="12"/>
  <c r="B35" i="12"/>
  <c r="A35" i="12"/>
  <c r="B34" i="12"/>
  <c r="A34" i="12"/>
  <c r="B33" i="12"/>
  <c r="A33" i="12"/>
  <c r="B32" i="12"/>
  <c r="A32" i="12"/>
  <c r="B31" i="12"/>
  <c r="A31" i="12"/>
  <c r="B30" i="12"/>
  <c r="A30" i="12"/>
  <c r="B29" i="12"/>
  <c r="A29" i="12"/>
  <c r="E25" i="12"/>
  <c r="G25" i="12" s="1"/>
  <c r="C38" i="12" s="1"/>
  <c r="E38" i="12" s="1"/>
  <c r="E24" i="12"/>
  <c r="G24" i="12" s="1"/>
  <c r="C37" i="12" s="1"/>
  <c r="E37" i="12" s="1"/>
  <c r="E23" i="12"/>
  <c r="G23" i="12" s="1"/>
  <c r="C36" i="12" s="1"/>
  <c r="E36" i="12" s="1"/>
  <c r="E22" i="12"/>
  <c r="G22" i="12" s="1"/>
  <c r="C35" i="12" s="1"/>
  <c r="E35" i="12" s="1"/>
  <c r="E21" i="12"/>
  <c r="G21" i="12" s="1"/>
  <c r="C34" i="12" s="1"/>
  <c r="E34" i="12" s="1"/>
  <c r="E20" i="12"/>
  <c r="G20" i="12" s="1"/>
  <c r="C33" i="12" s="1"/>
  <c r="E33" i="12" s="1"/>
  <c r="E19" i="12"/>
  <c r="G19" i="12" s="1"/>
  <c r="C32" i="12" s="1"/>
  <c r="E32" i="12" s="1"/>
  <c r="E18" i="12"/>
  <c r="G18" i="12" s="1"/>
  <c r="C31" i="12" s="1"/>
  <c r="E31" i="12" s="1"/>
  <c r="E17" i="12"/>
  <c r="G17" i="12" s="1"/>
  <c r="C30" i="12" s="1"/>
  <c r="E30" i="12" s="1"/>
  <c r="E16" i="12"/>
  <c r="G16" i="12" s="1"/>
  <c r="C29" i="12" s="1"/>
  <c r="E29" i="12" s="1"/>
  <c r="E99" i="13" l="1"/>
  <c r="E60" i="13"/>
  <c r="E48" i="13"/>
  <c r="E90" i="13"/>
  <c r="E54" i="13"/>
  <c r="E82" i="13"/>
  <c r="D72" i="13"/>
  <c r="E42" i="13"/>
  <c r="C29" i="13"/>
  <c r="E29" i="13" s="1"/>
  <c r="G26" i="13"/>
  <c r="E104" i="12"/>
  <c r="E87" i="12"/>
  <c r="E95" i="12"/>
  <c r="E65" i="12"/>
  <c r="E59" i="12"/>
  <c r="D77" i="12"/>
  <c r="E53" i="12"/>
  <c r="E47" i="12"/>
  <c r="E39" i="12"/>
  <c r="G26" i="12"/>
  <c r="E66" i="12" l="1"/>
  <c r="D107" i="12" s="1"/>
  <c r="E107" i="12" s="1"/>
  <c r="B109" i="12" s="1"/>
  <c r="E34" i="13"/>
  <c r="B110" i="12" l="1"/>
  <c r="B105" i="13" l="1"/>
</calcChain>
</file>

<file path=xl/sharedStrings.xml><?xml version="1.0" encoding="utf-8"?>
<sst xmlns="http://schemas.openxmlformats.org/spreadsheetml/2006/main" count="287" uniqueCount="150">
  <si>
    <t>#1. Personnel Costs</t>
  </si>
  <si>
    <t xml:space="preserve">Annual Cost </t>
  </si>
  <si>
    <t>Total Personnel Costs</t>
  </si>
  <si>
    <t xml:space="preserve">#2. Fringe Benefits </t>
  </si>
  <si>
    <t xml:space="preserve">Staff Position </t>
  </si>
  <si>
    <t>Staff Name</t>
  </si>
  <si>
    <t>Total Fringe Costs</t>
  </si>
  <si>
    <t>#3. Travel</t>
  </si>
  <si>
    <t xml:space="preserve">Trip Item </t>
  </si>
  <si>
    <t>Airfare</t>
  </si>
  <si>
    <t>N/A</t>
  </si>
  <si>
    <t>Per Diem</t>
  </si>
  <si>
    <t>Rental Car</t>
  </si>
  <si>
    <t>Milage</t>
  </si>
  <si>
    <t>Trip 1 Cost:</t>
  </si>
  <si>
    <t>Trip 2 Cost:</t>
  </si>
  <si>
    <t>Trip 3 Cost:</t>
  </si>
  <si>
    <t>Total Equipment Cost</t>
  </si>
  <si>
    <t xml:space="preserve">#5. Supplies </t>
  </si>
  <si>
    <t>Monitoring Supplies</t>
  </si>
  <si>
    <t>Computing Device</t>
  </si>
  <si>
    <t>Total Supplies Cost</t>
  </si>
  <si>
    <t xml:space="preserve">#6. Contractual  </t>
  </si>
  <si>
    <t>Total Contractual Cost</t>
  </si>
  <si>
    <t xml:space="preserve">#7. Other  </t>
  </si>
  <si>
    <t>Light Food &amp; Beverage</t>
  </si>
  <si>
    <t>Participant Support Costs</t>
  </si>
  <si>
    <t>Subaward</t>
  </si>
  <si>
    <t>Total 'Other' Cost</t>
  </si>
  <si>
    <t>Effective Period</t>
  </si>
  <si>
    <t>Description of Base*</t>
  </si>
  <si>
    <t>Total Indirect Costs</t>
  </si>
  <si>
    <t>Total Budget</t>
  </si>
  <si>
    <t>Title 1</t>
  </si>
  <si>
    <t>Full Name</t>
  </si>
  <si>
    <t>Title 2</t>
  </si>
  <si>
    <t>Title 3</t>
  </si>
  <si>
    <t>Title 4</t>
  </si>
  <si>
    <t>Other</t>
  </si>
  <si>
    <t>Item 1</t>
  </si>
  <si>
    <t>Item 2</t>
  </si>
  <si>
    <t>Item 3</t>
  </si>
  <si>
    <t>Select Contract Type</t>
  </si>
  <si>
    <t>Select from Drop Down</t>
  </si>
  <si>
    <t>xx/xx/xxxx - xx/xx/xxxx</t>
  </si>
  <si>
    <t>Contract Types</t>
  </si>
  <si>
    <t>Other' Category Types</t>
  </si>
  <si>
    <t>Supply' Category Types</t>
  </si>
  <si>
    <t>Rental and Lease Cost</t>
  </si>
  <si>
    <t>Testing Supplies</t>
  </si>
  <si>
    <t>Other *Please Explain</t>
  </si>
  <si>
    <t>Equipment Rental/Lease</t>
  </si>
  <si>
    <t>Internet Service</t>
  </si>
  <si>
    <t>Meeting Facilities</t>
  </si>
  <si>
    <t>Contractual</t>
  </si>
  <si>
    <t>$ -</t>
  </si>
  <si>
    <t>Capacity Buildling with Mentorship</t>
  </si>
  <si>
    <t>Individual Consultant</t>
  </si>
  <si>
    <t>Remaining Balance Against Funding Threshold</t>
  </si>
  <si>
    <t xml:space="preserve">#8. Indirect Costs   </t>
  </si>
  <si>
    <t>Single Source*</t>
  </si>
  <si>
    <t xml:space="preserve">#4. Equipment   </t>
  </si>
  <si>
    <t>NOTE: Price per Unit should = $5,000 or more, a unit costing less than $5,000 should be categorized under 'Supplies' (#5, below)</t>
  </si>
  <si>
    <t>Supply Item 1</t>
  </si>
  <si>
    <t>Supply Item 2</t>
  </si>
  <si>
    <t>Supply Item 3</t>
  </si>
  <si>
    <t>Other Item 1</t>
  </si>
  <si>
    <t>Other Item 2</t>
  </si>
  <si>
    <t>Trip 4 Cost:</t>
  </si>
  <si>
    <t>Title 5</t>
  </si>
  <si>
    <r>
      <rPr>
        <b/>
        <i/>
        <sz val="18"/>
        <rFont val="Calibri Light"/>
        <family val="2"/>
        <scheme val="major"/>
      </rPr>
      <t xml:space="preserve">#VALUE!' </t>
    </r>
    <r>
      <rPr>
        <i/>
        <sz val="18"/>
        <rFont val="Calibri Light"/>
        <family val="2"/>
        <scheme val="major"/>
      </rPr>
      <t xml:space="preserve">indicates that needed information is missing or has been entered incorrectly. If you get this error please check that you have selected a budget option in cell E128. </t>
    </r>
  </si>
  <si>
    <t xml:space="preserve">A Note on Errors: </t>
  </si>
  <si>
    <r>
      <rPr>
        <b/>
        <i/>
        <sz val="18"/>
        <rFont val="Calibri Light"/>
        <family val="2"/>
        <scheme val="major"/>
      </rPr>
      <t>Improper Percentages:</t>
    </r>
    <r>
      <rPr>
        <i/>
        <sz val="18"/>
        <rFont val="Calibri Light"/>
        <family val="2"/>
        <scheme val="major"/>
      </rPr>
      <t xml:space="preserve"> If a number is entered and the percent displays incorrectly, try entering the number as a decimal. (15.8% = 0.158)</t>
    </r>
  </si>
  <si>
    <r>
      <rPr>
        <b/>
        <i/>
        <sz val="18"/>
        <rFont val="Calibri Light"/>
        <family val="2"/>
        <scheme val="major"/>
      </rPr>
      <t xml:space="preserve">#REF' </t>
    </r>
    <r>
      <rPr>
        <i/>
        <sz val="18"/>
        <rFont val="Calibri Light"/>
        <family val="2"/>
        <scheme val="major"/>
      </rPr>
      <t xml:space="preserve">indicates that a cell can no longer be referenced to complete the formula. If you get this error, please check that you have not deleted any columns or rows. </t>
    </r>
  </si>
  <si>
    <r>
      <t xml:space="preserve">Feel free to contact the Exchange Network Grants Team at </t>
    </r>
    <r>
      <rPr>
        <b/>
        <i/>
        <sz val="18"/>
        <rFont val="Calibri Light"/>
        <family val="2"/>
        <scheme val="major"/>
      </rPr>
      <t>engrantprogram@epa.gov</t>
    </r>
    <r>
      <rPr>
        <b/>
        <sz val="18"/>
        <rFont val="Calibri Light"/>
        <family val="2"/>
        <scheme val="major"/>
      </rPr>
      <t xml:space="preserve"> with any issues or questions regarding this form.  </t>
    </r>
  </si>
  <si>
    <r>
      <t xml:space="preserve">Period of Performance 
</t>
    </r>
    <r>
      <rPr>
        <i/>
        <sz val="18"/>
        <rFont val="Calibri"/>
        <family val="2"/>
        <scheme val="minor"/>
      </rPr>
      <t>(Standard is 3 Years)</t>
    </r>
  </si>
  <si>
    <t>Personnel Cost</t>
  </si>
  <si>
    <t>Also, check that you have inserted any new rows using the 'insert copied cells' option.</t>
  </si>
  <si>
    <t xml:space="preserve">Personnel Cost </t>
  </si>
  <si>
    <t>Contractual Cost</t>
  </si>
  <si>
    <t>Other Cost</t>
  </si>
  <si>
    <t>Supplies Cost</t>
  </si>
  <si>
    <t>Equipment Cost</t>
  </si>
  <si>
    <t>Travel Cost</t>
  </si>
  <si>
    <t>Fringe Cost</t>
  </si>
  <si>
    <t xml:space="preserve">NOTE: Rate must be valid until at least 9/30/2024. </t>
  </si>
  <si>
    <t>NOTE: $87.93 is the max hourly rate for an individual consultant. Single-Source contract procurement requires a justification in the budget narrative.</t>
  </si>
  <si>
    <t>NOTE: Price per unit should be LESS THAN $5,000</t>
  </si>
  <si>
    <t>Funding Threshold</t>
  </si>
  <si>
    <t xml:space="preserve">Click Here for Drop-Down Arrow </t>
  </si>
  <si>
    <t xml:space="preserve">**Add base costs using '=SUM(blue rows in column G)' </t>
  </si>
  <si>
    <t>Firstname Lastname</t>
  </si>
  <si>
    <t>Program Manager</t>
  </si>
  <si>
    <t>Env. Engineer</t>
  </si>
  <si>
    <t xml:space="preserve">Data Scientist </t>
  </si>
  <si>
    <t>UQX Monitor</t>
  </si>
  <si>
    <t>TRILR Sensor</t>
  </si>
  <si>
    <t>Rugged Tablet</t>
  </si>
  <si>
    <t>Field Kit</t>
  </si>
  <si>
    <t>Sealed Bid</t>
  </si>
  <si>
    <t>On-site testing facility</t>
  </si>
  <si>
    <t>Other, Supplies, Travel, Personnel, Fringe</t>
  </si>
  <si>
    <t>Non-Competative*</t>
  </si>
  <si>
    <t>Request for Proposals</t>
  </si>
  <si>
    <t>Individual Assistance Agreement</t>
  </si>
  <si>
    <t>EN Partnership Agreement</t>
  </si>
  <si>
    <t>Applicant Type</t>
  </si>
  <si>
    <t>Contracting Firm</t>
  </si>
  <si>
    <t>Vendor Firm</t>
  </si>
  <si>
    <t>10/1/2024-9/30/2025</t>
  </si>
  <si>
    <t xml:space="preserve">Highlighted columns indicate areas where you may enter information (as needed). Non-highlighted areas are automatically calculated. </t>
  </si>
  <si>
    <t xml:space="preserve">To add rows, copy the row above your last entry then right-click or use the 'clipboard' to use the 'insert copied cells' paste option.  </t>
  </si>
  <si>
    <t xml:space="preserve">Please do not delete rows as this may result in formula errors. Instead, hide unwanted rows by selecting them and using 'hide' in the right-click menu options. </t>
  </si>
  <si>
    <t>Optional Exchange Network Budget EXAMPLE</t>
  </si>
  <si>
    <t>Capacity Building with Mentorship</t>
  </si>
  <si>
    <t>S-Node SRF</t>
  </si>
  <si>
    <t>NOTE: Price per Unit should = $10,000 or more, a unit costing less than $10,000 should be categorized under 'Supplies' (#5, below)</t>
  </si>
  <si>
    <t>NOTE: $93.53 is the max hourly rate for an individual consultant. Single-Source contract procurement requires a justification in the budget narrative.</t>
  </si>
  <si>
    <t>NOTE: Price per unit should be LESS THAN $10,000)</t>
  </si>
  <si>
    <t xml:space="preserve">Period of Performance 
</t>
  </si>
  <si>
    <t>3-Year Personnel Cost</t>
  </si>
  <si>
    <t xml:space="preserve">3-Year Personnel Cost </t>
  </si>
  <si>
    <t>3-Year Fringe Cost</t>
  </si>
  <si>
    <t xml:space="preserve">Airfare </t>
  </si>
  <si>
    <t>Optional Exchange Network Budget Calculating Tool v.7</t>
  </si>
  <si>
    <t>Applicant Type (Highlighted)</t>
  </si>
  <si>
    <r>
      <t xml:space="preserve">Staff Position
</t>
    </r>
    <r>
      <rPr>
        <i/>
        <sz val="18"/>
        <rFont val="Calibri"/>
        <family val="2"/>
      </rPr>
      <t>(Project Role)</t>
    </r>
    <r>
      <rPr>
        <b/>
        <sz val="18"/>
        <rFont val="Calibri"/>
        <family val="2"/>
      </rPr>
      <t xml:space="preserve"> (Highlighted)</t>
    </r>
  </si>
  <si>
    <r>
      <t xml:space="preserve">Staff Name 
</t>
    </r>
    <r>
      <rPr>
        <i/>
        <sz val="18"/>
        <rFont val="Calibri"/>
        <family val="2"/>
        <scheme val="minor"/>
      </rPr>
      <t>(If Known)</t>
    </r>
    <r>
      <rPr>
        <b/>
        <sz val="18"/>
        <rFont val="Calibri"/>
        <family val="2"/>
        <scheme val="minor"/>
      </rPr>
      <t xml:space="preserve"> (Highlighted)</t>
    </r>
  </si>
  <si>
    <t>Annual Salary (Highlighted)</t>
  </si>
  <si>
    <t>Percentage of Time (Highlighted)</t>
  </si>
  <si>
    <t>Fringe Benefit Rate (Highlighted)</t>
  </si>
  <si>
    <t>Estimated Cost (Highlighted)</t>
  </si>
  <si>
    <t>Duration (Highlighted)</t>
  </si>
  <si>
    <t># of Travelers (Highlighted)</t>
  </si>
  <si>
    <t>Item Name (Highlighted)</t>
  </si>
  <si>
    <t>Quantity (Highlighted)</t>
  </si>
  <si>
    <t>Price per Unit (Highlighted)</t>
  </si>
  <si>
    <t>Supply Category (Highlighted)</t>
  </si>
  <si>
    <t>Item Name/Description (Highlighted)</t>
  </si>
  <si>
    <t>Contract Type (Highlighted)</t>
  </si>
  <si>
    <t>Procurement Method (Highlighted)</t>
  </si>
  <si>
    <t>Hours (Highlighted)</t>
  </si>
  <si>
    <t>Hourly Rate (Highlighted)</t>
  </si>
  <si>
    <t>Category (Highlighted)</t>
  </si>
  <si>
    <t>Name/Description (Highlighted)</t>
  </si>
  <si>
    <t>IDC Rate (Highlighted)</t>
  </si>
  <si>
    <t>Base Amount** (Highlighted)</t>
  </si>
  <si>
    <r>
      <rPr>
        <b/>
        <i/>
        <sz val="18"/>
        <rFont val="Calibri Light"/>
        <family val="2"/>
      </rPr>
      <t>Users Guide:</t>
    </r>
    <r>
      <rPr>
        <i/>
        <sz val="18"/>
        <rFont val="Calibri Light"/>
        <family val="2"/>
      </rPr>
      <t xml:space="preserve"> This tool is intended to help calculate the project budget and correctly categorize costs. You can use the numbers generated by this sheet to input costs per budget category in the Budget Narrative Attachment Form, the SF424-A Form, and Project Narrative, Section 7 'Overview of Project Budget'. It is not intended to be used in place of any of these documents. 
</t>
    </r>
  </si>
  <si>
    <t>Total</t>
  </si>
  <si>
    <t>Hotel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</si>
</sst>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7">
    <numFmt numFmtId="6" formatCode="&quot;$&quot;#,##0_);[Red]\(&quot;$&quot;#,##0\)"/>
    <numFmt numFmtId="8" formatCode="&quot;$&quot;#,##0.00_);[Red]\(&quot;$&quot;#,##0.00\)"/>
    <numFmt numFmtId="44" formatCode="_(&quot;$&quot;* #,##0.00_);_(&quot;$&quot;* \(#,##0.00\);_(&quot;$&quot;* &quot;-&quot;??_);_(@_)"/>
    <numFmt numFmtId="164" formatCode="[$-F800]dddd\,\ mmmm\ dd\,\ yyyy"/>
    <numFmt numFmtId="165" formatCode="&quot;$&quot;#,##0.00"/>
    <numFmt numFmtId="166" formatCode="_(&quot;$&quot;* #,##0_);_(&quot;$&quot;* \(#,##0\);_(&quot;$&quot;* &quot;-&quot;??_);_(@_)"/>
    <numFmt numFmtId="167" formatCode="_([$$-409]* #,##0_);_([$$-409]* \(#,##0\);_([$$-409]* &quot;-&quot;??_);_(@_)"/>
  </numFmts>
  <fonts count="15" x14ac:knownFonts="1">
    <font>
      <sz val="11"/>
      <color theme="1"/>
      <name val="Calibri"/>
      <family val="2"/>
      <scheme val="minor"/>
    </font>
    <font>
      <sz val="11"/>
      <color theme="1"/>
      <name val="Calibri"/>
      <family val="2"/>
      <scheme val="minor"/>
    </font>
    <font>
      <b/>
      <sz val="11"/>
      <color theme="1"/>
      <name val="Calibri"/>
      <family val="2"/>
      <scheme val="minor"/>
    </font>
    <font>
      <b/>
      <sz val="11"/>
      <name val="Calibri"/>
      <family val="2"/>
      <scheme val="minor"/>
    </font>
    <font>
      <sz val="18"/>
      <name val="Calibri"/>
      <family val="2"/>
      <scheme val="minor"/>
    </font>
    <font>
      <b/>
      <sz val="18"/>
      <name val="Calibri"/>
      <family val="2"/>
      <scheme val="minor"/>
    </font>
    <font>
      <i/>
      <sz val="18"/>
      <name val="Calibri Light"/>
      <family val="2"/>
    </font>
    <font>
      <b/>
      <i/>
      <sz val="18"/>
      <name val="Calibri Light"/>
      <family val="2"/>
    </font>
    <font>
      <i/>
      <sz val="18"/>
      <name val="Calibri Light"/>
      <family val="2"/>
      <scheme val="major"/>
    </font>
    <font>
      <b/>
      <i/>
      <sz val="18"/>
      <name val="Calibri Light"/>
      <family val="2"/>
      <scheme val="major"/>
    </font>
    <font>
      <b/>
      <sz val="18"/>
      <name val="Calibri"/>
      <family val="2"/>
    </font>
    <font>
      <i/>
      <sz val="18"/>
      <name val="Calibri"/>
      <family val="2"/>
      <scheme val="minor"/>
    </font>
    <font>
      <b/>
      <i/>
      <sz val="18"/>
      <name val="Calibri"/>
      <family val="2"/>
      <scheme val="minor"/>
    </font>
    <font>
      <b/>
      <sz val="18"/>
      <name val="Calibri Light"/>
      <family val="2"/>
      <scheme val="major"/>
    </font>
    <font>
      <i/>
      <sz val="18"/>
      <name val="Calibri"/>
      <family val="2"/>
    </font>
  </fonts>
  <fills count="7">
    <fill>
      <patternFill patternType="none"/>
    </fill>
    <fill>
      <patternFill patternType="gray125"/>
    </fill>
    <fill>
      <patternFill patternType="solid">
        <fgColor theme="0" tint="-4.9989318521683403E-2"/>
        <bgColor indexed="64"/>
      </patternFill>
    </fill>
    <fill>
      <patternFill patternType="solid">
        <fgColor theme="7" tint="0.79998168889431442"/>
        <bgColor indexed="64"/>
      </patternFill>
    </fill>
    <fill>
      <patternFill patternType="solid">
        <fgColor theme="4" tint="0.79998168889431442"/>
        <bgColor indexed="64"/>
      </patternFill>
    </fill>
    <fill>
      <patternFill patternType="solid">
        <fgColor theme="0"/>
        <bgColor indexed="64"/>
      </patternFill>
    </fill>
    <fill>
      <patternFill patternType="solid">
        <fgColor rgb="FFFFFF00"/>
        <bgColor indexed="64"/>
      </patternFill>
    </fill>
  </fills>
  <borders count="56">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medium">
        <color indexed="64"/>
      </right>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bottom style="medium">
        <color indexed="64"/>
      </bottom>
      <diagonal/>
    </border>
    <border>
      <left style="thin">
        <color indexed="64"/>
      </left>
      <right style="medium">
        <color indexed="64"/>
      </right>
      <top/>
      <bottom style="thin">
        <color indexed="64"/>
      </bottom>
      <diagonal/>
    </border>
    <border>
      <left style="thin">
        <color indexed="64"/>
      </left>
      <right/>
      <top style="medium">
        <color indexed="64"/>
      </top>
      <bottom style="medium">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medium">
        <color indexed="64"/>
      </right>
      <top style="medium">
        <color indexed="64"/>
      </top>
      <bottom style="thin">
        <color indexed="64"/>
      </bottom>
      <diagonal/>
    </border>
    <border>
      <left style="thin">
        <color indexed="64"/>
      </left>
      <right/>
      <top style="medium">
        <color rgb="FF000000"/>
      </top>
      <bottom style="thin">
        <color indexed="64"/>
      </bottom>
      <diagonal/>
    </border>
    <border>
      <left style="medium">
        <color rgb="FF000000"/>
      </left>
      <right style="thin">
        <color indexed="64"/>
      </right>
      <top/>
      <bottom style="medium">
        <color rgb="FF000000"/>
      </bottom>
      <diagonal/>
    </border>
    <border>
      <left style="thin">
        <color indexed="64"/>
      </left>
      <right style="thin">
        <color indexed="64"/>
      </right>
      <top/>
      <bottom style="medium">
        <color rgb="FF000000"/>
      </bottom>
      <diagonal/>
    </border>
    <border>
      <left/>
      <right style="medium">
        <color indexed="64"/>
      </right>
      <top style="medium">
        <color indexed="64"/>
      </top>
      <bottom style="medium">
        <color rgb="FF000000"/>
      </bottom>
      <diagonal/>
    </border>
    <border>
      <left style="medium">
        <color indexed="64"/>
      </left>
      <right/>
      <top style="medium">
        <color indexed="64"/>
      </top>
      <bottom style="medium">
        <color rgb="FF000000"/>
      </bottom>
      <diagonal/>
    </border>
    <border>
      <left/>
      <right/>
      <top style="medium">
        <color indexed="64"/>
      </top>
      <bottom style="medium">
        <color rgb="FF000000"/>
      </bottom>
      <diagonal/>
    </border>
    <border>
      <left style="medium">
        <color indexed="64"/>
      </left>
      <right style="medium">
        <color indexed="64"/>
      </right>
      <top style="medium">
        <color indexed="64"/>
      </top>
      <bottom style="medium">
        <color indexed="64"/>
      </bottom>
      <diagonal/>
    </border>
    <border>
      <left style="medium">
        <color rgb="FF000000"/>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style="medium">
        <color rgb="FF000000"/>
      </top>
      <bottom style="medium">
        <color indexed="64"/>
      </bottom>
      <diagonal/>
    </border>
    <border>
      <left style="thin">
        <color indexed="64"/>
      </left>
      <right/>
      <top style="medium">
        <color rgb="FF000000"/>
      </top>
      <bottom style="medium">
        <color indexed="64"/>
      </bottom>
      <diagonal/>
    </border>
    <border>
      <left/>
      <right style="thin">
        <color indexed="64"/>
      </right>
      <top style="medium">
        <color indexed="64"/>
      </top>
      <bottom style="medium">
        <color indexed="64"/>
      </bottom>
      <diagonal/>
    </border>
    <border>
      <left/>
      <right style="medium">
        <color indexed="64"/>
      </right>
      <top/>
      <bottom style="thin">
        <color indexed="64"/>
      </bottom>
      <diagonal/>
    </border>
    <border>
      <left/>
      <right/>
      <top style="medium">
        <color rgb="FF000000"/>
      </top>
      <bottom style="medium">
        <color indexed="64"/>
      </bottom>
      <diagonal/>
    </border>
    <border>
      <left style="thin">
        <color indexed="64"/>
      </left>
      <right style="thin">
        <color indexed="64"/>
      </right>
      <top/>
      <bottom/>
      <diagonal/>
    </border>
    <border>
      <left style="medium">
        <color indexed="64"/>
      </left>
      <right style="medium">
        <color indexed="64"/>
      </right>
      <top/>
      <bottom style="medium">
        <color indexed="64"/>
      </bottom>
      <diagonal/>
    </border>
  </borders>
  <cellStyleXfs count="3">
    <xf numFmtId="0" fontId="0" fillId="0" borderId="0"/>
    <xf numFmtId="9" fontId="1" fillId="0" borderId="0" applyFont="0" applyFill="0" applyBorder="0" applyAlignment="0" applyProtection="0"/>
    <xf numFmtId="44" fontId="1" fillId="0" borderId="0" applyFont="0" applyFill="0" applyBorder="0" applyAlignment="0" applyProtection="0"/>
  </cellStyleXfs>
  <cellXfs count="207">
    <xf numFmtId="0" fontId="0" fillId="0" borderId="0" xfId="0"/>
    <xf numFmtId="44" fontId="0" fillId="0" borderId="0" xfId="2" applyFont="1"/>
    <xf numFmtId="0" fontId="3" fillId="0" borderId="0" xfId="0" applyFont="1"/>
    <xf numFmtId="0" fontId="3" fillId="0" borderId="0" xfId="0" applyFont="1" applyAlignment="1">
      <alignment horizontal="left" vertical="center"/>
    </xf>
    <xf numFmtId="0" fontId="2" fillId="0" borderId="0" xfId="0" applyFont="1"/>
    <xf numFmtId="166" fontId="4" fillId="0" borderId="12" xfId="2" applyNumberFormat="1" applyFont="1" applyFill="1" applyBorder="1" applyAlignment="1" applyProtection="1">
      <alignment horizontal="right" vertical="center" wrapText="1"/>
      <protection locked="0"/>
    </xf>
    <xf numFmtId="0" fontId="4" fillId="0" borderId="12" xfId="0" applyFont="1" applyBorder="1" applyAlignment="1" applyProtection="1">
      <alignment horizontal="right" vertical="center" wrapText="1"/>
      <protection locked="0"/>
    </xf>
    <xf numFmtId="0" fontId="4" fillId="0" borderId="18" xfId="0" applyFont="1" applyBorder="1" applyAlignment="1" applyProtection="1">
      <alignment horizontal="left" vertical="center" wrapText="1"/>
    </xf>
    <xf numFmtId="0" fontId="4" fillId="0" borderId="12" xfId="0" applyFont="1" applyBorder="1" applyAlignment="1" applyProtection="1">
      <alignment horizontal="left" vertical="center" wrapText="1"/>
    </xf>
    <xf numFmtId="0" fontId="4" fillId="0" borderId="18" xfId="0" applyFont="1" applyBorder="1" applyAlignment="1" applyProtection="1">
      <alignment horizontal="right" vertical="center" wrapText="1"/>
      <protection locked="0"/>
    </xf>
    <xf numFmtId="166" fontId="4" fillId="0" borderId="16" xfId="2" applyNumberFormat="1" applyFont="1" applyFill="1" applyBorder="1" applyAlignment="1" applyProtection="1">
      <alignment horizontal="right" vertical="center" wrapText="1"/>
      <protection locked="0"/>
    </xf>
    <xf numFmtId="6" fontId="5" fillId="2" borderId="9" xfId="0" applyNumberFormat="1" applyFont="1" applyFill="1" applyBorder="1" applyAlignment="1" applyProtection="1">
      <alignment vertical="center" wrapText="1"/>
    </xf>
    <xf numFmtId="0" fontId="4" fillId="0" borderId="36" xfId="0" applyFont="1" applyBorder="1" applyAlignment="1" applyProtection="1">
      <alignment horizontal="left" vertical="center" wrapText="1"/>
    </xf>
    <xf numFmtId="0" fontId="4" fillId="0" borderId="15" xfId="0" applyFont="1" applyBorder="1" applyAlignment="1" applyProtection="1">
      <alignment horizontal="left" vertical="center" wrapText="1"/>
    </xf>
    <xf numFmtId="166" fontId="4" fillId="0" borderId="14" xfId="2" applyNumberFormat="1" applyFont="1" applyFill="1" applyBorder="1" applyAlignment="1" applyProtection="1">
      <alignment horizontal="right" vertical="center" wrapText="1"/>
      <protection locked="0"/>
    </xf>
    <xf numFmtId="166" fontId="4" fillId="0" borderId="38" xfId="2" applyNumberFormat="1" applyFont="1" applyFill="1" applyBorder="1" applyAlignment="1" applyProtection="1">
      <alignment horizontal="right" vertical="center" wrapText="1"/>
      <protection locked="0"/>
    </xf>
    <xf numFmtId="0" fontId="4" fillId="0" borderId="14" xfId="0" applyFont="1" applyFill="1" applyBorder="1" applyAlignment="1" applyProtection="1">
      <alignment horizontal="left" vertical="center" wrapText="1"/>
      <protection locked="0"/>
    </xf>
    <xf numFmtId="0" fontId="5" fillId="4" borderId="8" xfId="0" applyFont="1" applyFill="1" applyBorder="1" applyAlignment="1" applyProtection="1">
      <alignment horizontal="left" vertical="center" wrapText="1"/>
    </xf>
    <xf numFmtId="6" fontId="4" fillId="4" borderId="21" xfId="0" applyNumberFormat="1" applyFont="1" applyFill="1" applyBorder="1" applyAlignment="1" applyProtection="1">
      <alignment vertical="center" wrapText="1"/>
    </xf>
    <xf numFmtId="6" fontId="4" fillId="4" borderId="22" xfId="0" applyNumberFormat="1" applyFont="1" applyFill="1" applyBorder="1" applyAlignment="1" applyProtection="1">
      <alignment horizontal="left" vertical="center" wrapText="1"/>
    </xf>
    <xf numFmtId="6" fontId="5" fillId="4" borderId="39" xfId="0" applyNumberFormat="1" applyFont="1" applyFill="1" applyBorder="1" applyAlignment="1" applyProtection="1">
      <alignment horizontal="right" vertical="center" wrapText="1"/>
    </xf>
    <xf numFmtId="0" fontId="5" fillId="0" borderId="1" xfId="0" applyFont="1" applyBorder="1" applyAlignment="1" applyProtection="1">
      <alignment horizontal="left" vertical="center"/>
    </xf>
    <xf numFmtId="0" fontId="4" fillId="0" borderId="2" xfId="0" applyFont="1" applyBorder="1" applyAlignment="1" applyProtection="1">
      <alignment horizontal="left" vertical="center" wrapText="1"/>
      <protection locked="0"/>
    </xf>
    <xf numFmtId="0" fontId="5" fillId="0" borderId="2" xfId="0" applyFont="1" applyBorder="1" applyAlignment="1" applyProtection="1">
      <alignment horizontal="right" vertical="center"/>
    </xf>
    <xf numFmtId="0" fontId="5" fillId="0" borderId="3" xfId="0" applyFont="1" applyBorder="1" applyAlignment="1" applyProtection="1">
      <alignment horizontal="right" vertical="center" wrapText="1"/>
      <protection locked="0"/>
    </xf>
    <xf numFmtId="0" fontId="4" fillId="0" borderId="0" xfId="0" applyFont="1" applyAlignment="1" applyProtection="1">
      <alignment vertical="center" wrapText="1"/>
      <protection locked="0"/>
    </xf>
    <xf numFmtId="49" fontId="6" fillId="0" borderId="4" xfId="0" applyNumberFormat="1" applyFont="1" applyBorder="1" applyAlignment="1" applyProtection="1">
      <alignment horizontal="left" vertical="center"/>
    </xf>
    <xf numFmtId="0" fontId="4" fillId="0" borderId="0" xfId="0" applyFont="1" applyBorder="1" applyAlignment="1" applyProtection="1">
      <alignment vertical="center"/>
      <protection locked="0"/>
    </xf>
    <xf numFmtId="49" fontId="8" fillId="0" borderId="0" xfId="0" applyNumberFormat="1" applyFont="1" applyBorder="1" applyAlignment="1" applyProtection="1">
      <alignment horizontal="right" vertical="center"/>
    </xf>
    <xf numFmtId="0" fontId="4" fillId="0" borderId="0" xfId="0" applyFont="1" applyAlignment="1" applyProtection="1">
      <alignment vertical="center"/>
      <protection locked="0"/>
    </xf>
    <xf numFmtId="49" fontId="8" fillId="0" borderId="4" xfId="0" applyNumberFormat="1" applyFont="1" applyBorder="1" applyAlignment="1" applyProtection="1">
      <alignment horizontal="left" vertical="center"/>
    </xf>
    <xf numFmtId="0" fontId="4" fillId="0" borderId="0" xfId="0" applyFont="1" applyBorder="1" applyAlignment="1" applyProtection="1">
      <alignment horizontal="left" vertical="center" wrapText="1"/>
      <protection locked="0"/>
    </xf>
    <xf numFmtId="0" fontId="5" fillId="0" borderId="5" xfId="0" applyFont="1" applyBorder="1" applyAlignment="1" applyProtection="1">
      <alignment horizontal="right" vertical="center" wrapText="1"/>
      <protection locked="0"/>
    </xf>
    <xf numFmtId="49" fontId="8" fillId="0" borderId="4" xfId="0" quotePrefix="1" applyNumberFormat="1" applyFont="1" applyBorder="1" applyAlignment="1" applyProtection="1">
      <alignment horizontal="left" vertical="center"/>
    </xf>
    <xf numFmtId="49" fontId="8" fillId="0" borderId="4" xfId="0" applyNumberFormat="1" applyFont="1" applyBorder="1" applyAlignment="1" applyProtection="1">
      <alignment horizontal="left" vertical="center"/>
      <protection locked="0"/>
    </xf>
    <xf numFmtId="0" fontId="4" fillId="0" borderId="0" xfId="0" applyFont="1" applyAlignment="1" applyProtection="1">
      <alignment horizontal="left" vertical="center" wrapText="1"/>
      <protection locked="0"/>
    </xf>
    <xf numFmtId="0" fontId="4" fillId="0" borderId="0" xfId="0" applyFont="1" applyAlignment="1" applyProtection="1">
      <alignment horizontal="right" vertical="center" wrapText="1"/>
      <protection locked="0"/>
    </xf>
    <xf numFmtId="0" fontId="4" fillId="0" borderId="7" xfId="0" applyFont="1" applyBorder="1" applyAlignment="1" applyProtection="1">
      <alignment horizontal="left" vertical="center" wrapText="1"/>
      <protection locked="0"/>
    </xf>
    <xf numFmtId="0" fontId="5" fillId="0" borderId="17" xfId="0" applyFont="1" applyBorder="1" applyAlignment="1" applyProtection="1">
      <alignment horizontal="right" vertical="center" wrapText="1"/>
      <protection locked="0"/>
    </xf>
    <xf numFmtId="0" fontId="5" fillId="0" borderId="0" xfId="0" applyFont="1" applyAlignment="1" applyProtection="1">
      <alignment horizontal="right" vertical="center" wrapText="1"/>
      <protection locked="0"/>
    </xf>
    <xf numFmtId="0" fontId="4" fillId="3" borderId="46" xfId="0" applyFont="1" applyFill="1" applyBorder="1" applyAlignment="1" applyProtection="1">
      <alignment vertical="center"/>
    </xf>
    <xf numFmtId="0" fontId="4" fillId="3" borderId="2" xfId="0" applyFont="1" applyFill="1" applyBorder="1" applyAlignment="1" applyProtection="1">
      <alignment vertical="center" wrapText="1"/>
    </xf>
    <xf numFmtId="0" fontId="5" fillId="3" borderId="3" xfId="0" applyFont="1" applyFill="1" applyBorder="1" applyAlignment="1" applyProtection="1">
      <alignment horizontal="right" vertical="center" wrapText="1"/>
    </xf>
    <xf numFmtId="0" fontId="5" fillId="0" borderId="28" xfId="0" applyFont="1" applyBorder="1" applyAlignment="1" applyProtection="1">
      <alignment horizontal="center" vertical="center" wrapText="1"/>
    </xf>
    <xf numFmtId="0" fontId="5" fillId="0" borderId="28" xfId="0" applyFont="1" applyBorder="1" applyAlignment="1" applyProtection="1">
      <alignment horizontal="left" vertical="center" wrapText="1"/>
    </xf>
    <xf numFmtId="167" fontId="4" fillId="0" borderId="18" xfId="0" applyNumberFormat="1" applyFont="1" applyFill="1" applyBorder="1" applyAlignment="1" applyProtection="1">
      <alignment horizontal="right" vertical="center" wrapText="1"/>
    </xf>
    <xf numFmtId="0" fontId="5" fillId="4" borderId="13" xfId="0" applyFont="1" applyFill="1" applyBorder="1" applyAlignment="1" applyProtection="1">
      <alignment horizontal="left" vertical="center" wrapText="1"/>
    </xf>
    <xf numFmtId="6" fontId="5" fillId="4" borderId="14" xfId="0" applyNumberFormat="1" applyFont="1" applyFill="1" applyBorder="1" applyAlignment="1" applyProtection="1">
      <alignment horizontal="center" vertical="center" wrapText="1"/>
    </xf>
    <xf numFmtId="6" fontId="5" fillId="4" borderId="14" xfId="0" applyNumberFormat="1" applyFont="1" applyFill="1" applyBorder="1" applyAlignment="1" applyProtection="1">
      <alignment vertical="center" wrapText="1"/>
    </xf>
    <xf numFmtId="6" fontId="5" fillId="4" borderId="15" xfId="0" applyNumberFormat="1" applyFont="1" applyFill="1" applyBorder="1" applyAlignment="1" applyProtection="1">
      <alignment horizontal="right" vertical="center" wrapText="1"/>
    </xf>
    <xf numFmtId="0" fontId="5" fillId="0" borderId="27" xfId="0" applyFont="1" applyBorder="1" applyAlignment="1" applyProtection="1">
      <alignment horizontal="center" vertical="center" wrapText="1"/>
    </xf>
    <xf numFmtId="0" fontId="5" fillId="5" borderId="33" xfId="0" applyFont="1" applyFill="1" applyBorder="1" applyAlignment="1" applyProtection="1">
      <alignment horizontal="left" vertical="center" wrapText="1"/>
    </xf>
    <xf numFmtId="0" fontId="5" fillId="4" borderId="0" xfId="0" applyFont="1" applyFill="1" applyBorder="1" applyAlignment="1" applyProtection="1">
      <alignment horizontal="left" vertical="center" wrapText="1"/>
    </xf>
    <xf numFmtId="6" fontId="5" fillId="4" borderId="16" xfId="0" applyNumberFormat="1" applyFont="1" applyFill="1" applyBorder="1" applyAlignment="1" applyProtection="1">
      <alignment horizontal="center" vertical="center" wrapText="1"/>
    </xf>
    <xf numFmtId="6" fontId="5" fillId="4" borderId="16" xfId="0" applyNumberFormat="1" applyFont="1" applyFill="1" applyBorder="1" applyAlignment="1" applyProtection="1">
      <alignment vertical="center" wrapText="1"/>
    </xf>
    <xf numFmtId="6" fontId="5" fillId="4" borderId="38" xfId="0" applyNumberFormat="1" applyFont="1" applyFill="1" applyBorder="1" applyAlignment="1" applyProtection="1">
      <alignment horizontal="right" vertical="center" wrapText="1"/>
    </xf>
    <xf numFmtId="0" fontId="4" fillId="3" borderId="8" xfId="0" applyFont="1" applyFill="1" applyBorder="1" applyAlignment="1" applyProtection="1">
      <alignment vertical="center" wrapText="1"/>
    </xf>
    <xf numFmtId="0" fontId="4" fillId="3" borderId="9" xfId="0" applyFont="1" applyFill="1" applyBorder="1" applyAlignment="1" applyProtection="1">
      <alignment vertical="center" wrapText="1"/>
    </xf>
    <xf numFmtId="0" fontId="5" fillId="3" borderId="10" xfId="0" applyFont="1" applyFill="1" applyBorder="1" applyAlignment="1" applyProtection="1">
      <alignment horizontal="right" vertical="center" wrapText="1"/>
    </xf>
    <xf numFmtId="0" fontId="5" fillId="0" borderId="47" xfId="0" applyFont="1" applyBorder="1" applyAlignment="1" applyProtection="1">
      <alignment horizontal="left" vertical="center" wrapText="1"/>
    </xf>
    <xf numFmtId="0" fontId="5" fillId="5" borderId="35" xfId="0" applyFont="1" applyFill="1" applyBorder="1" applyAlignment="1" applyProtection="1">
      <alignment horizontal="left" vertical="center" wrapText="1"/>
    </xf>
    <xf numFmtId="0" fontId="4" fillId="0" borderId="25" xfId="0" applyFont="1" applyBorder="1" applyAlignment="1" applyProtection="1">
      <alignment horizontal="left" vertical="center" wrapText="1"/>
    </xf>
    <xf numFmtId="166" fontId="5" fillId="0" borderId="25" xfId="0" applyNumberFormat="1" applyFont="1" applyBorder="1" applyAlignment="1" applyProtection="1">
      <alignment horizontal="right" vertical="center" wrapText="1"/>
    </xf>
    <xf numFmtId="166" fontId="5" fillId="0" borderId="13" xfId="0" applyNumberFormat="1" applyFont="1" applyBorder="1" applyAlignment="1" applyProtection="1">
      <alignment horizontal="right" vertical="center" wrapText="1"/>
    </xf>
    <xf numFmtId="0" fontId="4" fillId="0" borderId="13" xfId="0" applyFont="1" applyFill="1" applyBorder="1" applyAlignment="1" applyProtection="1">
      <alignment horizontal="left" vertical="center" wrapText="1"/>
    </xf>
    <xf numFmtId="0" fontId="4" fillId="5" borderId="0" xfId="0" applyFont="1" applyFill="1" applyBorder="1" applyAlignment="1" applyProtection="1">
      <alignment vertical="center" wrapText="1"/>
      <protection locked="0"/>
    </xf>
    <xf numFmtId="0" fontId="5" fillId="2" borderId="9" xfId="0" applyFont="1" applyFill="1" applyBorder="1" applyAlignment="1" applyProtection="1">
      <alignment vertical="center" wrapText="1"/>
    </xf>
    <xf numFmtId="6" fontId="5" fillId="2" borderId="9" xfId="0" applyNumberFormat="1" applyFont="1" applyFill="1" applyBorder="1" applyAlignment="1" applyProtection="1">
      <alignment horizontal="right" vertical="center" wrapText="1"/>
    </xf>
    <xf numFmtId="0" fontId="4" fillId="0" borderId="12" xfId="0" applyFont="1" applyFill="1" applyBorder="1" applyAlignment="1" applyProtection="1">
      <alignment horizontal="left" vertical="center" wrapText="1"/>
    </xf>
    <xf numFmtId="6" fontId="5" fillId="4" borderId="0" xfId="0" applyNumberFormat="1" applyFont="1" applyFill="1" applyBorder="1" applyAlignment="1" applyProtection="1">
      <alignment horizontal="center" vertical="center" wrapText="1"/>
    </xf>
    <xf numFmtId="6" fontId="5" fillId="4" borderId="2" xfId="0" applyNumberFormat="1" applyFont="1" applyFill="1" applyBorder="1" applyAlignment="1" applyProtection="1">
      <alignment horizontal="right" vertical="center" wrapText="1"/>
    </xf>
    <xf numFmtId="0" fontId="4" fillId="3" borderId="44" xfId="0" applyFont="1" applyFill="1" applyBorder="1" applyAlignment="1" applyProtection="1">
      <alignment horizontal="left" vertical="center"/>
    </xf>
    <xf numFmtId="0" fontId="4" fillId="3" borderId="45" xfId="0" applyFont="1" applyFill="1" applyBorder="1" applyAlignment="1" applyProtection="1">
      <alignment horizontal="left" vertical="center" wrapText="1"/>
    </xf>
    <xf numFmtId="0" fontId="5" fillId="3" borderId="43" xfId="0" applyFont="1" applyFill="1" applyBorder="1" applyAlignment="1" applyProtection="1">
      <alignment horizontal="right" vertical="center" wrapText="1"/>
    </xf>
    <xf numFmtId="0" fontId="5" fillId="5" borderId="50" xfId="0" applyFont="1" applyFill="1" applyBorder="1" applyAlignment="1" applyProtection="1">
      <alignment horizontal="left" vertical="center" wrapText="1"/>
    </xf>
    <xf numFmtId="166" fontId="5" fillId="0" borderId="25" xfId="0" applyNumberFormat="1" applyFont="1" applyBorder="1" applyAlignment="1" applyProtection="1">
      <alignment horizontal="right" vertical="center" wrapText="1"/>
      <protection locked="0"/>
    </xf>
    <xf numFmtId="166" fontId="5" fillId="0" borderId="40" xfId="0" applyNumberFormat="1" applyFont="1" applyBorder="1" applyAlignment="1" applyProtection="1">
      <alignment horizontal="right" vertical="center" wrapText="1"/>
      <protection locked="0"/>
    </xf>
    <xf numFmtId="0" fontId="5" fillId="4" borderId="2" xfId="0" applyFont="1" applyFill="1" applyBorder="1" applyAlignment="1" applyProtection="1">
      <alignment horizontal="left" vertical="center" wrapText="1"/>
    </xf>
    <xf numFmtId="6" fontId="5" fillId="4" borderId="2" xfId="0" applyNumberFormat="1" applyFont="1" applyFill="1" applyBorder="1" applyAlignment="1" applyProtection="1">
      <alignment horizontal="center" vertical="center" wrapText="1"/>
    </xf>
    <xf numFmtId="0" fontId="4" fillId="3" borderId="20" xfId="0" applyFont="1" applyFill="1" applyBorder="1" applyAlignment="1" applyProtection="1">
      <alignment horizontal="left" vertical="center" wrapText="1"/>
    </xf>
    <xf numFmtId="0" fontId="4" fillId="3" borderId="9" xfId="0" applyFont="1" applyFill="1" applyBorder="1" applyAlignment="1" applyProtection="1">
      <alignment horizontal="left" vertical="center" wrapText="1"/>
    </xf>
    <xf numFmtId="0" fontId="5" fillId="0" borderId="51" xfId="0" applyFont="1" applyBorder="1" applyAlignment="1" applyProtection="1">
      <alignment horizontal="left" vertical="center" wrapText="1"/>
    </xf>
    <xf numFmtId="166" fontId="5" fillId="0" borderId="21" xfId="0" applyNumberFormat="1" applyFont="1" applyBorder="1" applyAlignment="1" applyProtection="1">
      <alignment horizontal="right" vertical="center" wrapText="1"/>
      <protection locked="0"/>
    </xf>
    <xf numFmtId="0" fontId="5" fillId="4" borderId="38" xfId="0" applyFont="1" applyFill="1" applyBorder="1" applyAlignment="1" applyProtection="1">
      <alignment horizontal="left" vertical="center" wrapText="1"/>
    </xf>
    <xf numFmtId="6" fontId="5" fillId="4" borderId="37" xfId="0" applyNumberFormat="1" applyFont="1" applyFill="1" applyBorder="1" applyAlignment="1" applyProtection="1">
      <alignment vertical="center" wrapText="1"/>
    </xf>
    <xf numFmtId="6" fontId="5" fillId="4" borderId="38" xfId="0" applyNumberFormat="1" applyFont="1" applyFill="1" applyBorder="1" applyAlignment="1" applyProtection="1">
      <alignment horizontal="center" vertical="center" wrapText="1"/>
    </xf>
    <xf numFmtId="0" fontId="4" fillId="0" borderId="0" xfId="0" applyFont="1" applyBorder="1" applyAlignment="1" applyProtection="1">
      <alignment horizontal="right" vertical="center" wrapText="1"/>
      <protection locked="0"/>
    </xf>
    <xf numFmtId="0" fontId="4" fillId="3" borderId="46" xfId="0" applyFont="1" applyFill="1" applyBorder="1" applyAlignment="1" applyProtection="1">
      <alignment horizontal="left" vertical="center" wrapText="1"/>
    </xf>
    <xf numFmtId="0" fontId="11" fillId="3" borderId="9" xfId="0" applyFont="1" applyFill="1" applyBorder="1" applyAlignment="1" applyProtection="1">
      <alignment horizontal="left" vertical="center"/>
    </xf>
    <xf numFmtId="6" fontId="4" fillId="4" borderId="14" xfId="0" applyNumberFormat="1" applyFont="1" applyFill="1" applyBorder="1" applyAlignment="1" applyProtection="1">
      <alignment vertical="center" wrapText="1"/>
    </xf>
    <xf numFmtId="6" fontId="4" fillId="4" borderId="14" xfId="0" applyNumberFormat="1" applyFont="1" applyFill="1" applyBorder="1" applyAlignment="1" applyProtection="1">
      <alignment horizontal="right" vertical="center" wrapText="1"/>
    </xf>
    <xf numFmtId="6" fontId="4" fillId="4" borderId="14" xfId="0" applyNumberFormat="1" applyFont="1" applyFill="1" applyBorder="1" applyAlignment="1" applyProtection="1">
      <alignment horizontal="center" vertical="center" wrapText="1"/>
    </xf>
    <xf numFmtId="0" fontId="11" fillId="3" borderId="8" xfId="0" applyFont="1" applyFill="1" applyBorder="1" applyAlignment="1" applyProtection="1">
      <alignment vertical="center" wrapText="1"/>
    </xf>
    <xf numFmtId="0" fontId="11" fillId="3" borderId="9" xfId="0" applyFont="1" applyFill="1" applyBorder="1" applyAlignment="1" applyProtection="1">
      <alignment vertical="center" wrapText="1"/>
    </xf>
    <xf numFmtId="0" fontId="12" fillId="3" borderId="10" xfId="0" applyFont="1" applyFill="1" applyBorder="1" applyAlignment="1" applyProtection="1">
      <alignment horizontal="right" vertical="center" wrapText="1"/>
    </xf>
    <xf numFmtId="0" fontId="5" fillId="0" borderId="35" xfId="0" applyFont="1" applyBorder="1" applyAlignment="1" applyProtection="1">
      <alignment horizontal="left" vertical="center" wrapText="1"/>
    </xf>
    <xf numFmtId="0" fontId="4" fillId="0" borderId="0" xfId="0" applyFont="1" applyAlignment="1" applyProtection="1">
      <alignment horizontal="center" vertical="center" wrapText="1"/>
      <protection locked="0"/>
    </xf>
    <xf numFmtId="0" fontId="4" fillId="3" borderId="9" xfId="0" applyFont="1" applyFill="1" applyBorder="1" applyAlignment="1" applyProtection="1">
      <alignment vertical="center"/>
    </xf>
    <xf numFmtId="0" fontId="5" fillId="5" borderId="0" xfId="0" applyFont="1" applyFill="1" applyAlignment="1" applyProtection="1">
      <alignment vertical="center" wrapText="1"/>
      <protection locked="0"/>
    </xf>
    <xf numFmtId="0" fontId="11" fillId="0" borderId="11" xfId="0" applyFont="1" applyBorder="1" applyAlignment="1" applyProtection="1">
      <alignment horizontal="left" vertical="center"/>
    </xf>
    <xf numFmtId="0" fontId="5" fillId="5" borderId="30" xfId="0" applyFont="1" applyFill="1" applyBorder="1" applyAlignment="1" applyProtection="1">
      <alignment vertical="center" wrapText="1"/>
    </xf>
    <xf numFmtId="6" fontId="5" fillId="5" borderId="31" xfId="0" applyNumberFormat="1" applyFont="1" applyFill="1" applyBorder="1" applyAlignment="1" applyProtection="1">
      <alignment horizontal="right" vertical="center"/>
    </xf>
    <xf numFmtId="0" fontId="5" fillId="6" borderId="23" xfId="0" applyFont="1" applyFill="1" applyBorder="1" applyAlignment="1" applyProtection="1">
      <alignment vertical="center" wrapText="1"/>
      <protection locked="0"/>
    </xf>
    <xf numFmtId="6" fontId="5" fillId="5" borderId="19" xfId="0" applyNumberFormat="1" applyFont="1" applyFill="1" applyBorder="1" applyAlignment="1" applyProtection="1">
      <alignment horizontal="right" vertical="center"/>
    </xf>
    <xf numFmtId="0" fontId="5" fillId="5" borderId="32" xfId="0" applyFont="1" applyFill="1" applyBorder="1" applyAlignment="1" applyProtection="1">
      <alignment vertical="center" wrapText="1"/>
    </xf>
    <xf numFmtId="165" fontId="5" fillId="0" borderId="24" xfId="2" applyNumberFormat="1" applyFont="1" applyBorder="1" applyAlignment="1" applyProtection="1">
      <alignment horizontal="right" vertical="center"/>
    </xf>
    <xf numFmtId="166" fontId="5" fillId="4" borderId="52" xfId="0" applyNumberFormat="1" applyFont="1" applyFill="1" applyBorder="1" applyAlignment="1" applyProtection="1">
      <alignment horizontal="right" vertical="center" wrapText="1"/>
    </xf>
    <xf numFmtId="6" fontId="4" fillId="0" borderId="18" xfId="0" applyNumberFormat="1" applyFont="1" applyBorder="1" applyAlignment="1" applyProtection="1">
      <alignment horizontal="right" vertical="center" wrapText="1"/>
    </xf>
    <xf numFmtId="0" fontId="4" fillId="0" borderId="0" xfId="0" applyFont="1" applyAlignment="1" applyProtection="1">
      <alignment vertical="center" wrapText="1"/>
    </xf>
    <xf numFmtId="6" fontId="4" fillId="0" borderId="0" xfId="0" applyNumberFormat="1" applyFont="1" applyAlignment="1" applyProtection="1">
      <alignment vertical="center" wrapText="1"/>
    </xf>
    <xf numFmtId="8" fontId="4" fillId="0" borderId="0" xfId="0" applyNumberFormat="1" applyFont="1" applyAlignment="1" applyProtection="1">
      <alignment vertical="center" wrapText="1"/>
    </xf>
    <xf numFmtId="0" fontId="4" fillId="0" borderId="0" xfId="0" applyFont="1" applyAlignment="1" applyProtection="1">
      <alignment horizontal="center" vertical="center" wrapText="1"/>
    </xf>
    <xf numFmtId="6" fontId="5" fillId="0" borderId="12" xfId="0" applyNumberFormat="1" applyFont="1" applyBorder="1" applyAlignment="1" applyProtection="1">
      <alignment horizontal="right" vertical="center" wrapText="1"/>
    </xf>
    <xf numFmtId="0" fontId="5" fillId="5" borderId="11" xfId="0" applyFont="1" applyFill="1" applyBorder="1" applyAlignment="1" applyProtection="1">
      <alignment horizontal="left" vertical="center" wrapText="1"/>
    </xf>
    <xf numFmtId="0" fontId="4" fillId="0" borderId="5" xfId="0" applyFont="1" applyBorder="1" applyAlignment="1" applyProtection="1">
      <alignment horizontal="right" vertical="center" wrapText="1"/>
      <protection locked="0"/>
    </xf>
    <xf numFmtId="167" fontId="5" fillId="4" borderId="14" xfId="0" applyNumberFormat="1" applyFont="1" applyFill="1" applyBorder="1" applyAlignment="1" applyProtection="1">
      <alignment horizontal="center" vertical="center" wrapText="1"/>
    </xf>
    <xf numFmtId="167" fontId="4" fillId="3" borderId="2" xfId="0" applyNumberFormat="1" applyFont="1" applyFill="1" applyBorder="1" applyAlignment="1" applyProtection="1">
      <alignment vertical="center" wrapText="1"/>
    </xf>
    <xf numFmtId="167" fontId="5" fillId="0" borderId="34" xfId="0" applyNumberFormat="1" applyFont="1" applyBorder="1" applyAlignment="1" applyProtection="1">
      <alignment horizontal="right" vertical="center" wrapText="1"/>
    </xf>
    <xf numFmtId="49" fontId="9" fillId="0" borderId="4" xfId="0" applyNumberFormat="1" applyFont="1" applyBorder="1" applyAlignment="1" applyProtection="1">
      <alignment horizontal="left" vertical="center"/>
    </xf>
    <xf numFmtId="49" fontId="8" fillId="0" borderId="6" xfId="0" quotePrefix="1" applyNumberFormat="1" applyFont="1" applyBorder="1" applyAlignment="1" applyProtection="1">
      <alignment horizontal="left" vertical="center"/>
    </xf>
    <xf numFmtId="0" fontId="4" fillId="0" borderId="7" xfId="0" applyFont="1" applyBorder="1" applyAlignment="1" applyProtection="1">
      <alignment horizontal="right" vertical="center" wrapText="1"/>
      <protection locked="0"/>
    </xf>
    <xf numFmtId="0" fontId="5" fillId="0" borderId="7" xfId="0" applyFont="1" applyBorder="1" applyAlignment="1" applyProtection="1">
      <alignment horizontal="left" vertical="center" wrapText="1"/>
      <protection locked="0"/>
    </xf>
    <xf numFmtId="0" fontId="5" fillId="0" borderId="0" xfId="0" applyFont="1" applyAlignment="1" applyProtection="1">
      <alignment vertical="center" wrapText="1"/>
    </xf>
    <xf numFmtId="0" fontId="5" fillId="0" borderId="0" xfId="0" applyFont="1" applyAlignment="1" applyProtection="1">
      <alignment vertical="center" wrapText="1"/>
      <protection locked="0"/>
    </xf>
    <xf numFmtId="49" fontId="13" fillId="0" borderId="55" xfId="0" applyNumberFormat="1" applyFont="1" applyBorder="1" applyAlignment="1" applyProtection="1">
      <alignment horizontal="left" vertical="center"/>
    </xf>
    <xf numFmtId="49" fontId="13" fillId="0" borderId="7" xfId="0" applyNumberFormat="1" applyFont="1" applyBorder="1" applyAlignment="1" applyProtection="1">
      <alignment horizontal="right" vertical="center"/>
    </xf>
    <xf numFmtId="0" fontId="10" fillId="6" borderId="41" xfId="0" applyFont="1" applyFill="1" applyBorder="1" applyAlignment="1" applyProtection="1">
      <alignment horizontal="center" vertical="center" wrapText="1"/>
    </xf>
    <xf numFmtId="0" fontId="5" fillId="6" borderId="42" xfId="0" applyFont="1" applyFill="1" applyBorder="1" applyAlignment="1" applyProtection="1">
      <alignment horizontal="center" vertical="center" wrapText="1"/>
    </xf>
    <xf numFmtId="0" fontId="5" fillId="6" borderId="28" xfId="0" applyFont="1" applyFill="1" applyBorder="1" applyAlignment="1" applyProtection="1">
      <alignment horizontal="center" vertical="center" wrapText="1"/>
    </xf>
    <xf numFmtId="0" fontId="4" fillId="0" borderId="29" xfId="0" applyFont="1" applyFill="1" applyBorder="1" applyAlignment="1" applyProtection="1">
      <alignment vertical="center"/>
      <protection locked="0"/>
    </xf>
    <xf numFmtId="0" fontId="4" fillId="0" borderId="18" xfId="0" applyFont="1" applyFill="1" applyBorder="1" applyAlignment="1" applyProtection="1">
      <alignment vertical="center"/>
      <protection locked="0"/>
    </xf>
    <xf numFmtId="44" fontId="4" fillId="0" borderId="18" xfId="2" applyNumberFormat="1" applyFont="1" applyFill="1" applyBorder="1" applyAlignment="1" applyProtection="1">
      <alignment horizontal="right" vertical="center" wrapText="1"/>
      <protection locked="0"/>
    </xf>
    <xf numFmtId="10" fontId="4" fillId="0" borderId="18" xfId="1" applyNumberFormat="1" applyFont="1" applyFill="1" applyBorder="1" applyAlignment="1" applyProtection="1">
      <alignment horizontal="right" vertical="center" wrapText="1"/>
      <protection locked="0"/>
    </xf>
    <xf numFmtId="0" fontId="4" fillId="0" borderId="23" xfId="0" applyFont="1" applyFill="1" applyBorder="1" applyAlignment="1" applyProtection="1">
      <alignment vertical="center"/>
      <protection locked="0"/>
    </xf>
    <xf numFmtId="0" fontId="4" fillId="0" borderId="12" xfId="0" applyFont="1" applyFill="1" applyBorder="1" applyAlignment="1" applyProtection="1">
      <alignment vertical="center"/>
      <protection locked="0"/>
    </xf>
    <xf numFmtId="44" fontId="4" fillId="0" borderId="12" xfId="2" applyNumberFormat="1" applyFont="1" applyFill="1" applyBorder="1" applyAlignment="1" applyProtection="1">
      <alignment horizontal="right" vertical="center" wrapText="1"/>
      <protection locked="0"/>
    </xf>
    <xf numFmtId="10" fontId="4" fillId="0" borderId="12" xfId="1" applyNumberFormat="1" applyFont="1" applyFill="1" applyBorder="1" applyAlignment="1" applyProtection="1">
      <alignment horizontal="right" vertical="center" wrapText="1"/>
      <protection locked="0"/>
    </xf>
    <xf numFmtId="0" fontId="4" fillId="0" borderId="23" xfId="0" applyFont="1" applyFill="1" applyBorder="1" applyAlignment="1" applyProtection="1">
      <alignment horizontal="left" vertical="center" wrapText="1"/>
      <protection locked="0"/>
    </xf>
    <xf numFmtId="0" fontId="4" fillId="0" borderId="12" xfId="0" applyFont="1" applyFill="1" applyBorder="1" applyAlignment="1" applyProtection="1">
      <alignment horizontal="left" vertical="center" wrapText="1"/>
      <protection locked="0"/>
    </xf>
    <xf numFmtId="0" fontId="5" fillId="6" borderId="54" xfId="0" applyFont="1" applyFill="1" applyBorder="1" applyAlignment="1" applyProtection="1">
      <alignment horizontal="left" vertical="center" wrapText="1"/>
    </xf>
    <xf numFmtId="10" fontId="4" fillId="0" borderId="12" xfId="1" applyNumberFormat="1" applyFont="1" applyFill="1" applyBorder="1" applyAlignment="1" applyProtection="1">
      <alignment vertical="center" wrapText="1"/>
      <protection locked="0"/>
    </xf>
    <xf numFmtId="10" fontId="4" fillId="0" borderId="54" xfId="1" applyNumberFormat="1" applyFont="1" applyFill="1" applyBorder="1" applyAlignment="1" applyProtection="1">
      <alignment vertical="center" wrapText="1"/>
      <protection locked="0"/>
    </xf>
    <xf numFmtId="9" fontId="4" fillId="0" borderId="12" xfId="1" applyFont="1" applyFill="1" applyBorder="1" applyAlignment="1" applyProtection="1">
      <alignment vertical="center" wrapText="1"/>
      <protection locked="0"/>
    </xf>
    <xf numFmtId="0" fontId="5" fillId="6" borderId="48" xfId="0" applyFont="1" applyFill="1" applyBorder="1" applyAlignment="1" applyProtection="1">
      <alignment horizontal="left" vertical="center" wrapText="1"/>
    </xf>
    <xf numFmtId="166" fontId="4" fillId="0" borderId="18" xfId="2" applyNumberFormat="1" applyFont="1" applyFill="1" applyBorder="1" applyAlignment="1" applyProtection="1">
      <alignment horizontal="right" vertical="center" wrapText="1"/>
      <protection locked="0"/>
    </xf>
    <xf numFmtId="0" fontId="4" fillId="0" borderId="18" xfId="0" applyFont="1" applyFill="1" applyBorder="1" applyAlignment="1" applyProtection="1">
      <alignment horizontal="right" vertical="center" wrapText="1"/>
    </xf>
    <xf numFmtId="1" fontId="4" fillId="0" borderId="25" xfId="1" applyNumberFormat="1" applyFont="1" applyFill="1" applyBorder="1" applyAlignment="1" applyProtection="1">
      <alignment horizontal="right" vertical="center" wrapText="1"/>
      <protection locked="0"/>
    </xf>
    <xf numFmtId="1" fontId="4" fillId="0" borderId="12" xfId="0" applyNumberFormat="1" applyFont="1" applyFill="1" applyBorder="1" applyAlignment="1" applyProtection="1">
      <alignment horizontal="right" vertical="center" wrapText="1"/>
      <protection locked="0"/>
    </xf>
    <xf numFmtId="1" fontId="4" fillId="0" borderId="13" xfId="1" applyNumberFormat="1" applyFont="1" applyFill="1" applyBorder="1" applyAlignment="1" applyProtection="1">
      <alignment horizontal="right" vertical="center" wrapText="1"/>
      <protection locked="0"/>
    </xf>
    <xf numFmtId="1" fontId="4" fillId="0" borderId="16" xfId="0" applyNumberFormat="1" applyFont="1" applyFill="1" applyBorder="1" applyAlignment="1" applyProtection="1">
      <alignment horizontal="right" vertical="center" wrapText="1"/>
      <protection locked="0"/>
    </xf>
    <xf numFmtId="1" fontId="4" fillId="0" borderId="37" xfId="1" applyNumberFormat="1" applyFont="1" applyFill="1" applyBorder="1" applyAlignment="1" applyProtection="1">
      <alignment horizontal="right" vertical="center" wrapText="1"/>
      <protection locked="0"/>
    </xf>
    <xf numFmtId="44" fontId="4" fillId="0" borderId="12" xfId="2" applyFont="1" applyFill="1" applyBorder="1" applyAlignment="1" applyProtection="1">
      <alignment horizontal="right" vertical="center" wrapText="1"/>
      <protection locked="0"/>
    </xf>
    <xf numFmtId="0" fontId="4" fillId="0" borderId="36" xfId="0" applyFont="1" applyFill="1" applyBorder="1" applyAlignment="1" applyProtection="1">
      <alignment horizontal="left" vertical="center" wrapText="1"/>
      <protection locked="0"/>
    </xf>
    <xf numFmtId="6" fontId="4" fillId="0" borderId="25" xfId="0" applyNumberFormat="1" applyFont="1" applyFill="1" applyBorder="1" applyAlignment="1" applyProtection="1">
      <alignment vertical="center" wrapText="1"/>
      <protection locked="0"/>
    </xf>
    <xf numFmtId="0" fontId="4" fillId="0" borderId="15" xfId="0" applyFont="1" applyFill="1" applyBorder="1" applyAlignment="1" applyProtection="1">
      <alignment horizontal="left" vertical="center" wrapText="1"/>
      <protection locked="0"/>
    </xf>
    <xf numFmtId="6" fontId="4" fillId="0" borderId="13" xfId="0" applyNumberFormat="1" applyFont="1" applyFill="1" applyBorder="1" applyAlignment="1" applyProtection="1">
      <alignment vertical="center" wrapText="1"/>
      <protection locked="0"/>
    </xf>
    <xf numFmtId="0" fontId="5" fillId="6" borderId="27" xfId="0" applyFont="1" applyFill="1" applyBorder="1" applyAlignment="1" applyProtection="1">
      <alignment horizontal="left" vertical="center" wrapText="1"/>
    </xf>
    <xf numFmtId="0" fontId="5" fillId="6" borderId="35" xfId="0" applyFont="1" applyFill="1" applyBorder="1" applyAlignment="1" applyProtection="1">
      <alignment horizontal="left" vertical="center" wrapText="1"/>
    </xf>
    <xf numFmtId="0" fontId="5" fillId="6" borderId="7" xfId="0" applyFont="1" applyFill="1" applyBorder="1" applyAlignment="1" applyProtection="1">
      <alignment vertical="center" wrapText="1"/>
    </xf>
    <xf numFmtId="0" fontId="5" fillId="6" borderId="28" xfId="0" applyFont="1" applyFill="1" applyBorder="1" applyAlignment="1" applyProtection="1">
      <alignment horizontal="left" vertical="center" wrapText="1"/>
    </xf>
    <xf numFmtId="0" fontId="5" fillId="6" borderId="53" xfId="0" applyFont="1" applyFill="1" applyBorder="1" applyAlignment="1" applyProtection="1">
      <alignment horizontal="left" vertical="center" wrapText="1"/>
    </xf>
    <xf numFmtId="0" fontId="5" fillId="6" borderId="49" xfId="0" applyFont="1" applyFill="1" applyBorder="1" applyAlignment="1" applyProtection="1">
      <alignment horizontal="left" vertical="center" wrapText="1"/>
    </xf>
    <xf numFmtId="0" fontId="4" fillId="0" borderId="26" xfId="0" applyFont="1" applyFill="1" applyBorder="1" applyAlignment="1" applyProtection="1">
      <alignment vertical="center"/>
      <protection locked="0"/>
    </xf>
    <xf numFmtId="1" fontId="4" fillId="0" borderId="18" xfId="0" applyNumberFormat="1" applyFont="1" applyFill="1" applyBorder="1" applyAlignment="1" applyProtection="1">
      <alignment horizontal="right" vertical="center" wrapText="1"/>
      <protection locked="0"/>
    </xf>
    <xf numFmtId="0" fontId="4" fillId="0" borderId="14" xfId="0" applyFont="1" applyFill="1" applyBorder="1" applyAlignment="1" applyProtection="1">
      <alignment vertical="center"/>
      <protection locked="0"/>
    </xf>
    <xf numFmtId="44" fontId="4" fillId="0" borderId="13" xfId="2" applyFont="1" applyFill="1" applyBorder="1" applyAlignment="1" applyProtection="1">
      <alignment horizontal="right" vertical="center" wrapText="1"/>
      <protection locked="0"/>
    </xf>
    <xf numFmtId="0" fontId="4" fillId="0" borderId="38" xfId="0" applyFont="1" applyFill="1" applyBorder="1" applyAlignment="1" applyProtection="1">
      <alignment vertical="center"/>
      <protection locked="0"/>
    </xf>
    <xf numFmtId="44" fontId="4" fillId="0" borderId="16" xfId="2" applyFont="1" applyFill="1" applyBorder="1" applyAlignment="1" applyProtection="1">
      <alignment horizontal="right" vertical="center" wrapText="1"/>
      <protection locked="0"/>
    </xf>
    <xf numFmtId="0" fontId="5" fillId="6" borderId="51" xfId="0" applyFont="1" applyFill="1" applyBorder="1" applyAlignment="1" applyProtection="1">
      <alignment horizontal="left" vertical="center" wrapText="1"/>
    </xf>
    <xf numFmtId="0" fontId="5" fillId="6" borderId="35" xfId="0" applyFont="1" applyFill="1" applyBorder="1" applyAlignment="1" applyProtection="1">
      <alignment vertical="center" wrapText="1"/>
    </xf>
    <xf numFmtId="0" fontId="4" fillId="0" borderId="26" xfId="0" applyFont="1" applyFill="1" applyBorder="1" applyAlignment="1" applyProtection="1">
      <alignment vertical="center" wrapText="1"/>
      <protection locked="0"/>
    </xf>
    <xf numFmtId="0" fontId="4" fillId="0" borderId="21" xfId="0" applyFont="1" applyFill="1" applyBorder="1" applyAlignment="1" applyProtection="1">
      <alignment vertical="center"/>
      <protection locked="0"/>
    </xf>
    <xf numFmtId="166" fontId="4" fillId="0" borderId="26" xfId="2" applyNumberFormat="1" applyFont="1" applyFill="1" applyBorder="1" applyAlignment="1" applyProtection="1">
      <alignment horizontal="right" vertical="center" wrapText="1"/>
      <protection locked="0"/>
    </xf>
    <xf numFmtId="0" fontId="4" fillId="0" borderId="14" xfId="0" applyFont="1" applyFill="1" applyBorder="1" applyAlignment="1" applyProtection="1">
      <alignment vertical="center" wrapText="1"/>
      <protection locked="0"/>
    </xf>
    <xf numFmtId="0" fontId="4" fillId="0" borderId="13" xfId="0" applyFont="1" applyFill="1" applyBorder="1" applyAlignment="1" applyProtection="1">
      <alignment vertical="center"/>
      <protection locked="0"/>
    </xf>
    <xf numFmtId="164" fontId="4" fillId="0" borderId="36" xfId="0" applyNumberFormat="1" applyFont="1" applyFill="1" applyBorder="1" applyAlignment="1" applyProtection="1">
      <alignment horizontal="left" vertical="center" wrapText="1"/>
      <protection locked="0"/>
    </xf>
    <xf numFmtId="10" fontId="4" fillId="0" borderId="18" xfId="1" applyNumberFormat="1" applyFont="1" applyFill="1" applyBorder="1" applyAlignment="1" applyProtection="1">
      <alignment horizontal="left" vertical="center" wrapText="1"/>
      <protection locked="0"/>
    </xf>
    <xf numFmtId="6" fontId="4" fillId="0" borderId="25" xfId="0" applyNumberFormat="1" applyFont="1" applyFill="1" applyBorder="1" applyAlignment="1" applyProtection="1">
      <alignment horizontal="left" vertical="center" wrapText="1"/>
      <protection locked="0"/>
    </xf>
    <xf numFmtId="0" fontId="11" fillId="3" borderId="45" xfId="0" applyFont="1" applyFill="1" applyBorder="1" applyAlignment="1" applyProtection="1">
      <alignment horizontal="left" vertical="center"/>
    </xf>
    <xf numFmtId="0" fontId="11" fillId="3" borderId="35" xfId="0" applyFont="1" applyFill="1" applyBorder="1" applyAlignment="1" applyProtection="1">
      <alignment horizontal="left" vertical="center"/>
    </xf>
    <xf numFmtId="0" fontId="5" fillId="0" borderId="23" xfId="0" applyFont="1" applyFill="1" applyBorder="1" applyAlignment="1" applyProtection="1">
      <alignment vertical="center" wrapText="1"/>
      <protection locked="0"/>
    </xf>
    <xf numFmtId="166" fontId="5" fillId="0" borderId="0" xfId="0" applyNumberFormat="1" applyFont="1" applyAlignment="1" applyProtection="1">
      <alignment horizontal="right" vertical="center" wrapText="1"/>
      <protection locked="0"/>
    </xf>
    <xf numFmtId="2" fontId="4" fillId="0" borderId="18" xfId="2" applyNumberFormat="1" applyFont="1" applyFill="1" applyBorder="1" applyAlignment="1" applyProtection="1">
      <alignment horizontal="right" vertical="center" wrapText="1"/>
      <protection locked="0"/>
    </xf>
    <xf numFmtId="2" fontId="4" fillId="0" borderId="12" xfId="2" applyNumberFormat="1" applyFont="1" applyFill="1" applyBorder="1" applyAlignment="1" applyProtection="1">
      <alignment horizontal="right" vertical="center" wrapText="1"/>
      <protection locked="0"/>
    </xf>
    <xf numFmtId="166" fontId="4" fillId="0" borderId="0" xfId="0" applyNumberFormat="1" applyFont="1" applyAlignment="1" applyProtection="1">
      <alignment horizontal="right" vertical="center" wrapText="1"/>
      <protection locked="0"/>
    </xf>
    <xf numFmtId="0" fontId="4" fillId="0" borderId="26" xfId="0" applyFont="1" applyFill="1" applyBorder="1" applyAlignment="1" applyProtection="1">
      <alignment horizontal="left" vertical="center" wrapText="1"/>
      <protection locked="0"/>
    </xf>
    <xf numFmtId="0" fontId="4" fillId="0" borderId="25" xfId="0" applyFont="1" applyFill="1" applyBorder="1" applyAlignment="1" applyProtection="1">
      <alignment vertical="center"/>
      <protection locked="0"/>
    </xf>
    <xf numFmtId="0" fontId="4" fillId="0" borderId="38" xfId="0" applyFont="1" applyFill="1" applyBorder="1" applyAlignment="1" applyProtection="1">
      <alignment horizontal="left" vertical="center" wrapText="1"/>
      <protection locked="0"/>
    </xf>
    <xf numFmtId="0" fontId="4" fillId="0" borderId="37" xfId="0" applyFont="1" applyFill="1" applyBorder="1" applyAlignment="1" applyProtection="1">
      <alignment vertical="center"/>
      <protection locked="0"/>
    </xf>
    <xf numFmtId="44" fontId="4" fillId="0" borderId="16" xfId="2" applyNumberFormat="1" applyFont="1" applyFill="1" applyBorder="1" applyAlignment="1" applyProtection="1">
      <alignment horizontal="right" vertical="center" wrapText="1"/>
      <protection locked="0"/>
    </xf>
    <xf numFmtId="0" fontId="5" fillId="6" borderId="35" xfId="0" applyFont="1" applyFill="1" applyBorder="1" applyAlignment="1" applyProtection="1">
      <alignment vertical="center"/>
    </xf>
    <xf numFmtId="44" fontId="2" fillId="0" borderId="0" xfId="2" applyFont="1"/>
    <xf numFmtId="0" fontId="4" fillId="0" borderId="0" xfId="0" applyFont="1" applyBorder="1" applyAlignment="1" applyProtection="1">
      <alignment vertical="center"/>
    </xf>
    <xf numFmtId="0" fontId="5" fillId="0" borderId="5" xfId="0" applyFont="1" applyBorder="1" applyAlignment="1" applyProtection="1">
      <alignment horizontal="right" vertical="center"/>
      <protection locked="0"/>
    </xf>
    <xf numFmtId="0" fontId="5" fillId="6" borderId="1" xfId="0" applyFont="1" applyFill="1" applyBorder="1" applyAlignment="1" applyProtection="1">
      <alignment horizontal="left" vertical="center"/>
    </xf>
    <xf numFmtId="0" fontId="4" fillId="6" borderId="2" xfId="0" applyFont="1" applyFill="1" applyBorder="1" applyAlignment="1" applyProtection="1">
      <alignment horizontal="left" vertical="center" wrapText="1"/>
      <protection locked="0"/>
    </xf>
    <xf numFmtId="0" fontId="5" fillId="3" borderId="44" xfId="0" applyFont="1" applyFill="1" applyBorder="1" applyAlignment="1" applyProtection="1">
      <alignment horizontal="left" vertical="center"/>
    </xf>
    <xf numFmtId="0" fontId="5" fillId="3" borderId="20" xfId="0" applyFont="1" applyFill="1" applyBorder="1" applyAlignment="1" applyProtection="1">
      <alignment horizontal="left" vertical="center" wrapText="1"/>
    </xf>
    <xf numFmtId="0" fontId="5" fillId="3" borderId="8" xfId="0" applyFont="1" applyFill="1" applyBorder="1" applyAlignment="1" applyProtection="1">
      <alignment vertical="center" wrapText="1"/>
    </xf>
    <xf numFmtId="0" fontId="5" fillId="3" borderId="46" xfId="0" applyFont="1" applyFill="1" applyBorder="1" applyAlignment="1" applyProtection="1">
      <alignment vertical="center"/>
    </xf>
    <xf numFmtId="44" fontId="5" fillId="2" borderId="9" xfId="0" applyNumberFormat="1" applyFont="1" applyFill="1" applyBorder="1" applyAlignment="1" applyProtection="1">
      <alignment vertical="center" wrapText="1"/>
    </xf>
    <xf numFmtId="44" fontId="4" fillId="0" borderId="26" xfId="2" applyNumberFormat="1" applyFont="1" applyFill="1" applyBorder="1" applyAlignment="1" applyProtection="1">
      <alignment horizontal="right" vertical="center" wrapText="1"/>
      <protection locked="0"/>
    </xf>
    <xf numFmtId="44" fontId="4" fillId="0" borderId="14" xfId="2" applyNumberFormat="1" applyFont="1" applyFill="1" applyBorder="1" applyAlignment="1" applyProtection="1">
      <alignment horizontal="right" vertical="center" wrapText="1"/>
      <protection locked="0"/>
    </xf>
    <xf numFmtId="44" fontId="4" fillId="0" borderId="38" xfId="2" applyNumberFormat="1" applyFont="1" applyFill="1" applyBorder="1" applyAlignment="1" applyProtection="1">
      <alignment horizontal="right" vertical="center" wrapText="1"/>
      <protection locked="0"/>
    </xf>
    <xf numFmtId="166" fontId="5" fillId="5" borderId="31" xfId="0" applyNumberFormat="1" applyFont="1" applyFill="1" applyBorder="1" applyAlignment="1" applyProtection="1">
      <alignment horizontal="right" vertical="center"/>
    </xf>
    <xf numFmtId="0" fontId="2" fillId="0" borderId="0" xfId="0" applyFont="1" applyAlignment="1">
      <alignment horizontal="center"/>
    </xf>
    <xf numFmtId="0" fontId="2" fillId="0" borderId="0" xfId="0" quotePrefix="1" applyFont="1" applyAlignment="1">
      <alignment horizontal="center"/>
    </xf>
  </cellXfs>
  <cellStyles count="3">
    <cellStyle name="Currency" xfId="2" builtinId="4"/>
    <cellStyle name="Normal" xfId="0" builtinId="0"/>
    <cellStyle name="Percent" xfId="1" builtinId="5"/>
  </cellStyles>
  <dxfs count="154">
    <dxf>
      <font>
        <b/>
        <strike val="0"/>
        <outline val="0"/>
        <shadow val="0"/>
        <u val="none"/>
        <vertAlign val="baseline"/>
        <sz val="18"/>
        <color auto="1"/>
      </font>
      <numFmt numFmtId="166" formatCode="_(&quot;$&quot;* #,##0_);_(&quot;$&quot;* \(#,##0\);_(&quot;$&quot;* &quot;-&quot;??_);_(@_)"/>
      <alignment horizontal="right" vertical="center" textRotation="0" indent="0" justifyLastLine="0" shrinkToFit="0" readingOrder="0"/>
    </dxf>
    <dxf>
      <font>
        <strike val="0"/>
        <outline val="0"/>
        <shadow val="0"/>
        <u val="none"/>
        <vertAlign val="baseline"/>
        <sz val="18"/>
        <color auto="1"/>
      </font>
      <numFmt numFmtId="166" formatCode="_(&quot;$&quot;* #,##0_);_(&quot;$&quot;* \(#,##0\);_(&quot;$&quot;* &quot;-&quot;??_);_(@_)"/>
    </dxf>
    <dxf>
      <font>
        <strike val="0"/>
        <outline val="0"/>
        <shadow val="0"/>
        <u val="none"/>
        <vertAlign val="baseline"/>
        <sz val="18"/>
        <color auto="1"/>
      </font>
    </dxf>
    <dxf>
      <font>
        <strike val="0"/>
        <outline val="0"/>
        <shadow val="0"/>
        <u val="none"/>
        <vertAlign val="baseline"/>
        <sz val="18"/>
        <color auto="1"/>
      </font>
    </dxf>
    <dxf>
      <font>
        <strike val="0"/>
        <outline val="0"/>
        <shadow val="0"/>
        <u val="none"/>
        <vertAlign val="baseline"/>
        <sz val="18"/>
        <color auto="1"/>
      </font>
    </dxf>
    <dxf>
      <border outline="0">
        <left style="medium">
          <color rgb="FF000000"/>
        </left>
        <right style="medium">
          <color rgb="FF000000"/>
        </right>
        <top style="thin">
          <color rgb="FF000000"/>
        </top>
        <bottom style="medium">
          <color rgb="FF000000"/>
        </bottom>
      </border>
    </dxf>
    <dxf>
      <font>
        <strike val="0"/>
        <outline val="0"/>
        <shadow val="0"/>
        <u val="none"/>
        <vertAlign val="baseline"/>
        <sz val="18"/>
        <color auto="1"/>
        <family val="2"/>
      </font>
    </dxf>
    <dxf>
      <border>
        <bottom style="medium">
          <color rgb="FF000000"/>
        </bottom>
      </border>
    </dxf>
    <dxf>
      <font>
        <b/>
        <i val="0"/>
        <strike val="0"/>
        <condense val="0"/>
        <extend val="0"/>
        <outline val="0"/>
        <shadow val="0"/>
        <u val="none"/>
        <vertAlign val="baseline"/>
        <sz val="18"/>
        <color auto="1"/>
        <name val="Calibri"/>
        <family val="2"/>
        <scheme val="minor"/>
      </font>
      <alignment horizontal="left" vertical="center" textRotation="0" wrapText="1" indent="0" justifyLastLine="0" shrinkToFit="0" readingOrder="0"/>
      <border diagonalUp="0" diagonalDown="0" outline="0">
        <left style="thin">
          <color indexed="64"/>
        </left>
        <right style="thin">
          <color indexed="64"/>
        </right>
        <top/>
        <bottom/>
      </border>
      <protection locked="1" hidden="0"/>
    </dxf>
    <dxf>
      <font>
        <b/>
        <i val="0"/>
        <strike val="0"/>
        <condense val="0"/>
        <extend val="0"/>
        <outline val="0"/>
        <shadow val="0"/>
        <u val="none"/>
        <vertAlign val="baseline"/>
        <sz val="18"/>
        <color auto="1"/>
        <name val="Calibri"/>
        <family val="2"/>
        <scheme val="minor"/>
      </font>
      <numFmt numFmtId="10" formatCode="&quot;$&quot;#,##0_);[Red]\(&quot;$&quot;#,##0\)"/>
      <alignment horizontal="right" vertical="center" textRotation="0" wrapText="1" indent="0" justifyLastLine="0" shrinkToFit="0" readingOrder="0"/>
      <border diagonalUp="0" diagonalDown="0" outline="0">
        <left style="thin">
          <color indexed="64"/>
        </left>
        <right/>
        <top style="thin">
          <color indexed="64"/>
        </top>
        <bottom style="thin">
          <color indexed="64"/>
        </bottom>
      </border>
      <protection locked="1" hidden="0"/>
    </dxf>
    <dxf>
      <font>
        <b val="0"/>
        <i val="0"/>
        <strike val="0"/>
        <condense val="0"/>
        <extend val="0"/>
        <outline val="0"/>
        <shadow val="0"/>
        <u val="none"/>
        <vertAlign val="baseline"/>
        <sz val="18"/>
        <color auto="1"/>
        <name val="Calibri"/>
        <family val="2"/>
        <scheme val="minor"/>
      </font>
      <numFmt numFmtId="166" formatCode="_(&quot;$&quot;* #,##0_);_(&quot;$&quot;* \(#,##0\);_(&quot;$&quot;* &quot;-&quot;??_);_(@_)"/>
      <fill>
        <patternFill patternType="none">
          <fgColor indexed="64"/>
          <bgColor indexed="65"/>
        </patternFill>
      </fill>
      <alignment horizontal="right" vertical="center" textRotation="0" wrapText="1" indent="0" justifyLastLine="0" shrinkToFit="0" readingOrder="0"/>
      <border diagonalUp="0" diagonalDown="0" outline="0">
        <left style="thin">
          <color indexed="64"/>
        </left>
        <right/>
        <top style="thin">
          <color indexed="64"/>
        </top>
        <bottom/>
      </border>
      <protection locked="0" hidden="0"/>
    </dxf>
    <dxf>
      <font>
        <b val="0"/>
        <i val="0"/>
        <strike val="0"/>
        <condense val="0"/>
        <extend val="0"/>
        <outline val="0"/>
        <shadow val="0"/>
        <u val="none"/>
        <vertAlign val="baseline"/>
        <sz val="18"/>
        <color auto="1"/>
        <name val="Calibri"/>
        <family val="2"/>
        <scheme val="minor"/>
      </font>
      <numFmt numFmtId="1" formatCode="0"/>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8"/>
        <color auto="1"/>
        <name val="Calibri"/>
        <family val="2"/>
        <scheme val="minor"/>
      </font>
      <alignment horizontal="general" vertical="center" textRotation="0" wrapText="0" indent="0" justifyLastLine="0" shrinkToFit="0" readingOrder="0"/>
      <border diagonalUp="0" diagonalDown="0" outline="0">
        <left style="thin">
          <color indexed="64"/>
        </left>
        <right/>
        <top style="thin">
          <color indexed="64"/>
        </top>
        <bottom style="thin">
          <color indexed="64"/>
        </bottom>
      </border>
      <protection locked="0" hidden="0"/>
    </dxf>
    <dxf>
      <font>
        <b val="0"/>
        <i val="0"/>
        <strike val="0"/>
        <condense val="0"/>
        <extend val="0"/>
        <outline val="0"/>
        <shadow val="0"/>
        <u val="none"/>
        <vertAlign val="baseline"/>
        <sz val="18"/>
        <color auto="1"/>
        <name val="Calibri"/>
        <family val="2"/>
        <scheme val="minor"/>
      </font>
      <fill>
        <patternFill patternType="none">
          <fgColor indexed="64"/>
          <bgColor indexed="65"/>
        </patternFill>
      </fill>
      <alignment horizontal="left" vertical="center" textRotation="0" wrapText="1" indent="0" justifyLastLine="0" shrinkToFit="0" readingOrder="0"/>
      <border diagonalUp="0" diagonalDown="0" outline="0">
        <left/>
        <right/>
        <top style="thin">
          <color indexed="64"/>
        </top>
        <bottom style="thin">
          <color indexed="64"/>
        </bottom>
      </border>
      <protection locked="0" hidden="0"/>
    </dxf>
    <dxf>
      <border outline="0">
        <top style="thin">
          <color rgb="FF000000"/>
        </top>
      </border>
    </dxf>
    <dxf>
      <border outline="0">
        <left style="medium">
          <color rgb="FF000000"/>
        </left>
        <right style="medium">
          <color rgb="FF000000"/>
        </right>
        <top style="medium">
          <color rgb="FF000000"/>
        </top>
      </border>
    </dxf>
    <dxf>
      <font>
        <strike val="0"/>
        <outline val="0"/>
        <shadow val="0"/>
        <u val="none"/>
        <vertAlign val="baseline"/>
        <sz val="18"/>
        <color auto="1"/>
        <family val="2"/>
      </font>
    </dxf>
    <dxf>
      <border>
        <bottom style="medium">
          <color rgb="FF000000"/>
        </bottom>
      </border>
    </dxf>
    <dxf>
      <font>
        <b/>
        <i val="0"/>
        <strike val="0"/>
        <condense val="0"/>
        <extend val="0"/>
        <outline val="0"/>
        <shadow val="0"/>
        <u val="none"/>
        <vertAlign val="baseline"/>
        <sz val="18"/>
        <color auto="1"/>
        <name val="Calibri"/>
        <family val="2"/>
        <scheme val="minor"/>
      </font>
      <alignment horizontal="left" vertical="center" textRotation="0" wrapText="1" indent="0" justifyLastLine="0" shrinkToFit="0" readingOrder="0"/>
      <protection locked="1" hidden="0"/>
    </dxf>
    <dxf>
      <font>
        <b/>
        <i val="0"/>
        <strike val="0"/>
        <condense val="0"/>
        <extend val="0"/>
        <outline val="0"/>
        <shadow val="0"/>
        <u val="none"/>
        <vertAlign val="baseline"/>
        <sz val="18"/>
        <color auto="1"/>
        <name val="Calibri"/>
        <family val="2"/>
        <scheme val="minor"/>
      </font>
      <numFmt numFmtId="10" formatCode="&quot;$&quot;#,##0_);[Red]\(&quot;$&quot;#,##0\)"/>
      <alignment horizontal="right" vertical="center" textRotation="0" wrapText="1" indent="0" justifyLastLine="0" shrinkToFit="0" readingOrder="0"/>
      <border diagonalUp="0" diagonalDown="0" outline="0">
        <left style="thin">
          <color indexed="64"/>
        </left>
        <right/>
        <top style="thin">
          <color indexed="64"/>
        </top>
        <bottom style="thin">
          <color indexed="64"/>
        </bottom>
      </border>
      <protection locked="1" hidden="0"/>
    </dxf>
    <dxf>
      <font>
        <b val="0"/>
        <i val="0"/>
        <strike val="0"/>
        <condense val="0"/>
        <extend val="0"/>
        <outline val="0"/>
        <shadow val="0"/>
        <u val="none"/>
        <vertAlign val="baseline"/>
        <sz val="18"/>
        <color auto="1"/>
        <name val="Calibri"/>
        <family val="2"/>
        <scheme val="minor"/>
      </font>
      <numFmt numFmtId="10" formatCode="&quot;$&quot;#,##0_);[Red]\(&quot;$&quot;#,##0\)"/>
      <alignment horizontal="general" vertical="center" textRotation="0" wrapText="1" indent="0" justifyLastLine="0" shrinkToFit="0" readingOrder="0"/>
      <border diagonalUp="0" diagonalDown="0" outline="0">
        <left style="thin">
          <color indexed="64"/>
        </left>
        <right/>
        <top style="thin">
          <color indexed="64"/>
        </top>
        <bottom style="thin">
          <color indexed="64"/>
        </bottom>
      </border>
      <protection locked="0" hidden="0"/>
    </dxf>
    <dxf>
      <font>
        <b val="0"/>
        <i val="0"/>
        <strike val="0"/>
        <condense val="0"/>
        <extend val="0"/>
        <outline val="0"/>
        <shadow val="0"/>
        <u val="none"/>
        <vertAlign val="baseline"/>
        <sz val="18"/>
        <color auto="1"/>
        <name val="Calibri"/>
        <family val="2"/>
        <scheme val="minor"/>
      </font>
      <fill>
        <patternFill patternType="none">
          <fgColor indexed="64"/>
          <bgColor indexed="65"/>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8"/>
        <color auto="1"/>
        <name val="Calibri"/>
        <family val="2"/>
        <scheme val="minor"/>
      </font>
      <numFmt numFmtId="1" formatCode="0"/>
      <fill>
        <patternFill patternType="none">
          <fgColor indexed="64"/>
          <bgColor indexed="65"/>
        </patternFill>
      </fill>
      <alignment horizontal="general" vertical="center" textRotation="0" wrapText="1" indent="0" justifyLastLine="0" shrinkToFit="0" readingOrder="0"/>
      <border diagonalUp="0" diagonalDown="0" outline="0">
        <left style="thin">
          <color indexed="64"/>
        </left>
        <right/>
        <top style="thin">
          <color indexed="64"/>
        </top>
        <bottom style="thin">
          <color indexed="64"/>
        </bottom>
      </border>
      <protection locked="0" hidden="0"/>
    </dxf>
    <dxf>
      <font>
        <b val="0"/>
        <i val="0"/>
        <strike val="0"/>
        <condense val="0"/>
        <extend val="0"/>
        <outline val="0"/>
        <shadow val="0"/>
        <u val="none"/>
        <vertAlign val="baseline"/>
        <sz val="18"/>
        <color auto="1"/>
        <name val="Calibri"/>
        <family val="2"/>
        <scheme val="minor"/>
      </font>
      <fill>
        <patternFill patternType="none">
          <fgColor indexed="64"/>
          <bgColor indexed="65"/>
        </patternFill>
      </fill>
      <alignment horizontal="left" vertical="center" textRotation="0" wrapText="1" indent="0" justifyLastLine="0" shrinkToFit="0" readingOrder="0"/>
      <border diagonalUp="0" diagonalDown="0" outline="0">
        <left/>
        <right style="thin">
          <color indexed="64"/>
        </right>
        <top style="thin">
          <color indexed="64"/>
        </top>
        <bottom style="thin">
          <color indexed="64"/>
        </bottom>
      </border>
      <protection locked="0" hidden="0"/>
    </dxf>
    <dxf>
      <border outline="0">
        <left style="medium">
          <color rgb="FF000000"/>
        </left>
        <right style="medium">
          <color rgb="FF000000"/>
        </right>
        <top style="medium">
          <color rgb="FF000000"/>
        </top>
        <bottom style="medium">
          <color rgb="FF000000"/>
        </bottom>
      </border>
    </dxf>
    <dxf>
      <font>
        <strike val="0"/>
        <outline val="0"/>
        <shadow val="0"/>
        <u val="none"/>
        <vertAlign val="baseline"/>
        <sz val="18"/>
        <color auto="1"/>
        <family val="2"/>
      </font>
    </dxf>
    <dxf>
      <border>
        <bottom style="medium">
          <color rgb="FF000000"/>
        </bottom>
      </border>
    </dxf>
    <dxf>
      <font>
        <b/>
        <i val="0"/>
        <strike val="0"/>
        <condense val="0"/>
        <extend val="0"/>
        <outline val="0"/>
        <shadow val="0"/>
        <u val="none"/>
        <vertAlign val="baseline"/>
        <sz val="18"/>
        <color auto="1"/>
        <name val="Calibri"/>
        <family val="2"/>
        <scheme val="minor"/>
      </font>
      <alignment horizontal="general" vertical="center" textRotation="0" wrapText="1" indent="0" justifyLastLine="0" shrinkToFit="0" readingOrder="0"/>
      <protection locked="1" hidden="0"/>
    </dxf>
    <dxf>
      <font>
        <b/>
        <i val="0"/>
        <strike val="0"/>
        <condense val="0"/>
        <extend val="0"/>
        <outline val="0"/>
        <shadow val="0"/>
        <u val="none"/>
        <vertAlign val="baseline"/>
        <sz val="18"/>
        <color auto="1"/>
        <name val="Calibri"/>
        <family val="2"/>
        <scheme val="minor"/>
      </font>
      <numFmt numFmtId="10" formatCode="&quot;$&quot;#,##0_);[Red]\(&quot;$&quot;#,##0\)"/>
      <alignment horizontal="right" vertical="center" textRotation="0" wrapText="1" indent="0" justifyLastLine="0" shrinkToFit="0" readingOrder="0"/>
      <border diagonalUp="0" diagonalDown="0" outline="0">
        <left style="thin">
          <color indexed="64"/>
        </left>
        <right/>
        <top style="thin">
          <color indexed="64"/>
        </top>
        <bottom style="thin">
          <color indexed="64"/>
        </bottom>
      </border>
      <protection locked="1" hidden="0"/>
    </dxf>
    <dxf>
      <font>
        <b val="0"/>
        <i val="0"/>
        <strike val="0"/>
        <condense val="0"/>
        <extend val="0"/>
        <outline val="0"/>
        <shadow val="0"/>
        <u val="none"/>
        <vertAlign val="baseline"/>
        <sz val="18"/>
        <color auto="1"/>
        <name val="Calibri"/>
        <family val="2"/>
        <scheme val="minor"/>
      </font>
      <numFmt numFmtId="166" formatCode="_(&quot;$&quot;* #,##0_);_(&quot;$&quot;* \(#,##0\);_(&quot;$&quot;* &quot;-&quot;??_);_(@_)"/>
      <fill>
        <patternFill patternType="none">
          <fgColor indexed="64"/>
          <bgColor indexed="65"/>
        </patternFill>
      </fill>
      <alignment horizontal="right" vertical="center" textRotation="0" wrapText="1" indent="0" justifyLastLine="0" shrinkToFit="0" readingOrder="0"/>
      <border diagonalUp="0" diagonalDown="0" outline="0">
        <left/>
        <right/>
        <top style="thin">
          <color indexed="64"/>
        </top>
        <bottom/>
      </border>
      <protection locked="0" hidden="0"/>
    </dxf>
    <dxf>
      <font>
        <b val="0"/>
        <i val="0"/>
        <strike val="0"/>
        <condense val="0"/>
        <extend val="0"/>
        <outline val="0"/>
        <shadow val="0"/>
        <u val="none"/>
        <vertAlign val="baseline"/>
        <sz val="18"/>
        <color auto="1"/>
        <name val="Calibri"/>
        <family val="2"/>
        <scheme val="minor"/>
      </font>
      <numFmt numFmtId="1" formatCode="0"/>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8"/>
        <color auto="1"/>
        <name val="Calibri"/>
        <family val="2"/>
        <scheme val="minor"/>
      </font>
      <alignment horizontal="general" vertical="center" textRotation="0" wrapText="0" indent="0" justifyLastLine="0" shrinkToFit="0" readingOrder="0"/>
      <border diagonalUp="0" diagonalDown="0" outline="0">
        <left style="thin">
          <color indexed="64"/>
        </left>
        <right/>
        <top style="thin">
          <color indexed="64"/>
        </top>
        <bottom style="thin">
          <color indexed="64"/>
        </bottom>
      </border>
      <protection locked="0" hidden="0"/>
    </dxf>
    <dxf>
      <font>
        <b val="0"/>
        <i val="0"/>
        <strike val="0"/>
        <condense val="0"/>
        <extend val="0"/>
        <outline val="0"/>
        <shadow val="0"/>
        <u val="none"/>
        <vertAlign val="baseline"/>
        <sz val="18"/>
        <color auto="1"/>
        <name val="Calibri"/>
        <family val="2"/>
        <scheme val="minor"/>
      </font>
      <alignment horizontal="left" vertical="center" textRotation="0" wrapText="1" indent="0" justifyLastLine="0" shrinkToFit="0" readingOrder="0"/>
      <border diagonalUp="0" diagonalDown="0" outline="0">
        <left/>
        <right/>
        <top style="thin">
          <color indexed="64"/>
        </top>
        <bottom style="thin">
          <color indexed="64"/>
        </bottom>
      </border>
      <protection locked="0" hidden="0"/>
    </dxf>
    <dxf>
      <border outline="0">
        <left style="medium">
          <color rgb="FF000000"/>
        </left>
        <right style="medium">
          <color rgb="FF000000"/>
        </right>
        <top style="medium">
          <color rgb="FF000000"/>
        </top>
        <bottom style="medium">
          <color rgb="FF000000"/>
        </bottom>
      </border>
    </dxf>
    <dxf>
      <font>
        <strike val="0"/>
        <outline val="0"/>
        <shadow val="0"/>
        <u val="none"/>
        <vertAlign val="baseline"/>
        <sz val="18"/>
        <color auto="1"/>
      </font>
    </dxf>
    <dxf>
      <border>
        <bottom style="medium">
          <color rgb="FF000000"/>
        </bottom>
      </border>
    </dxf>
    <dxf>
      <font>
        <strike val="0"/>
        <outline val="0"/>
        <shadow val="0"/>
        <u val="none"/>
        <vertAlign val="baseline"/>
        <sz val="18"/>
        <color auto="1"/>
      </font>
    </dxf>
    <dxf>
      <font>
        <b/>
        <i val="0"/>
        <strike val="0"/>
        <condense val="0"/>
        <extend val="0"/>
        <outline val="0"/>
        <shadow val="0"/>
        <u val="none"/>
        <vertAlign val="baseline"/>
        <sz val="18"/>
        <color auto="1"/>
        <name val="Calibri"/>
        <family val="2"/>
        <scheme val="minor"/>
      </font>
      <numFmt numFmtId="10" formatCode="&quot;$&quot;#,##0_);[Red]\(&quot;$&quot;#,##0\)"/>
      <alignment horizontal="right" vertical="center" textRotation="0" wrapText="1" indent="0" justifyLastLine="0" shrinkToFit="0" readingOrder="0"/>
      <border diagonalUp="0" diagonalDown="0" outline="0">
        <left style="thin">
          <color indexed="64"/>
        </left>
        <right/>
        <top style="thin">
          <color indexed="64"/>
        </top>
        <bottom style="medium">
          <color indexed="64"/>
        </bottom>
      </border>
      <protection locked="1" hidden="0"/>
    </dxf>
    <dxf>
      <font>
        <strike val="0"/>
        <outline val="0"/>
        <shadow val="0"/>
        <u val="none"/>
        <vertAlign val="baseline"/>
        <sz val="18"/>
        <color auto="1"/>
      </font>
    </dxf>
    <dxf>
      <font>
        <b val="0"/>
        <i val="0"/>
        <strike val="0"/>
        <condense val="0"/>
        <extend val="0"/>
        <outline val="0"/>
        <shadow val="0"/>
        <u val="none"/>
        <vertAlign val="baseline"/>
        <sz val="18"/>
        <color auto="1"/>
        <name val="Calibri"/>
        <family val="2"/>
        <scheme val="minor"/>
      </font>
      <numFmt numFmtId="1" formatCode="0"/>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8"/>
        <color auto="1"/>
        <name val="Calibri"/>
        <family val="2"/>
        <scheme val="minor"/>
      </font>
      <alignment horizontal="general" vertical="center" textRotation="0" wrapText="0" indent="0" justifyLastLine="0" shrinkToFit="0" readingOrder="0"/>
      <border diagonalUp="0" diagonalDown="0" outline="0">
        <left/>
        <right/>
        <top style="thin">
          <color indexed="64"/>
        </top>
        <bottom/>
      </border>
      <protection locked="0" hidden="0"/>
    </dxf>
    <dxf>
      <border outline="0">
        <left style="medium">
          <color rgb="FF000000"/>
        </left>
        <right style="medium">
          <color rgb="FF000000"/>
        </right>
        <top style="medium">
          <color rgb="FF000000"/>
        </top>
        <bottom style="medium">
          <color rgb="FF000000"/>
        </bottom>
      </border>
    </dxf>
    <dxf>
      <font>
        <strike val="0"/>
        <outline val="0"/>
        <shadow val="0"/>
        <u val="none"/>
        <vertAlign val="baseline"/>
        <sz val="18"/>
        <color auto="1"/>
        <family val="2"/>
      </font>
    </dxf>
    <dxf>
      <border>
        <bottom style="medium">
          <color rgb="FF000000"/>
        </bottom>
      </border>
    </dxf>
    <dxf>
      <font>
        <b/>
        <i val="0"/>
        <strike val="0"/>
        <condense val="0"/>
        <extend val="0"/>
        <outline val="0"/>
        <shadow val="0"/>
        <u val="none"/>
        <vertAlign val="baseline"/>
        <sz val="18"/>
        <color auto="1"/>
        <name val="Calibri"/>
        <family val="2"/>
        <scheme val="minor"/>
      </font>
      <alignment horizontal="left" vertical="center" textRotation="0" wrapText="1" indent="0" justifyLastLine="0" shrinkToFit="0" readingOrder="0"/>
      <border diagonalUp="0" diagonalDown="0" outline="0">
        <left style="thin">
          <color indexed="64"/>
        </left>
        <right style="thin">
          <color indexed="64"/>
        </right>
        <top/>
        <bottom/>
      </border>
      <protection locked="1" hidden="0"/>
    </dxf>
    <dxf>
      <font>
        <b/>
        <i val="0"/>
        <strike val="0"/>
        <condense val="0"/>
        <extend val="0"/>
        <outline val="0"/>
        <shadow val="0"/>
        <u val="none"/>
        <vertAlign val="baseline"/>
        <sz val="18"/>
        <color auto="1"/>
        <name val="Calibri"/>
        <family val="2"/>
        <scheme val="minor"/>
      </font>
      <numFmt numFmtId="10" formatCode="&quot;$&quot;#,##0_);[Red]\(&quot;$&quot;#,##0\)"/>
      <alignment horizontal="right" vertical="center" textRotation="0" wrapText="1" indent="0" justifyLastLine="0" shrinkToFit="0" readingOrder="0"/>
      <border diagonalUp="0" diagonalDown="0" outline="0">
        <left style="thin">
          <color indexed="64"/>
        </left>
        <right/>
        <top style="thin">
          <color indexed="64"/>
        </top>
        <bottom style="medium">
          <color indexed="64"/>
        </bottom>
      </border>
      <protection locked="1" hidden="0"/>
    </dxf>
    <dxf>
      <font>
        <b val="0"/>
        <i val="0"/>
        <strike val="0"/>
        <condense val="0"/>
        <extend val="0"/>
        <outline val="0"/>
        <shadow val="0"/>
        <u val="none"/>
        <vertAlign val="baseline"/>
        <sz val="18"/>
        <color auto="1"/>
        <name val="Calibri"/>
        <family val="2"/>
        <scheme val="minor"/>
      </font>
      <numFmt numFmtId="1" formatCode="0"/>
      <fill>
        <patternFill patternType="solid">
          <fgColor indexed="64"/>
          <bgColor rgb="FFFFFF00"/>
        </patternFill>
      </fill>
      <alignment horizontal="right" vertical="center" textRotation="0" wrapText="1" indent="0" justifyLastLine="0" shrinkToFit="0" readingOrder="0"/>
      <border diagonalUp="0" diagonalDown="0" outline="0">
        <left style="thin">
          <color indexed="64"/>
        </left>
        <right/>
        <top style="thin">
          <color indexed="64"/>
        </top>
        <bottom/>
      </border>
      <protection locked="0" hidden="0"/>
    </dxf>
    <dxf>
      <font>
        <b val="0"/>
        <i val="0"/>
        <strike val="0"/>
        <condense val="0"/>
        <extend val="0"/>
        <outline val="0"/>
        <shadow val="0"/>
        <u val="none"/>
        <vertAlign val="baseline"/>
        <sz val="18"/>
        <color auto="1"/>
        <name val="Calibri"/>
        <family val="2"/>
        <scheme val="minor"/>
      </font>
      <numFmt numFmtId="1" formatCode="0"/>
      <fill>
        <patternFill patternType="solid">
          <fgColor indexed="64"/>
          <bgColor rgb="FFFFFF00"/>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8"/>
        <color auto="1"/>
        <name val="Calibri"/>
        <family val="2"/>
        <scheme val="minor"/>
      </font>
      <numFmt numFmtId="166" formatCode="_(&quot;$&quot;* #,##0_);_(&quot;$&quot;* \(#,##0\);_(&quot;$&quot;* &quot;-&quot;??_);_(@_)"/>
      <fill>
        <patternFill patternType="solid">
          <fgColor indexed="64"/>
          <bgColor rgb="FFFFFF00"/>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strike val="0"/>
        <outline val="0"/>
        <shadow val="0"/>
        <u val="none"/>
        <vertAlign val="baseline"/>
        <sz val="18"/>
        <color auto="1"/>
      </font>
    </dxf>
    <dxf>
      <border outline="0">
        <left style="medium">
          <color rgb="FF000000"/>
        </left>
        <right style="medium">
          <color rgb="FF000000"/>
        </right>
        <top style="medium">
          <color rgb="FF000000"/>
        </top>
        <bottom style="medium">
          <color rgb="FF000000"/>
        </bottom>
      </border>
    </dxf>
    <dxf>
      <font>
        <strike val="0"/>
        <outline val="0"/>
        <shadow val="0"/>
        <u val="none"/>
        <vertAlign val="baseline"/>
        <sz val="18"/>
        <color auto="1"/>
        <family val="2"/>
      </font>
    </dxf>
    <dxf>
      <font>
        <b/>
        <i val="0"/>
        <strike val="0"/>
        <condense val="0"/>
        <extend val="0"/>
        <outline val="0"/>
        <shadow val="0"/>
        <u val="none"/>
        <vertAlign val="baseline"/>
        <sz val="18"/>
        <color auto="1"/>
        <name val="Calibri"/>
        <family val="2"/>
        <scheme val="minor"/>
      </font>
      <alignment horizontal="left" vertical="center" textRotation="0" wrapText="1" indent="0" justifyLastLine="0" shrinkToFit="0" readingOrder="0"/>
      <border diagonalUp="0" diagonalDown="0" outline="0">
        <left style="thin">
          <color indexed="64"/>
        </left>
        <right style="thin">
          <color indexed="64"/>
        </right>
        <top/>
        <bottom/>
      </border>
      <protection locked="1" hidden="0"/>
    </dxf>
    <dxf>
      <font>
        <b/>
        <i val="0"/>
        <strike val="0"/>
        <condense val="0"/>
        <extend val="0"/>
        <outline val="0"/>
        <shadow val="0"/>
        <u val="none"/>
        <vertAlign val="baseline"/>
        <sz val="18"/>
        <color auto="1"/>
        <name val="Calibri"/>
        <family val="2"/>
        <scheme val="minor"/>
      </font>
      <numFmt numFmtId="10" formatCode="&quot;$&quot;#,##0_);[Red]\(&quot;$&quot;#,##0\)"/>
      <alignment horizontal="right" vertical="center" textRotation="0" wrapText="1" indent="0" justifyLastLine="0" shrinkToFit="0" readingOrder="0"/>
      <border diagonalUp="0" diagonalDown="0" outline="0">
        <left/>
        <right/>
        <top style="thin">
          <color indexed="64"/>
        </top>
        <bottom style="thin">
          <color indexed="64"/>
        </bottom>
      </border>
      <protection locked="0" hidden="0"/>
    </dxf>
    <dxf>
      <font>
        <b val="0"/>
        <i val="0"/>
        <strike val="0"/>
        <condense val="0"/>
        <extend val="0"/>
        <outline val="0"/>
        <shadow val="0"/>
        <u val="none"/>
        <vertAlign val="baseline"/>
        <sz val="18"/>
        <color auto="1"/>
        <name val="Calibri"/>
        <family val="2"/>
        <scheme val="minor"/>
      </font>
      <alignment horizontal="general" vertical="center" textRotation="0" wrapText="1" indent="0" justifyLastLine="0" shrinkToFit="0" readingOrder="0"/>
      <border diagonalUp="0" diagonalDown="0" outline="0">
        <left style="thin">
          <color indexed="64"/>
        </left>
        <right/>
        <top style="thin">
          <color indexed="64"/>
        </top>
        <bottom style="thin">
          <color indexed="64"/>
        </bottom>
      </border>
      <protection locked="0" hidden="0"/>
    </dxf>
    <dxf>
      <font>
        <b val="0"/>
        <i val="0"/>
        <strike val="0"/>
        <condense val="0"/>
        <extend val="0"/>
        <outline val="0"/>
        <shadow val="0"/>
        <u val="none"/>
        <vertAlign val="baseline"/>
        <sz val="18"/>
        <color auto="1"/>
        <name val="Calibri"/>
        <family val="2"/>
        <scheme val="minor"/>
      </font>
      <numFmt numFmtId="10" formatCode="&quot;$&quot;#,##0_);[Red]\(&quot;$&quot;#,##0\)"/>
      <alignment horizontal="righ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18"/>
        <color auto="1"/>
        <name val="Calibri"/>
        <family val="2"/>
        <scheme val="minor"/>
      </font>
      <alignment horizontal="left" vertical="center" textRotation="0" wrapText="1" indent="0" justifyLastLine="0" shrinkToFit="0" readingOrder="0"/>
      <border diagonalUp="0" diagonalDown="0" outline="0">
        <left style="thin">
          <color indexed="64"/>
        </left>
        <right style="thin">
          <color indexed="64"/>
        </right>
        <top style="thin">
          <color indexed="64"/>
        </top>
        <bottom/>
      </border>
      <protection locked="1" hidden="0"/>
    </dxf>
    <dxf>
      <font>
        <b val="0"/>
        <i val="0"/>
        <strike val="0"/>
        <condense val="0"/>
        <extend val="0"/>
        <outline val="0"/>
        <shadow val="0"/>
        <u val="none"/>
        <vertAlign val="baseline"/>
        <sz val="18"/>
        <color auto="1"/>
        <name val="Calibri"/>
        <family val="2"/>
        <scheme val="minor"/>
      </font>
      <alignment horizontal="left" vertical="center" textRotation="0" wrapText="1" indent="0" justifyLastLine="0" shrinkToFit="0" readingOrder="0"/>
      <border diagonalUp="0" diagonalDown="0" outline="0">
        <left/>
        <right style="thin">
          <color indexed="64"/>
        </right>
        <top style="thin">
          <color indexed="64"/>
        </top>
        <bottom style="thin">
          <color indexed="64"/>
        </bottom>
      </border>
      <protection locked="1" hidden="0"/>
    </dxf>
    <dxf>
      <border outline="0">
        <left style="medium">
          <color rgb="FF000000"/>
        </left>
        <right style="medium">
          <color rgb="FF000000"/>
        </right>
        <top style="medium">
          <color rgb="FF000000"/>
        </top>
        <bottom style="medium">
          <color rgb="FF000000"/>
        </bottom>
      </border>
    </dxf>
    <dxf>
      <font>
        <strike val="0"/>
        <outline val="0"/>
        <shadow val="0"/>
        <u val="none"/>
        <vertAlign val="baseline"/>
        <sz val="18"/>
        <color auto="1"/>
        <family val="2"/>
      </font>
    </dxf>
    <dxf>
      <border>
        <bottom style="medium">
          <color rgb="FF000000"/>
        </bottom>
      </border>
    </dxf>
    <dxf>
      <font>
        <b/>
        <i val="0"/>
        <strike val="0"/>
        <condense val="0"/>
        <extend val="0"/>
        <outline val="0"/>
        <shadow val="0"/>
        <u val="none"/>
        <vertAlign val="baseline"/>
        <sz val="18"/>
        <color auto="1"/>
        <name val="Calibri"/>
        <family val="2"/>
        <scheme val="minor"/>
      </font>
      <alignment horizontal="center" vertical="center" textRotation="0" wrapText="1" indent="0" justifyLastLine="0" shrinkToFit="0" readingOrder="0"/>
      <border diagonalUp="0" diagonalDown="0" outline="0">
        <left style="thin">
          <color indexed="64"/>
        </left>
        <right style="thin">
          <color indexed="64"/>
        </right>
        <top/>
        <bottom/>
      </border>
      <protection locked="1" hidden="0"/>
    </dxf>
    <dxf>
      <font>
        <b/>
        <i val="0"/>
        <strike val="0"/>
        <condense val="0"/>
        <extend val="0"/>
        <outline val="0"/>
        <shadow val="0"/>
        <u val="none"/>
        <vertAlign val="baseline"/>
        <sz val="18"/>
        <color auto="1"/>
        <name val="Calibri"/>
        <family val="2"/>
        <scheme val="minor"/>
      </font>
      <numFmt numFmtId="10" formatCode="&quot;$&quot;#,##0_);[Red]\(&quot;$&quot;#,##0\)"/>
      <alignment horizontal="right" vertical="center" textRotation="0" wrapText="1" indent="0" justifyLastLine="0" shrinkToFit="0" readingOrder="0"/>
      <border diagonalUp="0" diagonalDown="0" outline="0">
        <left style="thin">
          <color indexed="64"/>
        </left>
        <right style="medium">
          <color indexed="64"/>
        </right>
        <top/>
        <bottom style="thin">
          <color indexed="64"/>
        </bottom>
      </border>
      <protection locked="1" hidden="0"/>
    </dxf>
    <dxf>
      <font>
        <b val="0"/>
        <i val="0"/>
        <strike val="0"/>
        <condense val="0"/>
        <extend val="0"/>
        <outline val="0"/>
        <shadow val="0"/>
        <u val="none"/>
        <vertAlign val="baseline"/>
        <sz val="18"/>
        <color auto="1"/>
        <name val="Calibri"/>
        <family val="2"/>
        <scheme val="minor"/>
      </font>
      <alignment horizontal="right" vertical="center" textRotation="0" wrapText="1" indent="0" justifyLastLine="0" shrinkToFit="0" readingOrder="0"/>
      <border diagonalUp="0" diagonalDown="0" outline="0">
        <left style="thin">
          <color indexed="64"/>
        </left>
        <right/>
        <top style="thin">
          <color indexed="64"/>
        </top>
        <bottom style="thin">
          <color indexed="64"/>
        </bottom>
      </border>
      <protection locked="0" hidden="0"/>
    </dxf>
    <dxf>
      <font>
        <b val="0"/>
        <i val="0"/>
        <strike val="0"/>
        <condense val="0"/>
        <extend val="0"/>
        <outline val="0"/>
        <shadow val="0"/>
        <u val="none"/>
        <vertAlign val="baseline"/>
        <sz val="18"/>
        <color auto="1"/>
        <name val="Calibri"/>
        <family val="2"/>
        <scheme val="minor"/>
      </font>
      <numFmt numFmtId="167" formatCode="_([$$-409]* #,##0_);_([$$-409]* \(#,##0\);_([$$-409]* &quot;-&quot;??_);_(@_)"/>
      <fill>
        <patternFill patternType="solid">
          <fgColor indexed="64"/>
          <bgColor theme="0"/>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8"/>
        <color auto="1"/>
        <name val="Calibri"/>
        <family val="2"/>
        <scheme val="minor"/>
      </font>
      <alignment horizontal="righ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8"/>
        <color auto="1"/>
        <name val="Calibri"/>
        <family val="2"/>
        <scheme val="minor"/>
      </font>
      <numFmt numFmtId="166" formatCode="_(&quot;$&quot;* #,##0_);_(&quot;$&quot;* \(#,##0\);_(&quot;$&quot;* &quot;-&quot;??_);_(@_)"/>
      <alignment horizontal="righ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8"/>
        <color auto="1"/>
        <name val="Calibri"/>
        <family val="2"/>
        <scheme val="minor"/>
      </font>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8"/>
        <color auto="1"/>
        <name val="Calibri"/>
        <family val="2"/>
        <scheme val="minor"/>
      </font>
      <alignment horizontal="left" vertical="center" textRotation="0" wrapText="1" indent="0" justifyLastLine="0" shrinkToFit="0" readingOrder="0"/>
      <border diagonalUp="0" diagonalDown="0" outline="0">
        <left style="medium">
          <color indexed="64"/>
        </left>
        <right style="thin">
          <color indexed="64"/>
        </right>
        <top style="thin">
          <color indexed="64"/>
        </top>
        <bottom style="thin">
          <color indexed="64"/>
        </bottom>
      </border>
      <protection locked="0" hidden="0"/>
    </dxf>
    <dxf>
      <border outline="0">
        <top style="medium">
          <color rgb="FF000000"/>
        </top>
        <bottom style="medium">
          <color rgb="FF000000"/>
        </bottom>
      </border>
    </dxf>
    <dxf>
      <font>
        <strike val="0"/>
        <outline val="0"/>
        <shadow val="0"/>
        <u val="none"/>
        <vertAlign val="baseline"/>
        <sz val="18"/>
        <color auto="1"/>
        <family val="2"/>
      </font>
    </dxf>
    <dxf>
      <border outline="0">
        <bottom style="medium">
          <color rgb="FF000000"/>
        </bottom>
      </border>
    </dxf>
    <dxf>
      <font>
        <b/>
        <i val="0"/>
        <strike val="0"/>
        <condense val="0"/>
        <extend val="0"/>
        <outline val="0"/>
        <shadow val="0"/>
        <u val="none"/>
        <vertAlign val="baseline"/>
        <sz val="18"/>
        <color auto="1"/>
        <name val="Calibri"/>
        <family val="2"/>
        <scheme val="minor"/>
      </font>
      <alignment horizontal="center" vertical="center" textRotation="0" wrapText="1" indent="0" justifyLastLine="0" shrinkToFit="0" readingOrder="0"/>
      <border diagonalUp="0" diagonalDown="0" outline="0">
        <left style="thin">
          <color indexed="64"/>
        </left>
        <right style="thin">
          <color indexed="64"/>
        </right>
        <top/>
        <bottom/>
      </border>
      <protection locked="1" hidden="0"/>
    </dxf>
    <dxf>
      <font>
        <color rgb="FF9C0006"/>
      </font>
      <fill>
        <patternFill patternType="none">
          <bgColor auto="1"/>
        </patternFill>
      </fill>
    </dxf>
    <dxf>
      <font>
        <color rgb="FF006100"/>
      </font>
      <fill>
        <patternFill patternType="none">
          <bgColor auto="1"/>
        </patternFill>
      </fill>
    </dxf>
    <dxf>
      <font>
        <color rgb="FF9C0006"/>
      </font>
      <fill>
        <patternFill patternType="none">
          <bgColor auto="1"/>
        </patternFill>
      </fill>
    </dxf>
    <dxf>
      <font>
        <color rgb="FF006100"/>
      </font>
      <fill>
        <patternFill patternType="none">
          <bgColor auto="1"/>
        </patternFill>
      </fill>
    </dxf>
    <dxf>
      <font>
        <b/>
        <strike val="0"/>
        <outline val="0"/>
        <shadow val="0"/>
        <u val="none"/>
        <vertAlign val="baseline"/>
        <sz val="18"/>
        <color auto="1"/>
      </font>
      <numFmt numFmtId="166" formatCode="_(&quot;$&quot;* #,##0_);_(&quot;$&quot;* \(#,##0\);_(&quot;$&quot;* &quot;-&quot;??_);_(@_)"/>
      <alignment horizontal="right" vertical="center" textRotation="0" indent="0" justifyLastLine="0" shrinkToFit="0" readingOrder="0"/>
    </dxf>
    <dxf>
      <font>
        <strike val="0"/>
        <outline val="0"/>
        <shadow val="0"/>
        <u val="none"/>
        <vertAlign val="baseline"/>
        <sz val="18"/>
        <color auto="1"/>
      </font>
    </dxf>
    <dxf>
      <font>
        <strike val="0"/>
        <outline val="0"/>
        <shadow val="0"/>
        <u val="none"/>
        <vertAlign val="baseline"/>
        <sz val="18"/>
        <color auto="1"/>
      </font>
    </dxf>
    <dxf>
      <font>
        <strike val="0"/>
        <outline val="0"/>
        <shadow val="0"/>
        <u val="none"/>
        <vertAlign val="baseline"/>
        <sz val="18"/>
        <color auto="1"/>
      </font>
    </dxf>
    <dxf>
      <font>
        <strike val="0"/>
        <outline val="0"/>
        <shadow val="0"/>
        <u val="none"/>
        <vertAlign val="baseline"/>
        <sz val="18"/>
        <color auto="1"/>
      </font>
    </dxf>
    <dxf>
      <border outline="0">
        <left style="medium">
          <color rgb="FF000000"/>
        </left>
        <right style="medium">
          <color rgb="FF000000"/>
        </right>
        <top style="thin">
          <color rgb="FF000000"/>
        </top>
        <bottom style="medium">
          <color rgb="FF000000"/>
        </bottom>
      </border>
    </dxf>
    <dxf>
      <font>
        <strike val="0"/>
        <outline val="0"/>
        <shadow val="0"/>
        <u val="none"/>
        <vertAlign val="baseline"/>
        <sz val="18"/>
        <color auto="1"/>
        <family val="2"/>
      </font>
    </dxf>
    <dxf>
      <border>
        <bottom style="medium">
          <color rgb="FF000000"/>
        </bottom>
      </border>
    </dxf>
    <dxf>
      <font>
        <b/>
        <i val="0"/>
        <strike val="0"/>
        <condense val="0"/>
        <extend val="0"/>
        <outline val="0"/>
        <shadow val="0"/>
        <u val="none"/>
        <vertAlign val="baseline"/>
        <sz val="18"/>
        <color auto="1"/>
        <name val="Calibri"/>
        <family val="2"/>
        <scheme val="minor"/>
      </font>
      <alignment horizontal="left" vertical="center" textRotation="0" wrapText="1" indent="0" justifyLastLine="0" shrinkToFit="0" readingOrder="0"/>
      <border diagonalUp="0" diagonalDown="0" outline="0">
        <left style="thin">
          <color indexed="64"/>
        </left>
        <right style="thin">
          <color indexed="64"/>
        </right>
        <top/>
        <bottom/>
      </border>
      <protection locked="1" hidden="0"/>
    </dxf>
    <dxf>
      <font>
        <b/>
        <i val="0"/>
        <strike val="0"/>
        <condense val="0"/>
        <extend val="0"/>
        <outline val="0"/>
        <shadow val="0"/>
        <u val="none"/>
        <vertAlign val="baseline"/>
        <sz val="18"/>
        <color auto="1"/>
        <name val="Calibri"/>
        <family val="2"/>
        <scheme val="minor"/>
      </font>
      <numFmt numFmtId="10" formatCode="&quot;$&quot;#,##0_);[Red]\(&quot;$&quot;#,##0\)"/>
      <alignment horizontal="right" vertical="center" textRotation="0" wrapText="1" indent="0" justifyLastLine="0" shrinkToFit="0" readingOrder="0"/>
      <border diagonalUp="0" diagonalDown="0" outline="0">
        <left style="thin">
          <color indexed="64"/>
        </left>
        <right/>
        <top style="thin">
          <color indexed="64"/>
        </top>
        <bottom style="thin">
          <color indexed="64"/>
        </bottom>
      </border>
      <protection locked="1" hidden="0"/>
    </dxf>
    <dxf>
      <font>
        <b val="0"/>
        <i val="0"/>
        <strike val="0"/>
        <condense val="0"/>
        <extend val="0"/>
        <outline val="0"/>
        <shadow val="0"/>
        <u val="none"/>
        <vertAlign val="baseline"/>
        <sz val="18"/>
        <color auto="1"/>
        <name val="Calibri"/>
        <family val="2"/>
        <scheme val="minor"/>
      </font>
      <numFmt numFmtId="166" formatCode="_(&quot;$&quot;* #,##0_);_(&quot;$&quot;* \(#,##0\);_(&quot;$&quot;* &quot;-&quot;??_);_(@_)"/>
      <fill>
        <patternFill patternType="none">
          <fgColor indexed="64"/>
          <bgColor indexed="65"/>
        </patternFill>
      </fill>
      <alignment horizontal="right" vertical="center" textRotation="0" wrapText="1" indent="0" justifyLastLine="0" shrinkToFit="0" readingOrder="0"/>
      <border diagonalUp="0" diagonalDown="0" outline="0">
        <left style="thin">
          <color indexed="64"/>
        </left>
        <right/>
        <top style="thin">
          <color indexed="64"/>
        </top>
        <bottom/>
      </border>
      <protection locked="0" hidden="0"/>
    </dxf>
    <dxf>
      <font>
        <b val="0"/>
        <i val="0"/>
        <strike val="0"/>
        <condense val="0"/>
        <extend val="0"/>
        <outline val="0"/>
        <shadow val="0"/>
        <u val="none"/>
        <vertAlign val="baseline"/>
        <sz val="18"/>
        <color auto="1"/>
        <name val="Calibri"/>
        <family val="2"/>
        <scheme val="minor"/>
      </font>
      <numFmt numFmtId="1" formatCode="0"/>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8"/>
        <color auto="1"/>
        <name val="Calibri"/>
        <family val="2"/>
        <scheme val="minor"/>
      </font>
      <alignment horizontal="general" vertical="center" textRotation="0" wrapText="0" indent="0" justifyLastLine="0" shrinkToFit="0" readingOrder="0"/>
      <border diagonalUp="0" diagonalDown="0" outline="0">
        <left style="thin">
          <color indexed="64"/>
        </left>
        <right/>
        <top style="thin">
          <color indexed="64"/>
        </top>
        <bottom style="thin">
          <color indexed="64"/>
        </bottom>
      </border>
      <protection locked="0" hidden="0"/>
    </dxf>
    <dxf>
      <font>
        <b val="0"/>
        <i val="0"/>
        <strike val="0"/>
        <condense val="0"/>
        <extend val="0"/>
        <outline val="0"/>
        <shadow val="0"/>
        <u val="none"/>
        <vertAlign val="baseline"/>
        <sz val="18"/>
        <color auto="1"/>
        <name val="Calibri"/>
        <family val="2"/>
        <scheme val="minor"/>
      </font>
      <fill>
        <patternFill patternType="none">
          <fgColor indexed="64"/>
          <bgColor indexed="65"/>
        </patternFill>
      </fill>
      <alignment horizontal="left" vertical="center" textRotation="0" wrapText="1" indent="0" justifyLastLine="0" shrinkToFit="0" readingOrder="0"/>
      <border diagonalUp="0" diagonalDown="0" outline="0">
        <left/>
        <right/>
        <top style="thin">
          <color indexed="64"/>
        </top>
        <bottom style="thin">
          <color indexed="64"/>
        </bottom>
      </border>
      <protection locked="0" hidden="0"/>
    </dxf>
    <dxf>
      <border outline="0">
        <top style="thin">
          <color rgb="FF000000"/>
        </top>
      </border>
    </dxf>
    <dxf>
      <border outline="0">
        <left style="medium">
          <color rgb="FF000000"/>
        </left>
        <right style="medium">
          <color rgb="FF000000"/>
        </right>
        <top style="medium">
          <color rgb="FF000000"/>
        </top>
      </border>
    </dxf>
    <dxf>
      <font>
        <strike val="0"/>
        <outline val="0"/>
        <shadow val="0"/>
        <u val="none"/>
        <vertAlign val="baseline"/>
        <sz val="18"/>
        <color auto="1"/>
        <family val="2"/>
      </font>
    </dxf>
    <dxf>
      <border>
        <bottom style="medium">
          <color rgb="FF000000"/>
        </bottom>
      </border>
    </dxf>
    <dxf>
      <font>
        <b/>
        <i val="0"/>
        <strike val="0"/>
        <condense val="0"/>
        <extend val="0"/>
        <outline val="0"/>
        <shadow val="0"/>
        <u val="none"/>
        <vertAlign val="baseline"/>
        <sz val="18"/>
        <color auto="1"/>
        <name val="Calibri"/>
        <family val="2"/>
        <scheme val="minor"/>
      </font>
      <alignment horizontal="left" vertical="center" textRotation="0" wrapText="1" indent="0" justifyLastLine="0" shrinkToFit="0" readingOrder="0"/>
      <protection locked="1" hidden="0"/>
    </dxf>
    <dxf>
      <font>
        <b/>
        <i val="0"/>
        <strike val="0"/>
        <condense val="0"/>
        <extend val="0"/>
        <outline val="0"/>
        <shadow val="0"/>
        <u val="none"/>
        <vertAlign val="baseline"/>
        <sz val="18"/>
        <color auto="1"/>
        <name val="Calibri"/>
        <family val="2"/>
        <scheme val="minor"/>
      </font>
      <numFmt numFmtId="10" formatCode="&quot;$&quot;#,##0_);[Red]\(&quot;$&quot;#,##0\)"/>
      <alignment horizontal="right" vertical="center" textRotation="0" wrapText="1" indent="0" justifyLastLine="0" shrinkToFit="0" readingOrder="0"/>
      <border diagonalUp="0" diagonalDown="0" outline="0">
        <left style="thin">
          <color indexed="64"/>
        </left>
        <right/>
        <top style="thin">
          <color indexed="64"/>
        </top>
        <bottom style="thin">
          <color indexed="64"/>
        </bottom>
      </border>
      <protection locked="1" hidden="0"/>
    </dxf>
    <dxf>
      <font>
        <b val="0"/>
        <i val="0"/>
        <strike val="0"/>
        <condense val="0"/>
        <extend val="0"/>
        <outline val="0"/>
        <shadow val="0"/>
        <u val="none"/>
        <vertAlign val="baseline"/>
        <sz val="18"/>
        <color auto="1"/>
        <name val="Calibri"/>
        <family val="2"/>
        <scheme val="minor"/>
      </font>
      <numFmt numFmtId="10" formatCode="&quot;$&quot;#,##0_);[Red]\(&quot;$&quot;#,##0\)"/>
      <alignment horizontal="general" vertical="center" textRotation="0" wrapText="1" indent="0" justifyLastLine="0" shrinkToFit="0" readingOrder="0"/>
      <border diagonalUp="0" diagonalDown="0" outline="0">
        <left style="thin">
          <color indexed="64"/>
        </left>
        <right/>
        <top style="thin">
          <color indexed="64"/>
        </top>
        <bottom style="thin">
          <color indexed="64"/>
        </bottom>
      </border>
      <protection locked="0" hidden="0"/>
    </dxf>
    <dxf>
      <font>
        <b val="0"/>
        <i val="0"/>
        <strike val="0"/>
        <condense val="0"/>
        <extend val="0"/>
        <outline val="0"/>
        <shadow val="0"/>
        <u val="none"/>
        <vertAlign val="baseline"/>
        <sz val="18"/>
        <color auto="1"/>
        <name val="Calibri"/>
        <family val="2"/>
        <scheme val="minor"/>
      </font>
      <fill>
        <patternFill patternType="none">
          <fgColor indexed="64"/>
          <bgColor indexed="65"/>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8"/>
        <color auto="1"/>
        <name val="Calibri"/>
        <family val="2"/>
        <scheme val="minor"/>
      </font>
      <numFmt numFmtId="1" formatCode="0"/>
      <fill>
        <patternFill patternType="none">
          <fgColor indexed="64"/>
          <bgColor indexed="65"/>
        </patternFill>
      </fill>
      <alignment horizontal="general" vertical="center" textRotation="0" wrapText="1" indent="0" justifyLastLine="0" shrinkToFit="0" readingOrder="0"/>
      <border diagonalUp="0" diagonalDown="0" outline="0">
        <left style="thin">
          <color indexed="64"/>
        </left>
        <right/>
        <top style="thin">
          <color indexed="64"/>
        </top>
        <bottom style="thin">
          <color indexed="64"/>
        </bottom>
      </border>
      <protection locked="0" hidden="0"/>
    </dxf>
    <dxf>
      <font>
        <b val="0"/>
        <i val="0"/>
        <strike val="0"/>
        <condense val="0"/>
        <extend val="0"/>
        <outline val="0"/>
        <shadow val="0"/>
        <u val="none"/>
        <vertAlign val="baseline"/>
        <sz val="18"/>
        <color auto="1"/>
        <name val="Calibri"/>
        <family val="2"/>
        <scheme val="minor"/>
      </font>
      <fill>
        <patternFill patternType="none">
          <fgColor indexed="64"/>
          <bgColor indexed="65"/>
        </patternFill>
      </fill>
      <alignment horizontal="left" vertical="center" textRotation="0" wrapText="1" indent="0" justifyLastLine="0" shrinkToFit="0" readingOrder="0"/>
      <border diagonalUp="0" diagonalDown="0" outline="0">
        <left/>
        <right style="thin">
          <color indexed="64"/>
        </right>
        <top style="thin">
          <color indexed="64"/>
        </top>
        <bottom style="thin">
          <color indexed="64"/>
        </bottom>
      </border>
      <protection locked="0" hidden="0"/>
    </dxf>
    <dxf>
      <border outline="0">
        <left style="medium">
          <color rgb="FF000000"/>
        </left>
        <right style="medium">
          <color rgb="FF000000"/>
        </right>
        <top style="medium">
          <color rgb="FF000000"/>
        </top>
        <bottom style="medium">
          <color rgb="FF000000"/>
        </bottom>
      </border>
    </dxf>
    <dxf>
      <font>
        <strike val="0"/>
        <outline val="0"/>
        <shadow val="0"/>
        <u val="none"/>
        <vertAlign val="baseline"/>
        <sz val="18"/>
        <color auto="1"/>
        <family val="2"/>
      </font>
    </dxf>
    <dxf>
      <border>
        <bottom style="medium">
          <color rgb="FF000000"/>
        </bottom>
      </border>
    </dxf>
    <dxf>
      <font>
        <b/>
        <i val="0"/>
        <strike val="0"/>
        <condense val="0"/>
        <extend val="0"/>
        <outline val="0"/>
        <shadow val="0"/>
        <u val="none"/>
        <vertAlign val="baseline"/>
        <sz val="18"/>
        <color auto="1"/>
        <name val="Calibri"/>
        <family val="2"/>
        <scheme val="minor"/>
      </font>
      <alignment horizontal="general" vertical="center" textRotation="0" wrapText="1" indent="0" justifyLastLine="0" shrinkToFit="0" readingOrder="0"/>
      <protection locked="1" hidden="0"/>
    </dxf>
    <dxf>
      <font>
        <b/>
        <i val="0"/>
        <strike val="0"/>
        <condense val="0"/>
        <extend val="0"/>
        <outline val="0"/>
        <shadow val="0"/>
        <u val="none"/>
        <vertAlign val="baseline"/>
        <sz val="18"/>
        <color auto="1"/>
        <name val="Calibri"/>
        <family val="2"/>
        <scheme val="minor"/>
      </font>
      <numFmt numFmtId="10" formatCode="&quot;$&quot;#,##0_);[Red]\(&quot;$&quot;#,##0\)"/>
      <alignment horizontal="right" vertical="center" textRotation="0" wrapText="1" indent="0" justifyLastLine="0" shrinkToFit="0" readingOrder="0"/>
      <border diagonalUp="0" diagonalDown="0" outline="0">
        <left style="thin">
          <color indexed="64"/>
        </left>
        <right/>
        <top style="thin">
          <color indexed="64"/>
        </top>
        <bottom style="thin">
          <color indexed="64"/>
        </bottom>
      </border>
      <protection locked="1" hidden="0"/>
    </dxf>
    <dxf>
      <font>
        <b val="0"/>
        <i val="0"/>
        <strike val="0"/>
        <condense val="0"/>
        <extend val="0"/>
        <outline val="0"/>
        <shadow val="0"/>
        <u val="none"/>
        <vertAlign val="baseline"/>
        <sz val="18"/>
        <color auto="1"/>
        <name val="Calibri"/>
        <family val="2"/>
        <scheme val="minor"/>
      </font>
      <numFmt numFmtId="166" formatCode="_(&quot;$&quot;* #,##0_);_(&quot;$&quot;* \(#,##0\);_(&quot;$&quot;* &quot;-&quot;??_);_(@_)"/>
      <fill>
        <patternFill patternType="none">
          <fgColor indexed="64"/>
          <bgColor indexed="65"/>
        </patternFill>
      </fill>
      <alignment horizontal="right" vertical="center" textRotation="0" wrapText="1" indent="0" justifyLastLine="0" shrinkToFit="0" readingOrder="0"/>
      <border diagonalUp="0" diagonalDown="0" outline="0">
        <left/>
        <right/>
        <top style="thin">
          <color indexed="64"/>
        </top>
        <bottom/>
      </border>
      <protection locked="0" hidden="0"/>
    </dxf>
    <dxf>
      <font>
        <b val="0"/>
        <i val="0"/>
        <strike val="0"/>
        <condense val="0"/>
        <extend val="0"/>
        <outline val="0"/>
        <shadow val="0"/>
        <u val="none"/>
        <vertAlign val="baseline"/>
        <sz val="18"/>
        <color auto="1"/>
        <name val="Calibri"/>
        <family val="2"/>
        <scheme val="minor"/>
      </font>
      <numFmt numFmtId="1" formatCode="0"/>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8"/>
        <color auto="1"/>
        <name val="Calibri"/>
        <family val="2"/>
        <scheme val="minor"/>
      </font>
      <alignment horizontal="general" vertical="center" textRotation="0" wrapText="0" indent="0" justifyLastLine="0" shrinkToFit="0" readingOrder="0"/>
      <border diagonalUp="0" diagonalDown="0" outline="0">
        <left style="thin">
          <color indexed="64"/>
        </left>
        <right/>
        <top style="thin">
          <color indexed="64"/>
        </top>
        <bottom style="thin">
          <color indexed="64"/>
        </bottom>
      </border>
      <protection locked="0" hidden="0"/>
    </dxf>
    <dxf>
      <font>
        <b val="0"/>
        <i val="0"/>
        <strike val="0"/>
        <condense val="0"/>
        <extend val="0"/>
        <outline val="0"/>
        <shadow val="0"/>
        <u val="none"/>
        <vertAlign val="baseline"/>
        <sz val="18"/>
        <color auto="1"/>
        <name val="Calibri"/>
        <family val="2"/>
        <scheme val="minor"/>
      </font>
      <alignment horizontal="left" vertical="center" textRotation="0" wrapText="1" indent="0" justifyLastLine="0" shrinkToFit="0" readingOrder="0"/>
      <border diagonalUp="0" diagonalDown="0" outline="0">
        <left/>
        <right/>
        <top style="thin">
          <color indexed="64"/>
        </top>
        <bottom style="thin">
          <color indexed="64"/>
        </bottom>
      </border>
      <protection locked="0" hidden="0"/>
    </dxf>
    <dxf>
      <border outline="0">
        <left style="medium">
          <color rgb="FF000000"/>
        </left>
        <right style="medium">
          <color rgb="FF000000"/>
        </right>
        <top style="medium">
          <color rgb="FF000000"/>
        </top>
        <bottom style="medium">
          <color rgb="FF000000"/>
        </bottom>
      </border>
    </dxf>
    <dxf>
      <font>
        <strike val="0"/>
        <outline val="0"/>
        <shadow val="0"/>
        <u val="none"/>
        <vertAlign val="baseline"/>
        <sz val="18"/>
        <color auto="1"/>
      </font>
    </dxf>
    <dxf>
      <border>
        <bottom style="medium">
          <color rgb="FF000000"/>
        </bottom>
      </border>
    </dxf>
    <dxf>
      <font>
        <strike val="0"/>
        <outline val="0"/>
        <shadow val="0"/>
        <u val="none"/>
        <vertAlign val="baseline"/>
        <sz val="18"/>
        <color auto="1"/>
      </font>
    </dxf>
    <dxf>
      <font>
        <b/>
        <i val="0"/>
        <strike val="0"/>
        <condense val="0"/>
        <extend val="0"/>
        <outline val="0"/>
        <shadow val="0"/>
        <u val="none"/>
        <vertAlign val="baseline"/>
        <sz val="18"/>
        <color auto="1"/>
        <name val="Calibri"/>
        <family val="2"/>
        <scheme val="minor"/>
      </font>
      <numFmt numFmtId="10" formatCode="&quot;$&quot;#,##0_);[Red]\(&quot;$&quot;#,##0\)"/>
      <alignment horizontal="right" vertical="center" textRotation="0" wrapText="1" indent="0" justifyLastLine="0" shrinkToFit="0" readingOrder="0"/>
      <border diagonalUp="0" diagonalDown="0" outline="0">
        <left style="thin">
          <color indexed="64"/>
        </left>
        <right/>
        <top style="thin">
          <color indexed="64"/>
        </top>
        <bottom style="medium">
          <color indexed="64"/>
        </bottom>
      </border>
      <protection locked="1" hidden="0"/>
    </dxf>
    <dxf>
      <font>
        <strike val="0"/>
        <outline val="0"/>
        <shadow val="0"/>
        <u val="none"/>
        <vertAlign val="baseline"/>
        <sz val="18"/>
        <color auto="1"/>
      </font>
    </dxf>
    <dxf>
      <font>
        <b val="0"/>
        <i val="0"/>
        <strike val="0"/>
        <condense val="0"/>
        <extend val="0"/>
        <outline val="0"/>
        <shadow val="0"/>
        <u val="none"/>
        <vertAlign val="baseline"/>
        <sz val="18"/>
        <color auto="1"/>
        <name val="Calibri"/>
        <family val="2"/>
        <scheme val="minor"/>
      </font>
      <numFmt numFmtId="1" formatCode="0"/>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8"/>
        <color auto="1"/>
        <name val="Calibri"/>
        <family val="2"/>
        <scheme val="minor"/>
      </font>
      <alignment horizontal="general" vertical="center" textRotation="0" wrapText="0" indent="0" justifyLastLine="0" shrinkToFit="0" readingOrder="0"/>
      <border diagonalUp="0" diagonalDown="0" outline="0">
        <left/>
        <right/>
        <top style="thin">
          <color indexed="64"/>
        </top>
        <bottom/>
      </border>
      <protection locked="0" hidden="0"/>
    </dxf>
    <dxf>
      <border outline="0">
        <left style="medium">
          <color rgb="FF000000"/>
        </left>
        <right style="medium">
          <color rgb="FF000000"/>
        </right>
        <top style="medium">
          <color rgb="FF000000"/>
        </top>
        <bottom style="medium">
          <color rgb="FF000000"/>
        </bottom>
      </border>
    </dxf>
    <dxf>
      <font>
        <strike val="0"/>
        <outline val="0"/>
        <shadow val="0"/>
        <u val="none"/>
        <vertAlign val="baseline"/>
        <sz val="18"/>
        <color auto="1"/>
        <family val="2"/>
      </font>
    </dxf>
    <dxf>
      <border>
        <bottom style="medium">
          <color rgb="FF000000"/>
        </bottom>
      </border>
    </dxf>
    <dxf>
      <font>
        <b/>
        <i val="0"/>
        <strike val="0"/>
        <condense val="0"/>
        <extend val="0"/>
        <outline val="0"/>
        <shadow val="0"/>
        <u val="none"/>
        <vertAlign val="baseline"/>
        <sz val="18"/>
        <color auto="1"/>
        <name val="Calibri"/>
        <family val="2"/>
        <scheme val="minor"/>
      </font>
      <alignment horizontal="left" vertical="center" textRotation="0" wrapText="1" indent="0" justifyLastLine="0" shrinkToFit="0" readingOrder="0"/>
      <border diagonalUp="0" diagonalDown="0" outline="0">
        <left style="thin">
          <color indexed="64"/>
        </left>
        <right style="thin">
          <color indexed="64"/>
        </right>
        <top/>
        <bottom/>
      </border>
      <protection locked="1" hidden="0"/>
    </dxf>
    <dxf>
      <font>
        <b/>
        <i val="0"/>
        <strike val="0"/>
        <condense val="0"/>
        <extend val="0"/>
        <outline val="0"/>
        <shadow val="0"/>
        <u val="none"/>
        <vertAlign val="baseline"/>
        <sz val="18"/>
        <color auto="1"/>
        <name val="Calibri"/>
        <family val="2"/>
        <scheme val="minor"/>
      </font>
      <numFmt numFmtId="10" formatCode="&quot;$&quot;#,##0_);[Red]\(&quot;$&quot;#,##0\)"/>
      <alignment horizontal="right" vertical="center" textRotation="0" wrapText="1" indent="0" justifyLastLine="0" shrinkToFit="0" readingOrder="0"/>
      <border diagonalUp="0" diagonalDown="0" outline="0">
        <left style="thin">
          <color indexed="64"/>
        </left>
        <right/>
        <top style="thin">
          <color indexed="64"/>
        </top>
        <bottom style="medium">
          <color indexed="64"/>
        </bottom>
      </border>
      <protection locked="1" hidden="0"/>
    </dxf>
    <dxf>
      <font>
        <b val="0"/>
        <i val="0"/>
        <strike val="0"/>
        <condense val="0"/>
        <extend val="0"/>
        <outline val="0"/>
        <shadow val="0"/>
        <u val="none"/>
        <vertAlign val="baseline"/>
        <sz val="18"/>
        <color auto="1"/>
        <name val="Calibri"/>
        <family val="2"/>
        <scheme val="minor"/>
      </font>
      <numFmt numFmtId="1" formatCode="0"/>
      <fill>
        <patternFill patternType="solid">
          <fgColor indexed="64"/>
          <bgColor rgb="FFFFFF00"/>
        </patternFill>
      </fill>
      <alignment horizontal="right" vertical="center" textRotation="0" wrapText="1" indent="0" justifyLastLine="0" shrinkToFit="0" readingOrder="0"/>
      <border diagonalUp="0" diagonalDown="0" outline="0">
        <left style="thin">
          <color indexed="64"/>
        </left>
        <right/>
        <top style="thin">
          <color indexed="64"/>
        </top>
        <bottom/>
      </border>
      <protection locked="0" hidden="0"/>
    </dxf>
    <dxf>
      <font>
        <b val="0"/>
        <i val="0"/>
        <strike val="0"/>
        <condense val="0"/>
        <extend val="0"/>
        <outline val="0"/>
        <shadow val="0"/>
        <u val="none"/>
        <vertAlign val="baseline"/>
        <sz val="18"/>
        <color auto="1"/>
        <name val="Calibri"/>
        <family val="2"/>
        <scheme val="minor"/>
      </font>
      <numFmt numFmtId="1" formatCode="0"/>
      <fill>
        <patternFill patternType="solid">
          <fgColor indexed="64"/>
          <bgColor rgb="FFFFFF00"/>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8"/>
        <color auto="1"/>
        <name val="Calibri"/>
        <family val="2"/>
        <scheme val="minor"/>
      </font>
      <numFmt numFmtId="166" formatCode="_(&quot;$&quot;* #,##0_);_(&quot;$&quot;* \(#,##0\);_(&quot;$&quot;* &quot;-&quot;??_);_(@_)"/>
      <fill>
        <patternFill patternType="solid">
          <fgColor indexed="64"/>
          <bgColor rgb="FFFFFF00"/>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strike val="0"/>
        <outline val="0"/>
        <shadow val="0"/>
        <u val="none"/>
        <vertAlign val="baseline"/>
        <sz val="18"/>
        <color auto="1"/>
      </font>
    </dxf>
    <dxf>
      <border outline="0">
        <left style="medium">
          <color rgb="FF000000"/>
        </left>
        <right style="medium">
          <color rgb="FF000000"/>
        </right>
        <top style="medium">
          <color rgb="FF000000"/>
        </top>
        <bottom style="medium">
          <color rgb="FF000000"/>
        </bottom>
      </border>
    </dxf>
    <dxf>
      <font>
        <strike val="0"/>
        <outline val="0"/>
        <shadow val="0"/>
        <u val="none"/>
        <vertAlign val="baseline"/>
        <sz val="18"/>
        <color auto="1"/>
        <family val="2"/>
      </font>
    </dxf>
    <dxf>
      <font>
        <b/>
        <i val="0"/>
        <strike val="0"/>
        <condense val="0"/>
        <extend val="0"/>
        <outline val="0"/>
        <shadow val="0"/>
        <u val="none"/>
        <vertAlign val="baseline"/>
        <sz val="18"/>
        <color auto="1"/>
        <name val="Calibri"/>
        <family val="2"/>
        <scheme val="minor"/>
      </font>
      <alignment horizontal="left" vertical="center" textRotation="0" wrapText="1" indent="0" justifyLastLine="0" shrinkToFit="0" readingOrder="0"/>
      <border diagonalUp="0" diagonalDown="0" outline="0">
        <left style="thin">
          <color indexed="64"/>
        </left>
        <right style="thin">
          <color indexed="64"/>
        </right>
        <top/>
        <bottom/>
      </border>
      <protection locked="1" hidden="0"/>
    </dxf>
    <dxf>
      <font>
        <b/>
        <i val="0"/>
        <strike val="0"/>
        <condense val="0"/>
        <extend val="0"/>
        <outline val="0"/>
        <shadow val="0"/>
        <u val="none"/>
        <vertAlign val="baseline"/>
        <sz val="18"/>
        <color auto="1"/>
        <name val="Calibri"/>
        <family val="2"/>
        <scheme val="minor"/>
      </font>
      <numFmt numFmtId="10" formatCode="&quot;$&quot;#,##0_);[Red]\(&quot;$&quot;#,##0\)"/>
      <alignment horizontal="right" vertical="center" textRotation="0" wrapText="1" indent="0" justifyLastLine="0" shrinkToFit="0" readingOrder="0"/>
      <border diagonalUp="0" diagonalDown="0" outline="0">
        <left/>
        <right/>
        <top style="thin">
          <color indexed="64"/>
        </top>
        <bottom style="thin">
          <color indexed="64"/>
        </bottom>
      </border>
      <protection locked="0" hidden="0"/>
    </dxf>
    <dxf>
      <font>
        <b val="0"/>
        <i val="0"/>
        <strike val="0"/>
        <condense val="0"/>
        <extend val="0"/>
        <outline val="0"/>
        <shadow val="0"/>
        <u val="none"/>
        <vertAlign val="baseline"/>
        <sz val="18"/>
        <color auto="1"/>
        <name val="Calibri"/>
        <family val="2"/>
        <scheme val="minor"/>
      </font>
      <alignment horizontal="general" vertical="center" textRotation="0" wrapText="1" indent="0" justifyLastLine="0" shrinkToFit="0" readingOrder="0"/>
      <border diagonalUp="0" diagonalDown="0" outline="0">
        <left style="thin">
          <color indexed="64"/>
        </left>
        <right/>
        <top style="thin">
          <color indexed="64"/>
        </top>
        <bottom style="thin">
          <color indexed="64"/>
        </bottom>
      </border>
      <protection locked="0" hidden="0"/>
    </dxf>
    <dxf>
      <font>
        <b val="0"/>
        <i val="0"/>
        <strike val="0"/>
        <condense val="0"/>
        <extend val="0"/>
        <outline val="0"/>
        <shadow val="0"/>
        <u val="none"/>
        <vertAlign val="baseline"/>
        <sz val="18"/>
        <color auto="1"/>
        <name val="Calibri"/>
        <family val="2"/>
        <scheme val="minor"/>
      </font>
      <numFmt numFmtId="10" formatCode="&quot;$&quot;#,##0_);[Red]\(&quot;$&quot;#,##0\)"/>
      <alignment horizontal="righ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18"/>
        <color auto="1"/>
        <name val="Calibri"/>
        <family val="2"/>
        <scheme val="minor"/>
      </font>
      <alignment horizontal="left" vertical="center" textRotation="0" wrapText="1" indent="0" justifyLastLine="0" shrinkToFit="0" readingOrder="0"/>
      <border diagonalUp="0" diagonalDown="0" outline="0">
        <left style="thin">
          <color indexed="64"/>
        </left>
        <right style="thin">
          <color indexed="64"/>
        </right>
        <top style="thin">
          <color indexed="64"/>
        </top>
        <bottom/>
      </border>
      <protection locked="1" hidden="0"/>
    </dxf>
    <dxf>
      <font>
        <b val="0"/>
        <i val="0"/>
        <strike val="0"/>
        <condense val="0"/>
        <extend val="0"/>
        <outline val="0"/>
        <shadow val="0"/>
        <u val="none"/>
        <vertAlign val="baseline"/>
        <sz val="18"/>
        <color auto="1"/>
        <name val="Calibri"/>
        <family val="2"/>
        <scheme val="minor"/>
      </font>
      <alignment horizontal="left" vertical="center" textRotation="0" wrapText="1" indent="0" justifyLastLine="0" shrinkToFit="0" readingOrder="0"/>
      <border diagonalUp="0" diagonalDown="0" outline="0">
        <left/>
        <right style="thin">
          <color indexed="64"/>
        </right>
        <top style="thin">
          <color indexed="64"/>
        </top>
        <bottom style="thin">
          <color indexed="64"/>
        </bottom>
      </border>
      <protection locked="1" hidden="0"/>
    </dxf>
    <dxf>
      <border outline="0">
        <left style="medium">
          <color rgb="FF000000"/>
        </left>
        <right style="medium">
          <color rgb="FF000000"/>
        </right>
        <top style="medium">
          <color rgb="FF000000"/>
        </top>
        <bottom style="medium">
          <color rgb="FF000000"/>
        </bottom>
      </border>
    </dxf>
    <dxf>
      <font>
        <strike val="0"/>
        <outline val="0"/>
        <shadow val="0"/>
        <u val="none"/>
        <vertAlign val="baseline"/>
        <sz val="18"/>
        <color auto="1"/>
        <family val="2"/>
      </font>
    </dxf>
    <dxf>
      <border>
        <bottom style="medium">
          <color rgb="FF000000"/>
        </bottom>
      </border>
    </dxf>
    <dxf>
      <font>
        <b/>
        <i val="0"/>
        <strike val="0"/>
        <condense val="0"/>
        <extend val="0"/>
        <outline val="0"/>
        <shadow val="0"/>
        <u val="none"/>
        <vertAlign val="baseline"/>
        <sz val="18"/>
        <color auto="1"/>
        <name val="Calibri"/>
        <family val="2"/>
        <scheme val="minor"/>
      </font>
      <alignment horizontal="center" vertical="center" textRotation="0" wrapText="1" indent="0" justifyLastLine="0" shrinkToFit="0" readingOrder="0"/>
      <border diagonalUp="0" diagonalDown="0" outline="0">
        <left style="thin">
          <color indexed="64"/>
        </left>
        <right style="thin">
          <color indexed="64"/>
        </right>
        <top/>
        <bottom/>
      </border>
      <protection locked="1" hidden="0"/>
    </dxf>
    <dxf>
      <font>
        <b/>
        <i val="0"/>
        <strike val="0"/>
        <condense val="0"/>
        <extend val="0"/>
        <outline val="0"/>
        <shadow val="0"/>
        <u val="none"/>
        <vertAlign val="baseline"/>
        <sz val="18"/>
        <color auto="1"/>
        <name val="Calibri"/>
        <family val="2"/>
        <scheme val="minor"/>
      </font>
      <numFmt numFmtId="10" formatCode="&quot;$&quot;#,##0_);[Red]\(&quot;$&quot;#,##0\)"/>
      <alignment horizontal="right" vertical="center" textRotation="0" wrapText="1" indent="0" justifyLastLine="0" shrinkToFit="0" readingOrder="0"/>
      <border diagonalUp="0" diagonalDown="0" outline="0">
        <left style="thin">
          <color indexed="64"/>
        </left>
        <right style="medium">
          <color indexed="64"/>
        </right>
        <top/>
        <bottom style="thin">
          <color indexed="64"/>
        </bottom>
      </border>
      <protection locked="1" hidden="0"/>
    </dxf>
    <dxf>
      <font>
        <b val="0"/>
        <i val="0"/>
        <strike val="0"/>
        <condense val="0"/>
        <extend val="0"/>
        <outline val="0"/>
        <shadow val="0"/>
        <u val="none"/>
        <vertAlign val="baseline"/>
        <sz val="18"/>
        <color auto="1"/>
        <name val="Calibri"/>
        <family val="2"/>
        <scheme val="minor"/>
      </font>
      <alignment horizontal="right" vertical="center" textRotation="0" wrapText="1" indent="0" justifyLastLine="0" shrinkToFit="0" readingOrder="0"/>
      <border diagonalUp="0" diagonalDown="0" outline="0">
        <left style="thin">
          <color indexed="64"/>
        </left>
        <right/>
        <top style="thin">
          <color indexed="64"/>
        </top>
        <bottom style="thin">
          <color indexed="64"/>
        </bottom>
      </border>
      <protection locked="0" hidden="0"/>
    </dxf>
    <dxf>
      <font>
        <b val="0"/>
        <i val="0"/>
        <strike val="0"/>
        <condense val="0"/>
        <extend val="0"/>
        <outline val="0"/>
        <shadow val="0"/>
        <u val="none"/>
        <vertAlign val="baseline"/>
        <sz val="18"/>
        <color auto="1"/>
        <name val="Calibri"/>
        <family val="2"/>
        <scheme val="minor"/>
      </font>
      <numFmt numFmtId="167" formatCode="_([$$-409]* #,##0_);_([$$-409]* \(#,##0\);_([$$-409]* &quot;-&quot;??_);_(@_)"/>
      <fill>
        <patternFill patternType="solid">
          <fgColor indexed="64"/>
          <bgColor theme="0"/>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8"/>
        <color auto="1"/>
        <name val="Calibri"/>
        <family val="2"/>
        <scheme val="minor"/>
      </font>
      <alignment horizontal="righ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8"/>
        <color auto="1"/>
        <name val="Calibri"/>
        <family val="2"/>
        <scheme val="minor"/>
      </font>
      <numFmt numFmtId="166" formatCode="_(&quot;$&quot;* #,##0_);_(&quot;$&quot;* \(#,##0\);_(&quot;$&quot;* &quot;-&quot;??_);_(@_)"/>
      <alignment horizontal="righ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8"/>
        <color auto="1"/>
        <name val="Calibri"/>
        <family val="2"/>
        <scheme val="minor"/>
      </font>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8"/>
        <color auto="1"/>
        <name val="Calibri"/>
        <family val="2"/>
        <scheme val="minor"/>
      </font>
      <alignment horizontal="left" vertical="center" textRotation="0" wrapText="1" indent="0" justifyLastLine="0" shrinkToFit="0" readingOrder="0"/>
      <border diagonalUp="0" diagonalDown="0" outline="0">
        <left style="medium">
          <color indexed="64"/>
        </left>
        <right style="thin">
          <color indexed="64"/>
        </right>
        <top style="thin">
          <color indexed="64"/>
        </top>
        <bottom style="thin">
          <color indexed="64"/>
        </bottom>
      </border>
      <protection locked="0" hidden="0"/>
    </dxf>
    <dxf>
      <border outline="0">
        <top style="medium">
          <color rgb="FF000000"/>
        </top>
        <bottom style="medium">
          <color rgb="FF000000"/>
        </bottom>
      </border>
    </dxf>
    <dxf>
      <font>
        <strike val="0"/>
        <outline val="0"/>
        <shadow val="0"/>
        <u val="none"/>
        <vertAlign val="baseline"/>
        <sz val="18"/>
        <color auto="1"/>
        <family val="2"/>
      </font>
    </dxf>
    <dxf>
      <border outline="0">
        <bottom style="medium">
          <color rgb="FF000000"/>
        </bottom>
      </border>
    </dxf>
    <dxf>
      <font>
        <b/>
        <i val="0"/>
        <strike val="0"/>
        <condense val="0"/>
        <extend val="0"/>
        <outline val="0"/>
        <shadow val="0"/>
        <u val="none"/>
        <vertAlign val="baseline"/>
        <sz val="18"/>
        <color auto="1"/>
        <name val="Calibri"/>
        <family val="2"/>
        <scheme val="minor"/>
      </font>
      <alignment horizontal="center" vertical="center" textRotation="0" wrapText="1" indent="0" justifyLastLine="0" shrinkToFit="0" readingOrder="0"/>
      <border diagonalUp="0" diagonalDown="0" outline="0">
        <left style="thin">
          <color indexed="64"/>
        </left>
        <right style="thin">
          <color indexed="64"/>
        </right>
        <top/>
        <bottom/>
      </border>
      <protection locked="1" hidden="0"/>
    </dxf>
    <dxf>
      <font>
        <color rgb="FF9C0006"/>
      </font>
      <fill>
        <patternFill patternType="none">
          <bgColor auto="1"/>
        </patternFill>
      </fill>
    </dxf>
    <dxf>
      <font>
        <color rgb="FF006100"/>
      </font>
      <fill>
        <patternFill patternType="none">
          <bgColor auto="1"/>
        </patternFill>
      </fill>
    </dxf>
    <dxf>
      <font>
        <color rgb="FF9C0006"/>
      </font>
      <fill>
        <patternFill patternType="none">
          <bgColor auto="1"/>
        </patternFill>
      </fill>
    </dxf>
    <dxf>
      <font>
        <color rgb="FF006100"/>
      </font>
      <fill>
        <patternFill patternType="none">
          <bgColor auto="1"/>
        </patternFill>
      </fill>
    </dxf>
  </dxfs>
  <tableStyles count="2" defaultTableStyle="TableStyleMedium2" defaultPivotStyle="PivotStyleLight16">
    <tableStyle name="Table Style 1" pivot="0" count="0" xr9:uid="{0BA8B799-1532-4C9B-B9A0-30539034F333}"/>
    <tableStyle name="Table Style 2" pivot="0" count="0" xr9:uid="{32BF97DB-D7AE-40E1-BFF7-DC5A6F18185B}"/>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11" Type="http://schemas.openxmlformats.org/officeDocument/2006/relationships/customXml" Target="../customXml/item4.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 xr:uid="{51C2BEB9-7869-465A-B91D-2D85D0DB5087}" name="Table1518" displayName="Table1518" ref="A15:G27" totalsRowShown="0" headerRowDxfId="149" dataDxfId="147" headerRowBorderDxfId="148" tableBorderDxfId="146">
  <autoFilter ref="A15:G27" xr:uid="{06E65D2C-33E6-4184-9504-C12858541D38}"/>
  <tableColumns count="7">
    <tableColumn id="1" xr3:uid="{106882EA-712D-43BC-A7A3-2C55C24F94B9}" name="Staff Position_x000a_(Project Role) (Highlighted)" dataDxfId="145"/>
    <tableColumn id="2" xr3:uid="{581A60EC-A391-4228-8AC6-0E38FAB1D465}" name="Staff Name _x000a_(If Known) (Highlighted)" dataDxfId="144"/>
    <tableColumn id="3" xr3:uid="{C93E7F5A-8C1F-4F67-8EE9-9043CA7C6121}" name="Annual Salary (Highlighted)" dataDxfId="143" dataCellStyle="Currency"/>
    <tableColumn id="4" xr3:uid="{9D5480ED-56FC-42B8-8CD0-539DB511EDD8}" name="Percentage of Time (Highlighted)" dataDxfId="142" dataCellStyle="Percent"/>
    <tableColumn id="5" xr3:uid="{E3D7DB91-1554-4FBC-9481-21F02B72DEFA}" name="Annual Cost " dataDxfId="141">
      <calculatedColumnFormula>(ROUND(Table1518[[#This Row],[Annual Salary (Highlighted)]],0)*(ROUND(Table1518[[#This Row],[Percentage of Time (Highlighted)]],2)))</calculatedColumnFormula>
    </tableColumn>
    <tableColumn id="6" xr3:uid="{A61BEB64-711A-4F71-9F3E-3EC521DB714F}" name="Period of Performance _x000a_" dataDxfId="140"/>
    <tableColumn id="7" xr3:uid="{4EBED681-6EAB-4486-9416-728BC6FA8E1E}" name="3-Year Personnel Cost" dataDxfId="139"/>
  </tableColumns>
  <tableStyleInfo name="Table Style 1"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8" xr:uid="{59AFC80B-94FD-48A3-A0AD-2FA0C3819741}" name="Table21119" displayName="Table21119" ref="A28:E34" totalsRowShown="0" headerRowDxfId="138" dataDxfId="136" headerRowBorderDxfId="137" tableBorderDxfId="135">
  <autoFilter ref="A28:E34" xr:uid="{9AD86435-6ED3-4D46-9BFE-0B6F20BC3F0E}"/>
  <tableColumns count="5">
    <tableColumn id="1" xr3:uid="{3C2D2C99-2186-4795-9D30-98E48D79778B}" name="Staff Position " dataDxfId="134"/>
    <tableColumn id="2" xr3:uid="{3D1FC85E-E26C-4387-B46B-9CAB951207E1}" name="Staff Name" dataDxfId="133"/>
    <tableColumn id="3" xr3:uid="{68B6A466-192B-4CD1-AFFF-79B6E2FB7333}" name="3-Year Personnel Cost " dataDxfId="132"/>
    <tableColumn id="4" xr3:uid="{40BF657B-584C-4670-8FD8-61A9E0371D7D}" name="Fringe Benefit Rate (Highlighted)" dataDxfId="131" dataCellStyle="Percent"/>
    <tableColumn id="5" xr3:uid="{1810FB72-511B-4A8C-AE80-533FB0BE0BDE}" name="3-Year Fringe Cost" dataDxfId="130"/>
  </tableColumns>
  <tableStyleInfo name="Table Style 1"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9" xr:uid="{9206D454-463F-4FE5-AA63-16BC4FEB9680}" name="Table31220" displayName="Table31220" ref="A36:E61" totalsRowShown="0" headerRowDxfId="129" dataDxfId="128" tableBorderDxfId="127">
  <autoFilter ref="A36:E61" xr:uid="{3C703B51-01E4-4D65-A2EF-15C2F0A56281}"/>
  <tableColumns count="5">
    <tableColumn id="2" xr3:uid="{9267B7D9-6DE2-4D4D-927B-6497AC6EBF4F}" name="Trip Item " dataDxfId="126"/>
    <tableColumn id="3" xr3:uid="{A7E02F00-7117-4D1A-8A3A-FD4799B948F3}" name="Estimated Cost (Highlighted)" dataDxfId="125" dataCellStyle="Currency"/>
    <tableColumn id="4" xr3:uid="{F0D2772D-80CA-441D-90B2-0ED2E30F8146}" name="Duration (Highlighted)" dataDxfId="124"/>
    <tableColumn id="5" xr3:uid="{D2295521-3019-415E-A3DC-6D1E04A4D67F}" name="# of Travelers (Highlighted)" dataDxfId="123" dataCellStyle="Percent"/>
    <tableColumn id="6" xr3:uid="{CF56CD1E-0714-4821-A57D-D4358CB25138}" name="Travel Cost" dataDxfId="122"/>
  </tableColumns>
  <tableStyleInfo name="Table Style 1"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0" xr:uid="{9F52F0AC-98D3-4561-8248-C612125BBDC8}" name="Table51321" displayName="Table51321" ref="A63:D72" totalsRowShown="0" headerRowDxfId="121" dataDxfId="119" headerRowBorderDxfId="120" tableBorderDxfId="118">
  <autoFilter ref="A63:D72" xr:uid="{0BB7C3E2-F1C3-481B-8EA1-6B296E5A7FEE}"/>
  <tableColumns count="4">
    <tableColumn id="1" xr3:uid="{E8DE3C30-D005-40DF-874F-A86E3283490E}" name="Item Name (Highlighted)" dataDxfId="117"/>
    <tableColumn id="2" xr3:uid="{CC0F90C4-7093-48A9-9DD7-F499A44DD7FF}" name="Quantity (Highlighted)" dataDxfId="116"/>
    <tableColumn id="3" xr3:uid="{05E4B0FD-49F9-45AD-8E28-CA8247B7FEEE}" name="Price per Unit (Highlighted)" dataDxfId="115"/>
    <tableColumn id="4" xr3:uid="{5F5D3243-5E96-49A8-A749-22000874D1DD}" name="Equipment Cost" dataDxfId="114"/>
  </tableColumns>
  <tableStyleInfo name="Table Style 1"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1" xr:uid="{8CB5812F-0E18-45C2-87A8-67301E6CBDC1}" name="Table61422" displayName="Table61422" ref="A74:E82" totalsRowShown="0" headerRowDxfId="113" dataDxfId="111" headerRowBorderDxfId="112" tableBorderDxfId="110">
  <autoFilter ref="A74:E82" xr:uid="{306D62FB-4B89-4622-AB56-19D2ADC81C2B}"/>
  <tableColumns count="5">
    <tableColumn id="1" xr3:uid="{606463A5-E425-48FA-B7AC-DC855B569D82}" name="Supply Category (Highlighted)" dataDxfId="109"/>
    <tableColumn id="2" xr3:uid="{8AE9398B-6438-4082-AFCE-ED64E11C65AF}" name="Item Name/Description (Highlighted)" dataDxfId="108"/>
    <tableColumn id="3" xr3:uid="{08D57AA8-041B-4259-99A5-E12F73F9B186}" name="Quantity (Highlighted)" dataDxfId="107"/>
    <tableColumn id="4" xr3:uid="{1D47E302-C7A1-481A-A5D7-494EBA4D6FFA}" name="Price per Unit (Highlighted)" dataDxfId="106" dataCellStyle="Currency"/>
    <tableColumn id="5" xr3:uid="{9B9E8120-E4D7-4BCD-9950-453701CD48D9}" name="Supplies Cost" dataDxfId="105"/>
  </tableColumns>
  <tableStyleInfo name="Table Style 1"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2" xr:uid="{913FAF30-F964-46B9-9947-C5659EB68EB6}" name="Table71523" displayName="Table71523" ref="A84:E90" totalsRowShown="0" headerRowDxfId="104" dataDxfId="102" headerRowBorderDxfId="103" tableBorderDxfId="101">
  <autoFilter ref="A84:E90" xr:uid="{92B2502B-CFDE-49DB-919E-CC4138388CB0}"/>
  <tableColumns count="5">
    <tableColumn id="1" xr3:uid="{B233DFBF-D726-4211-8B12-EAAA0B0E7CC8}" name="Contract Type (Highlighted)" dataDxfId="100"/>
    <tableColumn id="2" xr3:uid="{A78809F9-5796-4F3B-B571-4EA2A42A1205}" name="Procurement Method (Highlighted)" dataDxfId="99"/>
    <tableColumn id="3" xr3:uid="{646152A7-869F-4DEB-B4FC-CF40CA9FFA5D}" name="Hours (Highlighted)" dataDxfId="98" dataCellStyle="Currency"/>
    <tableColumn id="4" xr3:uid="{99DCDB12-D84F-48C9-9848-A3C24A208FB9}" name="Hourly Rate (Highlighted)" dataDxfId="97"/>
    <tableColumn id="5" xr3:uid="{76A964FA-3646-47F8-BC44-2793C5DB5AD7}" name="Contractual Cost" dataDxfId="96"/>
  </tableColumns>
  <tableStyleInfo name="Table Style 1"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3" xr:uid="{A2701CFD-FA94-4E56-B8D7-847631E2853F}" name="Table81624" displayName="Table81624" ref="A92:E99" totalsRowShown="0" headerRowDxfId="95" dataDxfId="93" headerRowBorderDxfId="94" tableBorderDxfId="92" totalsRowBorderDxfId="91">
  <autoFilter ref="A92:E99" xr:uid="{961D29E4-195E-4A1D-9BC3-CDEF37E1800C}"/>
  <tableColumns count="5">
    <tableColumn id="1" xr3:uid="{A1294680-A84D-4C93-A154-766A33CA5A31}" name="Category (Highlighted)" dataDxfId="90"/>
    <tableColumn id="2" xr3:uid="{2E468981-1971-4DA6-9ABD-0D1F648D9863}" name="Name/Description (Highlighted)" dataDxfId="89"/>
    <tableColumn id="3" xr3:uid="{2F1F6B9F-FA46-4CCD-863A-69D4B54B7C29}" name="Quantity (Highlighted)" dataDxfId="88"/>
    <tableColumn id="4" xr3:uid="{4D0F10E5-9654-49CF-A999-572286DEAC9E}" name="Price per Unit (Highlighted)" dataDxfId="87" dataCellStyle="Currency"/>
    <tableColumn id="5" xr3:uid="{773085E3-2968-4168-AE78-BE7DEBAA096B}" name="Other Cost" dataDxfId="86"/>
  </tableColumns>
  <tableStyleInfo name="Table Style 1"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4" xr:uid="{A4494911-F9A3-4300-85A7-5E1358D7D245}" name="Table91725" displayName="Table91725" ref="A101:E103" totalsRowShown="0" headerRowDxfId="85" dataDxfId="83" headerRowBorderDxfId="84" tableBorderDxfId="82">
  <autoFilter ref="A101:E103" xr:uid="{FE653AEE-A4FE-4F0E-A3EA-0B03CCA059EE}"/>
  <tableColumns count="5">
    <tableColumn id="1" xr3:uid="{E15B2EE1-FA1B-45EC-A377-A9645482285E}" name="Effective Period" dataDxfId="81"/>
    <tableColumn id="2" xr3:uid="{16618466-6721-46B2-8023-4206339201B3}" name="IDC Rate (Highlighted)" dataDxfId="80"/>
    <tableColumn id="3" xr3:uid="{716E87C7-A2E2-494B-A84F-DCB6D32F6E89}" name="Description of Base*" dataDxfId="79"/>
    <tableColumn id="5" xr3:uid="{C66F3227-C032-4346-88FD-CB1FA9158585}" name="Base Amount** (Highlighted)" dataDxfId="78"/>
    <tableColumn id="6" xr3:uid="{BCD6D968-4982-4523-8452-C5A8290D041E}" name="Total Indirect Costs" dataDxfId="77">
      <calculatedColumnFormula>ROUND((Table91725[[#This Row],[IDC Rate (Highlighted)]]*Table91725[[#This Row],[Base Amount** (Highlighted)]]),0)</calculatedColumnFormula>
    </tableColumn>
  </tableColumns>
  <tableStyleInfo name="Table Style 1"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BFD8CCF-8AE2-410D-9D5C-DDC735F9D14F}" name="Table15" displayName="Table15" ref="A15:G27" totalsRowShown="0" headerRowDxfId="72" dataDxfId="70" headerRowBorderDxfId="71" tableBorderDxfId="69">
  <autoFilter ref="A15:G27" xr:uid="{06E65D2C-33E6-4184-9504-C12858541D38}"/>
  <tableColumns count="7">
    <tableColumn id="1" xr3:uid="{96A32A1B-72BC-45D4-91EF-9D8AA87E608B}" name="Staff Position_x000a_(Project Role) (Highlighted)" dataDxfId="68"/>
    <tableColumn id="2" xr3:uid="{C310347B-9E05-4BA2-8E8D-1FFF65305724}" name="Staff Name _x000a_(If Known) (Highlighted)" dataDxfId="67"/>
    <tableColumn id="3" xr3:uid="{33624064-EE1F-4289-BA36-31DD2E8D743A}" name="Annual Salary (Highlighted)" dataDxfId="66" dataCellStyle="Currency"/>
    <tableColumn id="4" xr3:uid="{6F03B8BC-74DB-4746-845C-E75E408F0FF2}" name="Percentage of Time (Highlighted)" dataDxfId="65" dataCellStyle="Percent"/>
    <tableColumn id="5" xr3:uid="{14625196-1748-492E-AF07-9DE587E71EA9}" name="Annual Cost " dataDxfId="64">
      <calculatedColumnFormula>(ROUND(Table15[[#This Row],[Annual Salary (Highlighted)]],0)*(ROUND(Table15[[#This Row],[Percentage of Time (Highlighted)]],2)))</calculatedColumnFormula>
    </tableColumn>
    <tableColumn id="6" xr3:uid="{B399CD7E-491D-4D32-AF58-055F873F2573}" name="Period of Performance _x000a_(Standard is 3 Years)" dataDxfId="63"/>
    <tableColumn id="7" xr3:uid="{80E4BDB6-A5DB-410E-B221-949CFD6DD1B2}" name="Personnel Cost" dataDxfId="62"/>
  </tableColumns>
  <tableStyleInfo name="Table Style 1"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35D16834-F06D-4B92-AF41-A5A6E59B9F66}" name="Table211" displayName="Table211" ref="A28:E39" totalsRowShown="0" headerRowDxfId="61" dataDxfId="59" headerRowBorderDxfId="60" tableBorderDxfId="58">
  <autoFilter ref="A28:E39" xr:uid="{9AD86435-6ED3-4D46-9BFE-0B6F20BC3F0E}"/>
  <tableColumns count="5">
    <tableColumn id="1" xr3:uid="{182B355D-401F-4AB8-951B-2EE280288ED7}" name="Staff Position " dataDxfId="57"/>
    <tableColumn id="2" xr3:uid="{ED2F8448-E116-4F31-88F3-E776D2549935}" name="Staff Name" dataDxfId="56"/>
    <tableColumn id="3" xr3:uid="{830AC7E9-D02B-4CC3-9960-37E021ECCAF0}" name="Personnel Cost " dataDxfId="55"/>
    <tableColumn id="4" xr3:uid="{3BFD7468-FB89-4AA3-AFF7-833DC277AABE}" name="Fringe Benefit Rate (Highlighted)" dataDxfId="54" dataCellStyle="Percent"/>
    <tableColumn id="5" xr3:uid="{5F0FCFBB-FB50-487D-B463-E9C2219F3A8F}" name="Fringe Cost" dataDxfId="53"/>
  </tableColumns>
  <tableStyleInfo name="Table Style 1"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5EF7D3B9-105D-4E9A-BD84-A21EFEED697D}" name="Table312" displayName="Table312" ref="A41:E66" totalsRowShown="0" headerRowDxfId="52" dataDxfId="51" tableBorderDxfId="50">
  <autoFilter ref="A41:E66" xr:uid="{3C703B51-01E4-4D65-A2EF-15C2F0A56281}"/>
  <tableColumns count="5">
    <tableColumn id="2" xr3:uid="{10DA63F4-5A9A-4C6F-9A73-A30A3760DDDF}" name="Trip Item " dataDxfId="49"/>
    <tableColumn id="3" xr3:uid="{6EF07097-9AA9-48E9-83A2-13CB2A6FEB04}" name="Estimated Cost (Highlighted)" dataDxfId="48" dataCellStyle="Currency"/>
    <tableColumn id="4" xr3:uid="{99EA0E21-E987-47B8-9676-054259F6C11F}" name="Duration (Highlighted)" dataDxfId="47"/>
    <tableColumn id="5" xr3:uid="{4748169B-3053-4EDD-9238-7B5918524741}" name="# of Travelers (Highlighted)" dataDxfId="46" dataCellStyle="Percent"/>
    <tableColumn id="6" xr3:uid="{EAB4FFA4-0D75-407D-AD67-029EBB889D04}" name="Travel Cost" dataDxfId="45"/>
  </tableColumns>
  <tableStyleInfo name="Table Style 1" showFirstColumn="0" showLastColumn="0" showRowStripes="1"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9B9AD4D7-96ED-4347-BB2C-5D0518F71E99}" name="Table513" displayName="Table513" ref="A68:D77" totalsRowShown="0" headerRowDxfId="44" dataDxfId="42" headerRowBorderDxfId="43" tableBorderDxfId="41">
  <autoFilter ref="A68:D77" xr:uid="{0BB7C3E2-F1C3-481B-8EA1-6B296E5A7FEE}"/>
  <tableColumns count="4">
    <tableColumn id="1" xr3:uid="{3D52FE7D-9EAD-40FA-B3F0-AD23E8EBEB6B}" name="Item Name (Highlighted)" dataDxfId="40"/>
    <tableColumn id="2" xr3:uid="{1DCFA414-9FE2-4C2B-A724-2298B41F31B3}" name="Quantity (Highlighted)" dataDxfId="39"/>
    <tableColumn id="3" xr3:uid="{4F097BF6-0C7A-40BD-9B86-9BDCBD2407F7}" name="Price per Unit (Highlighted)" dataDxfId="38"/>
    <tableColumn id="4" xr3:uid="{EDAABF05-A37A-476F-A7FC-4005EA3446BB}" name="Equipment Cost" dataDxfId="37"/>
  </tableColumns>
  <tableStyleInfo name="Table Style 1" showFirstColumn="0" showLastColumn="0" showRowStripes="1"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A7953EA0-B23B-4CE1-AD2F-21CED23EB669}" name="Table614" displayName="Table614" ref="A79:E87" totalsRowShown="0" headerRowDxfId="36" dataDxfId="34" headerRowBorderDxfId="35" tableBorderDxfId="33">
  <autoFilter ref="A79:E87" xr:uid="{306D62FB-4B89-4622-AB56-19D2ADC81C2B}"/>
  <tableColumns count="5">
    <tableColumn id="1" xr3:uid="{F13692E6-0AB6-4C2B-938F-D66B60FDB8E1}" name="Supply Category (Highlighted)" dataDxfId="32"/>
    <tableColumn id="2" xr3:uid="{9C45C966-1DCD-43CF-A655-5E96335D19AF}" name="Item Name (Highlighted)" dataDxfId="31"/>
    <tableColumn id="3" xr3:uid="{26739458-87EE-4868-97E1-7DE9DA1CDF35}" name="Quantity (Highlighted)" dataDxfId="30"/>
    <tableColumn id="4" xr3:uid="{AE2CD1A2-E31B-4FC9-84E3-7417CAF0A725}" name="Price per Unit (Highlighted)" dataDxfId="29" dataCellStyle="Currency"/>
    <tableColumn id="5" xr3:uid="{C90048E5-08D3-4467-84C4-D2CA64660DC9}" name="Supplies Cost" dataDxfId="28"/>
  </tableColumns>
  <tableStyleInfo name="Table Style 1" showFirstColumn="0" showLastColumn="0" showRowStripes="1" showColumnStripes="0"/>
</table>
</file>

<file path=xl/tables/table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6ECEF2E3-F82C-484F-A23D-7421C9A0F9CF}" name="Table715" displayName="Table715" ref="A89:E95" totalsRowShown="0" headerRowDxfId="27" dataDxfId="25" headerRowBorderDxfId="26" tableBorderDxfId="24">
  <autoFilter ref="A89:E95" xr:uid="{92B2502B-CFDE-49DB-919E-CC4138388CB0}"/>
  <tableColumns count="5">
    <tableColumn id="1" xr3:uid="{4F4E854F-AE34-4AC4-8BE1-09ECD1BB1A2D}" name="Contract Type (Highlighted)" dataDxfId="23"/>
    <tableColumn id="2" xr3:uid="{5BDB5D67-771B-4D2E-B2A0-71DF416C8EC7}" name="Procurement Method (Highlighted)" dataDxfId="22"/>
    <tableColumn id="3" xr3:uid="{F302BA97-9645-4B37-B646-99077617A7E2}" name="Hours (Highlighted)" dataDxfId="21" dataCellStyle="Currency"/>
    <tableColumn id="4" xr3:uid="{387BB765-2D74-4BCA-87F9-E440725A2212}" name="Hourly Rate (Highlighted)" dataDxfId="20"/>
    <tableColumn id="5" xr3:uid="{641017A7-333C-4D4B-AFF8-C11FECB0788B}" name="Contractual Cost" dataDxfId="19"/>
  </tableColumns>
  <tableStyleInfo name="Table Style 1" showFirstColumn="0" showLastColumn="0" showRowStripes="1" showColumnStripes="0"/>
</table>
</file>

<file path=xl/tables/table1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 xr:uid="{ED6E91A5-BB75-434D-8DB0-EFBA622AD3F6}" name="Table816" displayName="Table816" ref="A97:E104" totalsRowShown="0" headerRowDxfId="18" dataDxfId="16" headerRowBorderDxfId="17" tableBorderDxfId="15" totalsRowBorderDxfId="14">
  <autoFilter ref="A97:E104" xr:uid="{961D29E4-195E-4A1D-9BC3-CDEF37E1800C}"/>
  <tableColumns count="5">
    <tableColumn id="1" xr3:uid="{A207A3A5-6E39-4301-B8CE-B4381C243FA7}" name="Category (Highlighted)" dataDxfId="13"/>
    <tableColumn id="2" xr3:uid="{88B3D66B-1822-483C-BEEF-A5541B730804}" name="Item Name (Highlighted)" dataDxfId="12"/>
    <tableColumn id="3" xr3:uid="{DAD215D4-3391-4359-A36D-08F1B5D2F23D}" name="Quantity (Highlighted)" dataDxfId="11"/>
    <tableColumn id="4" xr3:uid="{CAA04399-CFE4-4967-A90A-26BB0508EC0D}" name="Price per Unit (Highlighted)" dataDxfId="10" dataCellStyle="Currency"/>
    <tableColumn id="5" xr3:uid="{F1A72DB1-444B-43C0-9983-5C31746CACD6}" name="Other Cost" dataDxfId="9"/>
  </tableColumns>
  <tableStyleInfo name="Table Style 1" showFirstColumn="0" showLastColumn="0" showRowStripes="1" showColumnStripes="0"/>
</table>
</file>

<file path=xl/tables/table1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 xr:uid="{E1F60189-24D3-4CF9-8762-12DB906C2A20}" name="Table917" displayName="Table917" ref="A106:E108" totalsRowShown="0" headerRowDxfId="8" dataDxfId="6" headerRowBorderDxfId="7" tableBorderDxfId="5">
  <autoFilter ref="A106:E108" xr:uid="{FE653AEE-A4FE-4F0E-A3EA-0B03CCA059EE}"/>
  <tableColumns count="5">
    <tableColumn id="1" xr3:uid="{6A9A575B-762D-4649-AC59-422D5860F949}" name="Effective Period" dataDxfId="4"/>
    <tableColumn id="2" xr3:uid="{5F750854-F04F-4710-9551-6A066A1F6DE0}" name="IDC Rate (Highlighted)" dataDxfId="3"/>
    <tableColumn id="3" xr3:uid="{CF620EE4-57A4-405D-AD84-CA08C7C5BAB4}" name="Description of Base*" dataDxfId="2"/>
    <tableColumn id="5" xr3:uid="{346024F4-B561-45C3-A7EE-687D878E0EE8}" name="Base Amount** (Highlighted)" dataDxfId="1">
      <calculatedColumnFormula>SUM(E87,E66,E39,G26)</calculatedColumnFormula>
    </tableColumn>
    <tableColumn id="6" xr3:uid="{93854BBA-AFDC-48E6-B7B9-4C2B904F2DA6}" name="Total Indirect Costs" dataDxfId="0">
      <calculatedColumnFormula>Table917[[#This Row],[IDC Rate (Highlighted)]]*Table917[[#This Row],[Base Amount** (Highlighted)]]</calculatedColumnFormula>
    </tableColumn>
  </tableColumns>
  <tableStyleInfo name="Table Style 1"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table" Target="../tables/table7.xml"/><Relationship Id="rId3" Type="http://schemas.openxmlformats.org/officeDocument/2006/relationships/table" Target="../tables/table2.xml"/><Relationship Id="rId7" Type="http://schemas.openxmlformats.org/officeDocument/2006/relationships/table" Target="../tables/table6.xml"/><Relationship Id="rId2" Type="http://schemas.openxmlformats.org/officeDocument/2006/relationships/table" Target="../tables/table1.xml"/><Relationship Id="rId1" Type="http://schemas.openxmlformats.org/officeDocument/2006/relationships/printerSettings" Target="../printerSettings/printerSettings1.bin"/><Relationship Id="rId6" Type="http://schemas.openxmlformats.org/officeDocument/2006/relationships/table" Target="../tables/table5.xml"/><Relationship Id="rId5" Type="http://schemas.openxmlformats.org/officeDocument/2006/relationships/table" Target="../tables/table4.xml"/><Relationship Id="rId4" Type="http://schemas.openxmlformats.org/officeDocument/2006/relationships/table" Target="../tables/table3.xml"/><Relationship Id="rId9" Type="http://schemas.openxmlformats.org/officeDocument/2006/relationships/table" Target="../tables/table8.xml"/></Relationships>
</file>

<file path=xl/worksheets/_rels/sheet2.xml.rels><?xml version="1.0" encoding="UTF-8" standalone="yes"?>
<Relationships xmlns="http://schemas.openxmlformats.org/package/2006/relationships"><Relationship Id="rId8" Type="http://schemas.openxmlformats.org/officeDocument/2006/relationships/table" Target="../tables/table15.xml"/><Relationship Id="rId3" Type="http://schemas.openxmlformats.org/officeDocument/2006/relationships/table" Target="../tables/table10.xml"/><Relationship Id="rId7" Type="http://schemas.openxmlformats.org/officeDocument/2006/relationships/table" Target="../tables/table14.xml"/><Relationship Id="rId2" Type="http://schemas.openxmlformats.org/officeDocument/2006/relationships/table" Target="../tables/table9.xml"/><Relationship Id="rId1" Type="http://schemas.openxmlformats.org/officeDocument/2006/relationships/printerSettings" Target="../printerSettings/printerSettings2.bin"/><Relationship Id="rId6" Type="http://schemas.openxmlformats.org/officeDocument/2006/relationships/table" Target="../tables/table13.xml"/><Relationship Id="rId5" Type="http://schemas.openxmlformats.org/officeDocument/2006/relationships/table" Target="../tables/table12.xml"/><Relationship Id="rId4" Type="http://schemas.openxmlformats.org/officeDocument/2006/relationships/table" Target="../tables/table11.xml"/><Relationship Id="rId9" Type="http://schemas.openxmlformats.org/officeDocument/2006/relationships/table" Target="../tables/table16.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68C6D5-3344-403F-97D2-561D34752131}">
  <dimension ref="A1:M105"/>
  <sheetViews>
    <sheetView showZeros="0" tabSelected="1" topLeftCell="A86" zoomScale="55" zoomScaleNormal="55" workbookViewId="0">
      <selection activeCell="A61" sqref="A61"/>
    </sheetView>
  </sheetViews>
  <sheetFormatPr defaultColWidth="9.26953125" defaultRowHeight="23.5" x14ac:dyDescent="0.35"/>
  <cols>
    <col min="1" max="1" width="32.54296875" style="35" customWidth="1"/>
    <col min="2" max="2" width="32.453125" style="35" customWidth="1"/>
    <col min="3" max="3" width="33.453125" style="36" customWidth="1"/>
    <col min="4" max="4" width="35" style="36" customWidth="1"/>
    <col min="5" max="5" width="27" style="36" customWidth="1"/>
    <col min="6" max="6" width="44" style="36" customWidth="1"/>
    <col min="7" max="7" width="105.1796875" style="39" customWidth="1"/>
    <col min="8" max="8" width="11.26953125" style="108" bestFit="1" customWidth="1"/>
    <col min="9" max="9" width="12.1796875" style="25" bestFit="1" customWidth="1"/>
    <col min="10" max="16384" width="9.26953125" style="25"/>
  </cols>
  <sheetData>
    <row r="1" spans="1:8" ht="23.15" customHeight="1" x14ac:dyDescent="0.35">
      <c r="A1" s="21" t="s">
        <v>124</v>
      </c>
      <c r="B1" s="22"/>
      <c r="C1" s="23"/>
      <c r="D1" s="23"/>
      <c r="E1" s="23"/>
      <c r="F1" s="23"/>
      <c r="G1" s="24"/>
    </row>
    <row r="2" spans="1:8" s="29" customFormat="1" ht="23.15" customHeight="1" x14ac:dyDescent="0.35">
      <c r="A2" s="26" t="s">
        <v>147</v>
      </c>
      <c r="B2" s="27"/>
      <c r="C2" s="28"/>
      <c r="D2" s="28"/>
      <c r="E2" s="28"/>
      <c r="F2" s="28"/>
      <c r="G2" s="193"/>
      <c r="H2" s="192"/>
    </row>
    <row r="3" spans="1:8" x14ac:dyDescent="0.35">
      <c r="A3" s="30" t="s">
        <v>110</v>
      </c>
      <c r="B3" s="31"/>
      <c r="C3" s="28"/>
      <c r="D3" s="28"/>
      <c r="E3" s="28"/>
      <c r="F3" s="28"/>
      <c r="G3" s="114"/>
    </row>
    <row r="4" spans="1:8" x14ac:dyDescent="0.35">
      <c r="A4" s="30" t="s">
        <v>111</v>
      </c>
      <c r="B4" s="31"/>
      <c r="C4" s="28"/>
      <c r="D4" s="28"/>
      <c r="E4" s="28"/>
      <c r="F4" s="28"/>
      <c r="G4" s="114"/>
    </row>
    <row r="5" spans="1:8" x14ac:dyDescent="0.35">
      <c r="A5" s="30" t="s">
        <v>112</v>
      </c>
      <c r="B5" s="31"/>
      <c r="C5" s="28"/>
      <c r="D5" s="28"/>
      <c r="E5" s="28"/>
      <c r="F5" s="28"/>
      <c r="G5" s="32"/>
    </row>
    <row r="6" spans="1:8" x14ac:dyDescent="0.35">
      <c r="A6" s="118" t="s">
        <v>71</v>
      </c>
      <c r="B6" s="31"/>
      <c r="C6" s="28"/>
      <c r="D6" s="28"/>
      <c r="E6" s="28"/>
      <c r="F6" s="28"/>
      <c r="G6" s="32"/>
    </row>
    <row r="7" spans="1:8" x14ac:dyDescent="0.35">
      <c r="A7" s="33" t="s">
        <v>70</v>
      </c>
      <c r="B7" s="31"/>
      <c r="C7" s="28"/>
      <c r="D7" s="28"/>
      <c r="E7" s="28"/>
      <c r="F7" s="28"/>
      <c r="G7" s="32"/>
    </row>
    <row r="8" spans="1:8" x14ac:dyDescent="0.35">
      <c r="A8" s="33" t="s">
        <v>73</v>
      </c>
      <c r="B8" s="31"/>
      <c r="C8" s="28"/>
      <c r="D8" s="28"/>
      <c r="E8" s="28"/>
      <c r="F8" s="28"/>
      <c r="G8" s="32"/>
    </row>
    <row r="9" spans="1:8" x14ac:dyDescent="0.35">
      <c r="A9" s="34" t="s">
        <v>77</v>
      </c>
      <c r="B9" s="31"/>
      <c r="C9" s="28"/>
      <c r="D9" s="28"/>
      <c r="E9" s="28"/>
      <c r="F9" s="28"/>
      <c r="G9" s="32"/>
    </row>
    <row r="10" spans="1:8" ht="24" thickBot="1" x14ac:dyDescent="0.4">
      <c r="A10" s="119" t="s">
        <v>72</v>
      </c>
      <c r="B10" s="37"/>
      <c r="C10" s="120"/>
      <c r="D10" s="120"/>
      <c r="E10" s="120"/>
      <c r="F10" s="120"/>
      <c r="G10" s="38"/>
    </row>
    <row r="11" spans="1:8" s="123" customFormat="1" ht="24" thickBot="1" x14ac:dyDescent="0.4">
      <c r="A11" s="124" t="s">
        <v>74</v>
      </c>
      <c r="B11" s="121"/>
      <c r="C11" s="125"/>
      <c r="D11" s="125"/>
      <c r="E11" s="125"/>
      <c r="F11" s="125"/>
      <c r="G11" s="38"/>
      <c r="H11" s="122"/>
    </row>
    <row r="12" spans="1:8" ht="47" x14ac:dyDescent="0.35">
      <c r="A12" s="102" t="s">
        <v>125</v>
      </c>
      <c r="B12" s="180" t="s">
        <v>88</v>
      </c>
    </row>
    <row r="13" spans="1:8" ht="47.5" thickBot="1" x14ac:dyDescent="0.4">
      <c r="A13" s="180" t="s">
        <v>89</v>
      </c>
      <c r="B13" s="103" t="str">
        <f>VLOOKUP(A13,'Data Vali'!A15:B18,2,FALSE)</f>
        <v>$ -</v>
      </c>
    </row>
    <row r="14" spans="1:8" ht="24" thickBot="1" x14ac:dyDescent="0.4">
      <c r="A14" s="40" t="s">
        <v>0</v>
      </c>
      <c r="B14" s="41"/>
      <c r="C14" s="41"/>
      <c r="D14" s="41"/>
      <c r="E14" s="41"/>
      <c r="F14" s="41"/>
      <c r="G14" s="42"/>
    </row>
    <row r="15" spans="1:8" ht="71" thickBot="1" x14ac:dyDescent="0.4">
      <c r="A15" s="126" t="s">
        <v>126</v>
      </c>
      <c r="B15" s="127" t="s">
        <v>127</v>
      </c>
      <c r="C15" s="128" t="s">
        <v>128</v>
      </c>
      <c r="D15" s="128" t="s">
        <v>129</v>
      </c>
      <c r="E15" s="43" t="s">
        <v>1</v>
      </c>
      <c r="F15" s="44" t="s">
        <v>119</v>
      </c>
      <c r="G15" s="44" t="s">
        <v>120</v>
      </c>
    </row>
    <row r="16" spans="1:8" x14ac:dyDescent="0.35">
      <c r="A16" s="129" t="s">
        <v>33</v>
      </c>
      <c r="B16" s="130" t="s">
        <v>34</v>
      </c>
      <c r="C16" s="131"/>
      <c r="D16" s="132"/>
      <c r="E16" s="45">
        <f>ROUND((Table1518[[#This Row],[Annual Salary (Highlighted)]]*Table1518[[#This Row],[Percentage of Time (Highlighted)]]),0)</f>
        <v>0</v>
      </c>
      <c r="F16" s="9">
        <v>3</v>
      </c>
      <c r="G16" s="117">
        <f>Table1518[[#This Row],[Annual Cost ]]*Table1518[[#This Row],[Period of Performance 
]]</f>
        <v>0</v>
      </c>
    </row>
    <row r="17" spans="1:13" x14ac:dyDescent="0.35">
      <c r="A17" s="133" t="s">
        <v>35</v>
      </c>
      <c r="B17" s="134" t="s">
        <v>34</v>
      </c>
      <c r="C17" s="135"/>
      <c r="D17" s="136"/>
      <c r="E17" s="45">
        <f>ROUND((Table1518[[#This Row],[Annual Salary (Highlighted)]]*Table1518[[#This Row],[Percentage of Time (Highlighted)]]),0)</f>
        <v>0</v>
      </c>
      <c r="F17" s="6">
        <v>3</v>
      </c>
      <c r="G17" s="117">
        <f>Table1518[[#This Row],[Annual Cost ]]*Table1518[[#This Row],[Period of Performance 
]]</f>
        <v>0</v>
      </c>
    </row>
    <row r="18" spans="1:13" x14ac:dyDescent="0.35">
      <c r="A18" s="133" t="s">
        <v>36</v>
      </c>
      <c r="B18" s="134" t="s">
        <v>34</v>
      </c>
      <c r="C18" s="131"/>
      <c r="D18" s="132"/>
      <c r="E18" s="45">
        <f>ROUND((Table1518[[#This Row],[Annual Salary (Highlighted)]]*Table1518[[#This Row],[Percentage of Time (Highlighted)]]),0)</f>
        <v>0</v>
      </c>
      <c r="F18" s="6">
        <v>3</v>
      </c>
      <c r="G18" s="117">
        <f>Table1518[[#This Row],[Annual Cost ]]*Table1518[[#This Row],[Period of Performance 
]]</f>
        <v>0</v>
      </c>
    </row>
    <row r="19" spans="1:13" x14ac:dyDescent="0.35">
      <c r="A19" s="133" t="s">
        <v>37</v>
      </c>
      <c r="B19" s="134" t="s">
        <v>34</v>
      </c>
      <c r="C19" s="135"/>
      <c r="D19" s="136"/>
      <c r="E19" s="45">
        <f>ROUND((Table1518[[#This Row],[Annual Salary (Highlighted)]]*Table1518[[#This Row],[Percentage of Time (Highlighted)]]),0)</f>
        <v>0</v>
      </c>
      <c r="F19" s="6">
        <v>3</v>
      </c>
      <c r="G19" s="117">
        <f>Table1518[[#This Row],[Annual Cost ]]*Table1518[[#This Row],[Period of Performance 
]]</f>
        <v>0</v>
      </c>
      <c r="M19" s="35"/>
    </row>
    <row r="20" spans="1:13" x14ac:dyDescent="0.35">
      <c r="A20" s="133" t="s">
        <v>69</v>
      </c>
      <c r="B20" s="134" t="s">
        <v>34</v>
      </c>
      <c r="C20" s="135">
        <v>0</v>
      </c>
      <c r="D20" s="136">
        <v>0</v>
      </c>
      <c r="E20" s="45">
        <f>ROUND((Table1518[[#This Row],[Annual Salary (Highlighted)]]*Table1518[[#This Row],[Percentage of Time (Highlighted)]]),0)</f>
        <v>0</v>
      </c>
      <c r="F20" s="6">
        <v>3</v>
      </c>
      <c r="G20" s="117">
        <f>Table1518[[#This Row],[Annual Cost ]]*Table1518[[#This Row],[Period of Performance 
]]</f>
        <v>0</v>
      </c>
    </row>
    <row r="21" spans="1:13" ht="22" customHeight="1" x14ac:dyDescent="0.35">
      <c r="A21" s="137"/>
      <c r="B21" s="138"/>
      <c r="C21" s="135"/>
      <c r="D21" s="136">
        <v>0</v>
      </c>
      <c r="E21" s="45">
        <f>ROUND((Table1518[[#This Row],[Annual Salary (Highlighted)]]*Table1518[[#This Row],[Percentage of Time (Highlighted)]]),0)</f>
        <v>0</v>
      </c>
      <c r="F21" s="6">
        <v>3</v>
      </c>
      <c r="G21" s="117">
        <f>Table1518[[#This Row],[Annual Cost ]]*Table1518[[#This Row],[Period of Performance 
]]</f>
        <v>0</v>
      </c>
    </row>
    <row r="22" spans="1:13" x14ac:dyDescent="0.35">
      <c r="A22" s="137"/>
      <c r="B22" s="138"/>
      <c r="C22" s="135"/>
      <c r="D22" s="136"/>
      <c r="E22" s="45">
        <f>ROUND((Table1518[[#This Row],[Annual Salary (Highlighted)]]*Table1518[[#This Row],[Percentage of Time (Highlighted)]]),0)</f>
        <v>0</v>
      </c>
      <c r="F22" s="6">
        <v>3</v>
      </c>
      <c r="G22" s="117">
        <f>Table1518[[#This Row],[Annual Cost ]]*Table1518[[#This Row],[Period of Performance 
]]</f>
        <v>0</v>
      </c>
    </row>
    <row r="23" spans="1:13" x14ac:dyDescent="0.35">
      <c r="A23" s="137"/>
      <c r="B23" s="138"/>
      <c r="C23" s="135"/>
      <c r="D23" s="136"/>
      <c r="E23" s="45">
        <f>ROUND((Table1518[[#This Row],[Annual Salary (Highlighted)]]*Table1518[[#This Row],[Percentage of Time (Highlighted)]]),0)</f>
        <v>0</v>
      </c>
      <c r="F23" s="6">
        <v>3</v>
      </c>
      <c r="G23" s="117">
        <f>Table1518[[#This Row],[Annual Cost ]]*Table1518[[#This Row],[Period of Performance 
]]</f>
        <v>0</v>
      </c>
    </row>
    <row r="24" spans="1:13" x14ac:dyDescent="0.35">
      <c r="A24" s="137"/>
      <c r="B24" s="138"/>
      <c r="C24" s="135"/>
      <c r="D24" s="136"/>
      <c r="E24" s="45">
        <f>ROUND((Table1518[[#This Row],[Annual Salary (Highlighted)]]*Table1518[[#This Row],[Percentage of Time (Highlighted)]]),0)</f>
        <v>0</v>
      </c>
      <c r="F24" s="6">
        <v>3</v>
      </c>
      <c r="G24" s="117">
        <f>Table1518[[#This Row],[Annual Cost ]]*Table1518[[#This Row],[Period of Performance 
]]</f>
        <v>0</v>
      </c>
    </row>
    <row r="25" spans="1:13" x14ac:dyDescent="0.35">
      <c r="A25" s="137"/>
      <c r="B25" s="138"/>
      <c r="C25" s="135"/>
      <c r="D25" s="136"/>
      <c r="E25" s="45">
        <f>ROUND((Table1518[[#This Row],[Annual Salary (Highlighted)]]*Table1518[[#This Row],[Percentage of Time (Highlighted)]]),0)</f>
        <v>0</v>
      </c>
      <c r="F25" s="6">
        <v>3</v>
      </c>
      <c r="G25" s="117">
        <f>Table1518[[#This Row],[Annual Cost ]]*Table1518[[#This Row],[Period of Performance 
]]</f>
        <v>0</v>
      </c>
    </row>
    <row r="26" spans="1:13" ht="24" thickBot="1" x14ac:dyDescent="0.4">
      <c r="A26" s="46" t="s">
        <v>2</v>
      </c>
      <c r="B26" s="47"/>
      <c r="C26" s="47"/>
      <c r="D26" s="47"/>
      <c r="E26" s="115"/>
      <c r="F26" s="48"/>
      <c r="G26" s="49">
        <f>SUM(G16:G25)</f>
        <v>0</v>
      </c>
    </row>
    <row r="27" spans="1:13" ht="24" thickBot="1" x14ac:dyDescent="0.4">
      <c r="A27" s="199" t="s">
        <v>3</v>
      </c>
      <c r="B27" s="41"/>
      <c r="C27" s="41"/>
      <c r="D27" s="41"/>
      <c r="E27" s="116"/>
      <c r="F27" s="41"/>
      <c r="G27" s="42"/>
    </row>
    <row r="28" spans="1:13" ht="47.5" thickBot="1" x14ac:dyDescent="0.4">
      <c r="A28" s="50" t="s">
        <v>4</v>
      </c>
      <c r="B28" s="43" t="s">
        <v>5</v>
      </c>
      <c r="C28" s="43" t="s">
        <v>121</v>
      </c>
      <c r="D28" s="139" t="s">
        <v>130</v>
      </c>
      <c r="E28" s="113" t="s">
        <v>122</v>
      </c>
    </row>
    <row r="29" spans="1:13" x14ac:dyDescent="0.35">
      <c r="A29" s="12" t="str">
        <f t="shared" ref="A29:B33" si="0">A16</f>
        <v>Title 1</v>
      </c>
      <c r="B29" s="7" t="str">
        <f t="shared" si="0"/>
        <v>Full Name</v>
      </c>
      <c r="C29" s="107">
        <f>G16</f>
        <v>0</v>
      </c>
      <c r="D29" s="140"/>
      <c r="E29" s="112">
        <f>ROUND((Table21119[[#This Row],[3-Year Personnel Cost ]]*Table21119[[#This Row],[Fringe Benefit Rate (Highlighted)]]),0)</f>
        <v>0</v>
      </c>
    </row>
    <row r="30" spans="1:13" x14ac:dyDescent="0.35">
      <c r="A30" s="13" t="str">
        <f t="shared" si="0"/>
        <v>Title 2</v>
      </c>
      <c r="B30" s="8" t="str">
        <f t="shared" si="0"/>
        <v>Full Name</v>
      </c>
      <c r="C30" s="107">
        <f>G17</f>
        <v>0</v>
      </c>
      <c r="D30" s="140"/>
      <c r="E30" s="112">
        <f>ROUND((Table21119[[#This Row],[3-Year Personnel Cost ]]*Table21119[[#This Row],[Fringe Benefit Rate (Highlighted)]]),0)</f>
        <v>0</v>
      </c>
    </row>
    <row r="31" spans="1:13" x14ac:dyDescent="0.35">
      <c r="A31" s="13" t="str">
        <f t="shared" si="0"/>
        <v>Title 3</v>
      </c>
      <c r="B31" s="8" t="str">
        <f t="shared" si="0"/>
        <v>Full Name</v>
      </c>
      <c r="C31" s="107">
        <f>G18</f>
        <v>0</v>
      </c>
      <c r="D31" s="140"/>
      <c r="E31" s="112">
        <f>ROUND((Table21119[[#This Row],[3-Year Personnel Cost ]]*Table21119[[#This Row],[Fringe Benefit Rate (Highlighted)]]),0)</f>
        <v>0</v>
      </c>
    </row>
    <row r="32" spans="1:13" x14ac:dyDescent="0.35">
      <c r="A32" s="13" t="str">
        <f t="shared" si="0"/>
        <v>Title 4</v>
      </c>
      <c r="B32" s="8" t="str">
        <f t="shared" si="0"/>
        <v>Full Name</v>
      </c>
      <c r="C32" s="107">
        <f>G19</f>
        <v>0</v>
      </c>
      <c r="D32" s="141"/>
      <c r="E32" s="112">
        <f>ROUND((Table21119[[#This Row],[3-Year Personnel Cost ]]*Table21119[[#This Row],[Fringe Benefit Rate (Highlighted)]]),0)</f>
        <v>0</v>
      </c>
    </row>
    <row r="33" spans="1:8" x14ac:dyDescent="0.35">
      <c r="A33" s="13" t="str">
        <f t="shared" si="0"/>
        <v>Title 5</v>
      </c>
      <c r="B33" s="8" t="str">
        <f t="shared" si="0"/>
        <v>Full Name</v>
      </c>
      <c r="C33" s="107">
        <f>G20</f>
        <v>0</v>
      </c>
      <c r="D33" s="140">
        <v>0</v>
      </c>
      <c r="E33" s="112">
        <f>ROUND((Table21119[[#This Row],[3-Year Personnel Cost ]]*Table21119[[#This Row],[Fringe Benefit Rate (Highlighted)]]),0)</f>
        <v>0</v>
      </c>
    </row>
    <row r="34" spans="1:8" ht="24" thickBot="1" x14ac:dyDescent="0.4">
      <c r="A34" s="52" t="s">
        <v>6</v>
      </c>
      <c r="B34" s="53"/>
      <c r="C34" s="53"/>
      <c r="D34" s="54"/>
      <c r="E34" s="55">
        <f>SUM(E29:E33)</f>
        <v>0</v>
      </c>
    </row>
    <row r="35" spans="1:8" ht="26.15" customHeight="1" thickBot="1" x14ac:dyDescent="0.4">
      <c r="A35" s="198" t="s">
        <v>7</v>
      </c>
      <c r="B35" s="56"/>
      <c r="C35" s="57"/>
      <c r="D35" s="57"/>
      <c r="E35" s="57"/>
      <c r="F35" s="57"/>
      <c r="G35" s="58"/>
    </row>
    <row r="36" spans="1:8" ht="47.5" thickBot="1" x14ac:dyDescent="0.4">
      <c r="A36" s="59" t="s">
        <v>8</v>
      </c>
      <c r="B36" s="143" t="s">
        <v>131</v>
      </c>
      <c r="C36" s="143" t="s">
        <v>132</v>
      </c>
      <c r="D36" s="143" t="s">
        <v>133</v>
      </c>
      <c r="E36" s="60" t="s">
        <v>83</v>
      </c>
      <c r="F36" s="39"/>
      <c r="G36" s="108"/>
      <c r="H36" s="25"/>
    </row>
    <row r="37" spans="1:8" x14ac:dyDescent="0.35">
      <c r="A37" s="61" t="s">
        <v>123</v>
      </c>
      <c r="B37" s="131">
        <v>323.3</v>
      </c>
      <c r="C37" s="145" t="s">
        <v>10</v>
      </c>
      <c r="D37" s="146"/>
      <c r="E37" s="63">
        <f>ROUND((Table31220[[#This Row],[Estimated Cost (Highlighted)]]*Table31220[[#This Row],['# of Travelers (Highlighted)]]),0)</f>
        <v>0</v>
      </c>
      <c r="F37" s="39"/>
      <c r="G37" s="108"/>
      <c r="H37" s="25"/>
    </row>
    <row r="38" spans="1:8" x14ac:dyDescent="0.35">
      <c r="A38" s="61" t="s">
        <v>11</v>
      </c>
      <c r="B38" s="135"/>
      <c r="C38" s="147"/>
      <c r="D38" s="147"/>
      <c r="E38" s="63">
        <f>ROUND((Table31220[[#This Row],[Estimated Cost (Highlighted)]]*Table31220[[#This Row],[Duration (Highlighted)]]*Table31220[[#This Row],['# of Travelers (Highlighted)]]),0)</f>
        <v>0</v>
      </c>
      <c r="F38" s="39"/>
      <c r="G38" s="108"/>
      <c r="H38" s="25"/>
    </row>
    <row r="39" spans="1:8" x14ac:dyDescent="0.35">
      <c r="A39" s="64" t="s">
        <v>12</v>
      </c>
      <c r="B39" s="135"/>
      <c r="C39" s="147"/>
      <c r="D39" s="148"/>
      <c r="E39" s="63">
        <f>ROUND((Table31220[[#This Row],[Estimated Cost (Highlighted)]]*Table31220[[#This Row],[Duration (Highlighted)]]*Table31220[[#This Row],['# of Travelers (Highlighted)]]),0)</f>
        <v>0</v>
      </c>
      <c r="F39" s="39"/>
      <c r="G39" s="108"/>
      <c r="H39" s="25"/>
    </row>
    <row r="40" spans="1:8" x14ac:dyDescent="0.35">
      <c r="A40" s="64" t="s">
        <v>13</v>
      </c>
      <c r="B40" s="135"/>
      <c r="C40" s="147"/>
      <c r="D40" s="148"/>
      <c r="E40" s="63">
        <f>ROUND((Table31220[[#This Row],[Estimated Cost (Highlighted)]]*Table31220[[#This Row],[Duration (Highlighted)]]*Table31220[[#This Row],['# of Travelers (Highlighted)]]),0)</f>
        <v>0</v>
      </c>
      <c r="F40" s="39"/>
      <c r="G40" s="108"/>
      <c r="H40" s="25"/>
    </row>
    <row r="41" spans="1:8" ht="24" thickBot="1" x14ac:dyDescent="0.4">
      <c r="A41" s="65" t="s">
        <v>149</v>
      </c>
      <c r="B41" s="189"/>
      <c r="C41" s="149"/>
      <c r="D41" s="150"/>
      <c r="E41" s="63">
        <f>ROUND((Table31220[[#This Row],[Estimated Cost (Highlighted)]]*Table31220[[#This Row],[Duration (Highlighted)]]*Table31220[[#This Row],['# of Travelers (Highlighted)]]),0)</f>
        <v>0</v>
      </c>
      <c r="F41" s="39"/>
      <c r="G41" s="108"/>
      <c r="H41" s="25"/>
    </row>
    <row r="42" spans="1:8" ht="24" thickBot="1" x14ac:dyDescent="0.4">
      <c r="A42" s="66" t="s">
        <v>14</v>
      </c>
      <c r="B42" s="11"/>
      <c r="C42" s="11"/>
      <c r="D42" s="11"/>
      <c r="E42" s="67">
        <f>SUM(E37:E41)</f>
        <v>0</v>
      </c>
      <c r="F42" s="39"/>
      <c r="G42" s="108"/>
      <c r="H42" s="25"/>
    </row>
    <row r="43" spans="1:8" x14ac:dyDescent="0.35">
      <c r="A43" s="61" t="s">
        <v>123</v>
      </c>
      <c r="B43" s="131">
        <v>0</v>
      </c>
      <c r="C43" s="145" t="s">
        <v>10</v>
      </c>
      <c r="D43" s="146">
        <v>0</v>
      </c>
      <c r="E43" s="63">
        <f>ROUND((Table31220[[#This Row],[Estimated Cost (Highlighted)]]*Table31220[[#This Row],['# of Travelers (Highlighted)]]),0)</f>
        <v>0</v>
      </c>
      <c r="F43" s="39"/>
      <c r="G43" s="108"/>
      <c r="H43" s="25"/>
    </row>
    <row r="44" spans="1:8" x14ac:dyDescent="0.35">
      <c r="A44" s="61" t="s">
        <v>11</v>
      </c>
      <c r="B44" s="135">
        <v>0</v>
      </c>
      <c r="C44" s="147">
        <v>0</v>
      </c>
      <c r="D44" s="147">
        <v>0</v>
      </c>
      <c r="E44" s="63">
        <f>ROUND((Table31220[[#This Row],[Estimated Cost (Highlighted)]]*Table31220[[#This Row],[Duration (Highlighted)]]*Table31220[[#This Row],['# of Travelers (Highlighted)]]),0)</f>
        <v>0</v>
      </c>
      <c r="F44" s="39"/>
      <c r="G44" s="108"/>
      <c r="H44" s="25"/>
    </row>
    <row r="45" spans="1:8" x14ac:dyDescent="0.35">
      <c r="A45" s="64" t="s">
        <v>12</v>
      </c>
      <c r="B45" s="135">
        <v>0</v>
      </c>
      <c r="C45" s="147">
        <v>0</v>
      </c>
      <c r="D45" s="148">
        <v>0</v>
      </c>
      <c r="E45" s="63">
        <f>ROUND((Table31220[[#This Row],[Estimated Cost (Highlighted)]]*Table31220[[#This Row],[Duration (Highlighted)]]*Table31220[[#This Row],['# of Travelers (Highlighted)]]),0)</f>
        <v>0</v>
      </c>
      <c r="F45" s="39"/>
      <c r="G45" s="110"/>
      <c r="H45" s="25"/>
    </row>
    <row r="46" spans="1:8" x14ac:dyDescent="0.35">
      <c r="A46" s="68" t="s">
        <v>13</v>
      </c>
      <c r="B46" s="135">
        <v>0</v>
      </c>
      <c r="C46" s="147">
        <v>0</v>
      </c>
      <c r="D46" s="148">
        <v>0</v>
      </c>
      <c r="E46" s="63">
        <f>ROUND((Table31220[[#This Row],[Estimated Cost (Highlighted)]]*Table31220[[#This Row],[Duration (Highlighted)]]*Table31220[[#This Row],['# of Travelers (Highlighted)]]),0)</f>
        <v>0</v>
      </c>
      <c r="F46" s="39"/>
      <c r="G46" s="110"/>
      <c r="H46" s="25"/>
    </row>
    <row r="47" spans="1:8" ht="24" thickBot="1" x14ac:dyDescent="0.4">
      <c r="A47" s="65" t="s">
        <v>149</v>
      </c>
      <c r="B47" s="189">
        <v>0</v>
      </c>
      <c r="C47" s="149">
        <v>0</v>
      </c>
      <c r="D47" s="150">
        <v>0</v>
      </c>
      <c r="E47" s="63">
        <f>ROUND((Table31220[[#This Row],[Estimated Cost (Highlighted)]]*Table31220[[#This Row],[Duration (Highlighted)]]*Table31220[[#This Row],['# of Travelers (Highlighted)]]),0)</f>
        <v>0</v>
      </c>
      <c r="F47" s="39"/>
      <c r="G47" s="108"/>
      <c r="H47" s="25"/>
    </row>
    <row r="48" spans="1:8" ht="24" thickBot="1" x14ac:dyDescent="0.4">
      <c r="A48" s="66" t="s">
        <v>15</v>
      </c>
      <c r="B48" s="11"/>
      <c r="C48" s="11"/>
      <c r="D48" s="11"/>
      <c r="E48" s="67">
        <f>SUM(E43:E47)</f>
        <v>0</v>
      </c>
      <c r="F48" s="39"/>
      <c r="G48" s="108"/>
      <c r="H48" s="25"/>
    </row>
    <row r="49" spans="1:8" ht="22" customHeight="1" x14ac:dyDescent="0.35">
      <c r="A49" s="61" t="s">
        <v>123</v>
      </c>
      <c r="B49" s="131">
        <v>0</v>
      </c>
      <c r="C49" s="145" t="s">
        <v>10</v>
      </c>
      <c r="D49" s="146">
        <v>0</v>
      </c>
      <c r="E49" s="63">
        <f>ROUND((Table31220[[#This Row],[Estimated Cost (Highlighted)]]*Table31220[[#This Row],['# of Travelers (Highlighted)]]),0)</f>
        <v>0</v>
      </c>
      <c r="F49" s="39"/>
      <c r="G49" s="108"/>
      <c r="H49" s="25"/>
    </row>
    <row r="50" spans="1:8" x14ac:dyDescent="0.35">
      <c r="A50" s="61" t="s">
        <v>11</v>
      </c>
      <c r="B50" s="135">
        <v>0</v>
      </c>
      <c r="C50" s="147"/>
      <c r="D50" s="147">
        <v>0</v>
      </c>
      <c r="E50" s="63">
        <f>ROUND((Table31220[[#This Row],[Estimated Cost (Highlighted)]]*Table31220[[#This Row],[Duration (Highlighted)]]*Table31220[[#This Row],['# of Travelers (Highlighted)]]),0)</f>
        <v>0</v>
      </c>
      <c r="F50" s="39"/>
      <c r="G50" s="108"/>
      <c r="H50" s="25"/>
    </row>
    <row r="51" spans="1:8" x14ac:dyDescent="0.35">
      <c r="A51" s="64" t="s">
        <v>12</v>
      </c>
      <c r="B51" s="135">
        <v>0</v>
      </c>
      <c r="C51" s="147">
        <v>0</v>
      </c>
      <c r="D51" s="148">
        <v>0</v>
      </c>
      <c r="E51" s="63">
        <f>ROUND((Table31220[[#This Row],[Estimated Cost (Highlighted)]]*Table31220[[#This Row],[Duration (Highlighted)]]*Table31220[[#This Row],['# of Travelers (Highlighted)]]),0)</f>
        <v>0</v>
      </c>
      <c r="F51" s="39"/>
      <c r="G51" s="108"/>
      <c r="H51" s="25"/>
    </row>
    <row r="52" spans="1:8" x14ac:dyDescent="0.35">
      <c r="A52" s="68" t="s">
        <v>13</v>
      </c>
      <c r="B52" s="135">
        <v>0</v>
      </c>
      <c r="C52" s="147">
        <v>0</v>
      </c>
      <c r="D52" s="148">
        <v>0</v>
      </c>
      <c r="E52" s="63">
        <f>ROUND((Table31220[[#This Row],[Estimated Cost (Highlighted)]]*Table31220[[#This Row],[Duration (Highlighted)]]*Table31220[[#This Row],['# of Travelers (Highlighted)]]),0)</f>
        <v>0</v>
      </c>
      <c r="F52" s="39"/>
      <c r="G52" s="108"/>
      <c r="H52" s="25"/>
    </row>
    <row r="53" spans="1:8" ht="24" thickBot="1" x14ac:dyDescent="0.4">
      <c r="A53" s="65" t="s">
        <v>149</v>
      </c>
      <c r="B53" s="189">
        <v>0</v>
      </c>
      <c r="C53" s="149">
        <v>0</v>
      </c>
      <c r="D53" s="150">
        <v>0</v>
      </c>
      <c r="E53" s="63">
        <f>ROUND((Table31220[[#This Row],[Estimated Cost (Highlighted)]]*Table31220[[#This Row],[Duration (Highlighted)]]*Table31220[[#This Row],['# of Travelers (Highlighted)]]),0)</f>
        <v>0</v>
      </c>
      <c r="F53" s="39"/>
      <c r="G53" s="108"/>
      <c r="H53" s="25"/>
    </row>
    <row r="54" spans="1:8" ht="24" thickBot="1" x14ac:dyDescent="0.4">
      <c r="A54" s="66" t="s">
        <v>16</v>
      </c>
      <c r="B54" s="200"/>
      <c r="C54" s="11"/>
      <c r="D54" s="11"/>
      <c r="E54" s="67">
        <f>SUM(E49:E53)</f>
        <v>0</v>
      </c>
      <c r="F54" s="39"/>
      <c r="G54" s="108"/>
      <c r="H54" s="25"/>
    </row>
    <row r="55" spans="1:8" x14ac:dyDescent="0.35">
      <c r="A55" s="61" t="s">
        <v>123</v>
      </c>
      <c r="B55" s="189">
        <v>0</v>
      </c>
      <c r="C55" s="145" t="s">
        <v>10</v>
      </c>
      <c r="D55" s="150"/>
      <c r="E55" s="63">
        <f>ROUND((Table31220[[#This Row],[Estimated Cost (Highlighted)]]*Table31220[[#This Row],['# of Travelers (Highlighted)]]),0)</f>
        <v>0</v>
      </c>
      <c r="F55" s="39"/>
      <c r="G55" s="108"/>
      <c r="H55" s="25"/>
    </row>
    <row r="56" spans="1:8" x14ac:dyDescent="0.35">
      <c r="A56" s="61" t="s">
        <v>11</v>
      </c>
      <c r="B56" s="189">
        <v>0</v>
      </c>
      <c r="C56" s="149"/>
      <c r="D56" s="150"/>
      <c r="E56" s="63">
        <f>ROUND((Table31220[[#This Row],[Estimated Cost (Highlighted)]]*Table31220[[#This Row],[Duration (Highlighted)]]*Table31220[[#This Row],['# of Travelers (Highlighted)]]),0)</f>
        <v>0</v>
      </c>
      <c r="F56" s="39"/>
      <c r="G56" s="108"/>
      <c r="H56" s="25"/>
    </row>
    <row r="57" spans="1:8" x14ac:dyDescent="0.35">
      <c r="A57" s="64" t="s">
        <v>12</v>
      </c>
      <c r="B57" s="189">
        <v>0</v>
      </c>
      <c r="C57" s="149"/>
      <c r="D57" s="150"/>
      <c r="E57" s="63">
        <f>ROUND((Table31220[[#This Row],[Estimated Cost (Highlighted)]]*Table31220[[#This Row],[Duration (Highlighted)]]*Table31220[[#This Row],['# of Travelers (Highlighted)]]),0)</f>
        <v>0</v>
      </c>
      <c r="F57" s="39"/>
      <c r="G57" s="108"/>
      <c r="H57" s="25"/>
    </row>
    <row r="58" spans="1:8" x14ac:dyDescent="0.35">
      <c r="A58" s="68" t="s">
        <v>13</v>
      </c>
      <c r="B58" s="189">
        <v>0</v>
      </c>
      <c r="C58" s="149"/>
      <c r="D58" s="150"/>
      <c r="E58" s="63">
        <f>ROUND((Table31220[[#This Row],[Estimated Cost (Highlighted)]]*Table31220[[#This Row],[Duration (Highlighted)]]*Table31220[[#This Row],['# of Travelers (Highlighted)]]),0)</f>
        <v>0</v>
      </c>
      <c r="F58" s="39"/>
      <c r="G58" s="108"/>
      <c r="H58" s="25"/>
    </row>
    <row r="59" spans="1:8" ht="24" thickBot="1" x14ac:dyDescent="0.4">
      <c r="A59" s="65" t="s">
        <v>149</v>
      </c>
      <c r="B59" s="189">
        <v>0</v>
      </c>
      <c r="C59" s="149"/>
      <c r="D59" s="150"/>
      <c r="E59" s="63">
        <f>ROUND((Table31220[[#This Row],[Estimated Cost (Highlighted)]]*Table31220[[#This Row],[Duration (Highlighted)]]*Table31220[[#This Row],['# of Travelers (Highlighted)]]),0)</f>
        <v>0</v>
      </c>
      <c r="F59" s="39"/>
      <c r="G59" s="108"/>
      <c r="H59" s="25"/>
    </row>
    <row r="60" spans="1:8" ht="24" thickBot="1" x14ac:dyDescent="0.4">
      <c r="A60" s="66" t="s">
        <v>68</v>
      </c>
      <c r="B60" s="11"/>
      <c r="C60" s="11"/>
      <c r="D60" s="11"/>
      <c r="E60" s="67">
        <f>SUM(E55:E59)</f>
        <v>0</v>
      </c>
      <c r="F60" s="39"/>
      <c r="G60" s="108"/>
      <c r="H60" s="25"/>
    </row>
    <row r="61" spans="1:8" ht="24" thickBot="1" x14ac:dyDescent="0.4">
      <c r="A61" s="69" t="s">
        <v>148</v>
      </c>
      <c r="B61" s="69"/>
      <c r="C61" s="69"/>
      <c r="D61" s="69"/>
      <c r="E61" s="70">
        <f>SUM(E42,E48,E54,E60)</f>
        <v>0</v>
      </c>
      <c r="F61" s="25"/>
      <c r="G61" s="25"/>
    </row>
    <row r="62" spans="1:8" ht="24" thickBot="1" x14ac:dyDescent="0.4">
      <c r="A62" s="196" t="s">
        <v>61</v>
      </c>
      <c r="B62" s="178" t="s">
        <v>116</v>
      </c>
      <c r="C62" s="72"/>
      <c r="D62" s="72"/>
      <c r="E62" s="72"/>
      <c r="F62" s="72"/>
      <c r="G62" s="73"/>
    </row>
    <row r="63" spans="1:8" ht="47.5" thickBot="1" x14ac:dyDescent="0.4">
      <c r="A63" s="160" t="s">
        <v>134</v>
      </c>
      <c r="B63" s="161" t="s">
        <v>135</v>
      </c>
      <c r="C63" s="161" t="s">
        <v>136</v>
      </c>
      <c r="D63" s="74" t="s">
        <v>82</v>
      </c>
    </row>
    <row r="64" spans="1:8" x14ac:dyDescent="0.35">
      <c r="A64" s="162" t="s">
        <v>39</v>
      </c>
      <c r="B64" s="163">
        <v>0</v>
      </c>
      <c r="C64" s="151">
        <v>0</v>
      </c>
      <c r="D64" s="75">
        <f>ROUND(Table51321[[#This Row],[Quantity (Highlighted)]]*Table51321[[#This Row],[Price per Unit (Highlighted)]],0)</f>
        <v>0</v>
      </c>
    </row>
    <row r="65" spans="1:7" x14ac:dyDescent="0.35">
      <c r="A65" s="164" t="s">
        <v>40</v>
      </c>
      <c r="B65" s="147">
        <v>0</v>
      </c>
      <c r="C65" s="151">
        <v>0</v>
      </c>
      <c r="D65" s="75">
        <f>ROUND(Table51321[[#This Row],[Quantity (Highlighted)]]*Table51321[[#This Row],[Price per Unit (Highlighted)]],0)</f>
        <v>0</v>
      </c>
    </row>
    <row r="66" spans="1:7" x14ac:dyDescent="0.35">
      <c r="A66" s="164" t="s">
        <v>41</v>
      </c>
      <c r="B66" s="147">
        <v>0</v>
      </c>
      <c r="C66" s="151">
        <v>0</v>
      </c>
      <c r="D66" s="75">
        <f>ROUND(Table51321[[#This Row],[Quantity (Highlighted)]]*Table51321[[#This Row],[Price per Unit (Highlighted)]],0)</f>
        <v>0</v>
      </c>
    </row>
    <row r="67" spans="1:7" x14ac:dyDescent="0.35">
      <c r="A67" s="164"/>
      <c r="B67" s="147">
        <v>0</v>
      </c>
      <c r="C67" s="151">
        <v>0</v>
      </c>
      <c r="D67" s="75">
        <f>ROUND(Table51321[[#This Row],[Quantity (Highlighted)]]*Table51321[[#This Row],[Price per Unit (Highlighted)]],0)</f>
        <v>0</v>
      </c>
    </row>
    <row r="68" spans="1:7" x14ac:dyDescent="0.35">
      <c r="A68" s="164"/>
      <c r="B68" s="147">
        <v>0</v>
      </c>
      <c r="C68" s="165">
        <v>0</v>
      </c>
      <c r="D68" s="75">
        <f>ROUND(Table51321[[#This Row],[Quantity (Highlighted)]]*Table51321[[#This Row],[Price per Unit (Highlighted)]],0)</f>
        <v>0</v>
      </c>
    </row>
    <row r="69" spans="1:7" x14ac:dyDescent="0.35">
      <c r="A69" s="164"/>
      <c r="B69" s="147">
        <v>0</v>
      </c>
      <c r="C69" s="165">
        <v>0</v>
      </c>
      <c r="D69" s="75">
        <f>ROUND(Table51321[[#This Row],[Quantity (Highlighted)]]*Table51321[[#This Row],[Price per Unit (Highlighted)]],0)</f>
        <v>0</v>
      </c>
    </row>
    <row r="70" spans="1:7" x14ac:dyDescent="0.35">
      <c r="A70" s="164"/>
      <c r="B70" s="147">
        <v>0</v>
      </c>
      <c r="C70" s="151">
        <v>0</v>
      </c>
      <c r="D70" s="75">
        <f>ROUND(Table51321[[#This Row],[Quantity (Highlighted)]]*Table51321[[#This Row],[Price per Unit (Highlighted)]],0)</f>
        <v>0</v>
      </c>
    </row>
    <row r="71" spans="1:7" ht="24" thickBot="1" x14ac:dyDescent="0.4">
      <c r="A71" s="166"/>
      <c r="B71" s="149">
        <v>0</v>
      </c>
      <c r="C71" s="167">
        <v>0</v>
      </c>
      <c r="D71" s="75">
        <f>ROUND(Table51321[[#This Row],[Quantity (Highlighted)]]*Table51321[[#This Row],[Price per Unit (Highlighted)]],0)</f>
        <v>0</v>
      </c>
    </row>
    <row r="72" spans="1:7" ht="24" thickBot="1" x14ac:dyDescent="0.4">
      <c r="A72" s="77" t="s">
        <v>17</v>
      </c>
      <c r="B72" s="78"/>
      <c r="C72" s="78"/>
      <c r="D72" s="70">
        <f>SUM(D64:D71)</f>
        <v>0</v>
      </c>
      <c r="F72" s="25"/>
      <c r="G72" s="25"/>
    </row>
    <row r="73" spans="1:7" ht="24" thickBot="1" x14ac:dyDescent="0.4">
      <c r="A73" s="197" t="s">
        <v>18</v>
      </c>
      <c r="B73" s="179" t="s">
        <v>118</v>
      </c>
      <c r="C73" s="80"/>
      <c r="D73" s="80"/>
      <c r="E73" s="80"/>
      <c r="F73" s="80"/>
      <c r="G73" s="58"/>
    </row>
    <row r="74" spans="1:7" ht="71" thickBot="1" x14ac:dyDescent="0.4">
      <c r="A74" s="168" t="s">
        <v>137</v>
      </c>
      <c r="B74" s="169" t="s">
        <v>138</v>
      </c>
      <c r="C74" s="143" t="s">
        <v>135</v>
      </c>
      <c r="D74" s="168" t="s">
        <v>136</v>
      </c>
      <c r="E74" s="60" t="s">
        <v>81</v>
      </c>
    </row>
    <row r="75" spans="1:7" ht="24" thickBot="1" x14ac:dyDescent="0.4">
      <c r="A75" s="170"/>
      <c r="B75" s="171" t="s">
        <v>63</v>
      </c>
      <c r="C75" s="163"/>
      <c r="D75" s="201">
        <v>0</v>
      </c>
      <c r="E75" s="82">
        <f>ROUND((Table61422[[#This Row],[Quantity (Highlighted)]]*Table61422[[#This Row],[Price per Unit (Highlighted)]]),0)</f>
        <v>0</v>
      </c>
    </row>
    <row r="76" spans="1:7" ht="24" thickBot="1" x14ac:dyDescent="0.4">
      <c r="A76" s="173"/>
      <c r="B76" s="171" t="s">
        <v>64</v>
      </c>
      <c r="C76" s="147">
        <v>0</v>
      </c>
      <c r="D76" s="202">
        <v>0</v>
      </c>
      <c r="E76" s="82">
        <f>ROUND((Table61422[[#This Row],[Quantity (Highlighted)]]*Table61422[[#This Row],[Price per Unit (Highlighted)]]),0)</f>
        <v>0</v>
      </c>
    </row>
    <row r="77" spans="1:7" ht="24" thickBot="1" x14ac:dyDescent="0.4">
      <c r="A77" s="173"/>
      <c r="B77" s="171" t="s">
        <v>65</v>
      </c>
      <c r="C77" s="147">
        <v>0</v>
      </c>
      <c r="D77" s="202">
        <v>0</v>
      </c>
      <c r="E77" s="82">
        <f>ROUND((Table61422[[#This Row],[Quantity (Highlighted)]]*Table61422[[#This Row],[Price per Unit (Highlighted)]]),0)</f>
        <v>0</v>
      </c>
    </row>
    <row r="78" spans="1:7" ht="24" thickBot="1" x14ac:dyDescent="0.4">
      <c r="A78" s="16"/>
      <c r="B78" s="174"/>
      <c r="C78" s="147"/>
      <c r="D78" s="202">
        <v>0</v>
      </c>
      <c r="E78" s="82">
        <f>ROUND((Table61422[[#This Row],[Quantity (Highlighted)]]*Table61422[[#This Row],[Price per Unit (Highlighted)]]),0)</f>
        <v>0</v>
      </c>
    </row>
    <row r="79" spans="1:7" ht="24" thickBot="1" x14ac:dyDescent="0.4">
      <c r="A79" s="16"/>
      <c r="B79" s="174"/>
      <c r="C79" s="147">
        <v>0</v>
      </c>
      <c r="D79" s="202">
        <v>0</v>
      </c>
      <c r="E79" s="82">
        <f>ROUND((Table61422[[#This Row],[Quantity (Highlighted)]]*Table61422[[#This Row],[Price per Unit (Highlighted)]]),0)</f>
        <v>0</v>
      </c>
    </row>
    <row r="80" spans="1:7" ht="24" thickBot="1" x14ac:dyDescent="0.4">
      <c r="A80" s="16"/>
      <c r="B80" s="174"/>
      <c r="C80" s="147">
        <v>0</v>
      </c>
      <c r="D80" s="202">
        <v>0</v>
      </c>
      <c r="E80" s="82">
        <f>ROUND((Table61422[[#This Row],[Quantity (Highlighted)]]*Table61422[[#This Row],[Price per Unit (Highlighted)]]),0)</f>
        <v>0</v>
      </c>
    </row>
    <row r="81" spans="1:8" x14ac:dyDescent="0.35">
      <c r="A81" s="16"/>
      <c r="B81" s="174"/>
      <c r="C81" s="149">
        <v>0</v>
      </c>
      <c r="D81" s="203">
        <v>0</v>
      </c>
      <c r="E81" s="82">
        <f>ROUND((Table61422[[#This Row],[Quantity (Highlighted)]]*Table61422[[#This Row],[Price per Unit (Highlighted)]]),0)</f>
        <v>0</v>
      </c>
    </row>
    <row r="82" spans="1:8" ht="24" thickBot="1" x14ac:dyDescent="0.4">
      <c r="A82" s="83" t="s">
        <v>21</v>
      </c>
      <c r="B82" s="84"/>
      <c r="C82" s="53"/>
      <c r="D82" s="85"/>
      <c r="E82" s="55">
        <f>SUM(E75:E81)</f>
        <v>0</v>
      </c>
    </row>
    <row r="83" spans="1:8" ht="24" thickBot="1" x14ac:dyDescent="0.4">
      <c r="A83" s="87" t="s">
        <v>22</v>
      </c>
      <c r="B83" s="88" t="s">
        <v>117</v>
      </c>
      <c r="C83" s="88"/>
      <c r="D83" s="88"/>
      <c r="E83" s="88"/>
      <c r="F83" s="88"/>
      <c r="G83" s="94"/>
    </row>
    <row r="84" spans="1:8" ht="47.5" thickBot="1" x14ac:dyDescent="0.4">
      <c r="A84" s="156" t="s">
        <v>139</v>
      </c>
      <c r="B84" s="157" t="s">
        <v>140</v>
      </c>
      <c r="C84" s="158" t="s">
        <v>141</v>
      </c>
      <c r="D84" s="159" t="s">
        <v>142</v>
      </c>
      <c r="E84" s="51" t="s">
        <v>79</v>
      </c>
    </row>
    <row r="85" spans="1:8" ht="20.9" customHeight="1" x14ac:dyDescent="0.35">
      <c r="A85" s="152" t="s">
        <v>42</v>
      </c>
      <c r="B85" s="153" t="s">
        <v>43</v>
      </c>
      <c r="C85" s="182"/>
      <c r="D85" s="131">
        <v>0</v>
      </c>
      <c r="E85" s="62">
        <f>ROUND(Table71523[[#This Row],[Hours (Highlighted)]]*Table71523[[#This Row],[Hourly Rate (Highlighted)]],0)</f>
        <v>0</v>
      </c>
    </row>
    <row r="86" spans="1:8" ht="47" x14ac:dyDescent="0.35">
      <c r="A86" s="154" t="s">
        <v>42</v>
      </c>
      <c r="B86" s="155" t="s">
        <v>43</v>
      </c>
      <c r="C86" s="183"/>
      <c r="D86" s="131">
        <v>0</v>
      </c>
      <c r="E86" s="62">
        <f>ROUND(Table71523[[#This Row],[Hours (Highlighted)]]*Table71523[[#This Row],[Hourly Rate (Highlighted)]],0)</f>
        <v>0</v>
      </c>
    </row>
    <row r="87" spans="1:8" x14ac:dyDescent="0.35">
      <c r="A87" s="154">
        <f>A78</f>
        <v>0</v>
      </c>
      <c r="B87" s="155"/>
      <c r="C87" s="183"/>
      <c r="D87" s="131">
        <v>0</v>
      </c>
      <c r="E87" s="62">
        <f>ROUND(Table71523[[#This Row],[Hours (Highlighted)]]*Table71523[[#This Row],[Hourly Rate (Highlighted)]],0)</f>
        <v>0</v>
      </c>
    </row>
    <row r="88" spans="1:8" x14ac:dyDescent="0.35">
      <c r="A88" s="154">
        <f>A79</f>
        <v>0</v>
      </c>
      <c r="B88" s="155"/>
      <c r="C88" s="183"/>
      <c r="D88" s="131">
        <v>0</v>
      </c>
      <c r="E88" s="62">
        <f>ROUND(Table71523[[#This Row],[Hours (Highlighted)]]*Table71523[[#This Row],[Hourly Rate (Highlighted)]],0)</f>
        <v>0</v>
      </c>
    </row>
    <row r="89" spans="1:8" x14ac:dyDescent="0.35">
      <c r="A89" s="154">
        <f>A80</f>
        <v>0</v>
      </c>
      <c r="B89" s="155"/>
      <c r="C89" s="183"/>
      <c r="D89" s="131">
        <v>0</v>
      </c>
      <c r="E89" s="62">
        <f>ROUND(Table71523[[#This Row],[Hours (Highlighted)]]*Table71523[[#This Row],[Hourly Rate (Highlighted)]],0)</f>
        <v>0</v>
      </c>
    </row>
    <row r="90" spans="1:8" ht="24" thickBot="1" x14ac:dyDescent="0.4">
      <c r="A90" s="46" t="s">
        <v>23</v>
      </c>
      <c r="B90" s="89"/>
      <c r="C90" s="90"/>
      <c r="D90" s="91"/>
      <c r="E90" s="49">
        <f>SUM(E85:E89)</f>
        <v>0</v>
      </c>
    </row>
    <row r="91" spans="1:8" ht="24" thickBot="1" x14ac:dyDescent="0.4">
      <c r="A91" s="87" t="s">
        <v>24</v>
      </c>
      <c r="B91" s="92"/>
      <c r="C91" s="93"/>
      <c r="D91" s="93"/>
      <c r="E91" s="93"/>
      <c r="F91" s="93"/>
      <c r="G91" s="94"/>
    </row>
    <row r="92" spans="1:8" s="96" customFormat="1" ht="47.5" thickBot="1" x14ac:dyDescent="0.4">
      <c r="A92" s="168" t="s">
        <v>143</v>
      </c>
      <c r="B92" s="190" t="s">
        <v>144</v>
      </c>
      <c r="C92" s="143" t="s">
        <v>135</v>
      </c>
      <c r="D92" s="157" t="s">
        <v>136</v>
      </c>
      <c r="E92" s="60" t="s">
        <v>80</v>
      </c>
      <c r="H92" s="111"/>
    </row>
    <row r="93" spans="1:8" ht="47" x14ac:dyDescent="0.35">
      <c r="A93" s="185" t="s">
        <v>43</v>
      </c>
      <c r="B93" s="186" t="s">
        <v>66</v>
      </c>
      <c r="C93" s="163"/>
      <c r="D93" s="131">
        <v>0</v>
      </c>
      <c r="E93" s="62">
        <f>ROUND((Table81624[[#This Row],[Quantity (Highlighted)]]*Table81624[[#This Row],[Price per Unit (Highlighted)]]),0)</f>
        <v>0</v>
      </c>
    </row>
    <row r="94" spans="1:8" ht="47" x14ac:dyDescent="0.35">
      <c r="A94" s="16" t="s">
        <v>43</v>
      </c>
      <c r="B94" s="174" t="s">
        <v>67</v>
      </c>
      <c r="C94" s="147"/>
      <c r="D94" s="135">
        <v>0</v>
      </c>
      <c r="E94" s="62">
        <f>ROUND((Table81624[[#This Row],[Quantity (Highlighted)]]*Table81624[[#This Row],[Price per Unit (Highlighted)]]),0)</f>
        <v>0</v>
      </c>
    </row>
    <row r="95" spans="1:8" x14ac:dyDescent="0.35">
      <c r="A95" s="16"/>
      <c r="B95" s="174">
        <v>0</v>
      </c>
      <c r="C95" s="147"/>
      <c r="D95" s="135">
        <v>0</v>
      </c>
      <c r="E95" s="62">
        <f>ROUND((Table81624[[#This Row],[Quantity (Highlighted)]]*Table81624[[#This Row],[Price per Unit (Highlighted)]]),0)</f>
        <v>0</v>
      </c>
    </row>
    <row r="96" spans="1:8" x14ac:dyDescent="0.35">
      <c r="A96" s="16"/>
      <c r="B96" s="174">
        <v>0</v>
      </c>
      <c r="C96" s="147"/>
      <c r="D96" s="135">
        <v>0</v>
      </c>
      <c r="E96" s="62">
        <f>ROUND((Table81624[[#This Row],[Quantity (Highlighted)]]*Table81624[[#This Row],[Price per Unit (Highlighted)]]),0)</f>
        <v>0</v>
      </c>
    </row>
    <row r="97" spans="1:10" x14ac:dyDescent="0.35">
      <c r="A97" s="16"/>
      <c r="B97" s="174">
        <v>0</v>
      </c>
      <c r="C97" s="147"/>
      <c r="D97" s="135">
        <v>0</v>
      </c>
      <c r="E97" s="62">
        <f>ROUND((Table81624[[#This Row],[Quantity (Highlighted)]]*Table81624[[#This Row],[Price per Unit (Highlighted)]]),0)</f>
        <v>0</v>
      </c>
    </row>
    <row r="98" spans="1:10" ht="24" thickBot="1" x14ac:dyDescent="0.4">
      <c r="A98" s="187"/>
      <c r="B98" s="188"/>
      <c r="C98" s="149"/>
      <c r="D98" s="189">
        <v>0</v>
      </c>
      <c r="E98" s="62">
        <f>ROUND((Table81624[[#This Row],[Quantity (Highlighted)]]*Table81624[[#This Row],[Price per Unit (Highlighted)]]),0)</f>
        <v>0</v>
      </c>
    </row>
    <row r="99" spans="1:10" ht="24" thickBot="1" x14ac:dyDescent="0.4">
      <c r="A99" s="17" t="s">
        <v>28</v>
      </c>
      <c r="B99" s="18"/>
      <c r="C99" s="19"/>
      <c r="D99" s="19"/>
      <c r="E99" s="20">
        <f>SUM(E93:E98)</f>
        <v>0</v>
      </c>
      <c r="J99" s="98"/>
    </row>
    <row r="100" spans="1:10" ht="24" thickBot="1" x14ac:dyDescent="0.4">
      <c r="A100" s="199" t="s">
        <v>59</v>
      </c>
      <c r="B100" s="97" t="s">
        <v>85</v>
      </c>
      <c r="C100" s="57"/>
      <c r="D100" s="57"/>
      <c r="E100" s="57"/>
      <c r="F100" s="57"/>
      <c r="G100" s="58"/>
    </row>
    <row r="101" spans="1:10" ht="65.150000000000006" customHeight="1" thickBot="1" x14ac:dyDescent="0.4">
      <c r="A101" s="81" t="s">
        <v>29</v>
      </c>
      <c r="B101" s="143" t="s">
        <v>145</v>
      </c>
      <c r="C101" s="95" t="s">
        <v>30</v>
      </c>
      <c r="D101" s="143" t="s">
        <v>146</v>
      </c>
      <c r="E101" s="60" t="s">
        <v>31</v>
      </c>
    </row>
    <row r="102" spans="1:10" x14ac:dyDescent="0.35">
      <c r="A102" s="175" t="s">
        <v>44</v>
      </c>
      <c r="B102" s="176">
        <v>0</v>
      </c>
      <c r="C102" s="177"/>
      <c r="D102" s="144">
        <v>0</v>
      </c>
      <c r="E102" s="106">
        <f>ROUND((Table91725[[#This Row],[IDC Rate (Highlighted)]]*Table91725[[#This Row],[Base Amount** (Highlighted)]]),0)</f>
        <v>0</v>
      </c>
    </row>
    <row r="103" spans="1:10" ht="24" thickBot="1" x14ac:dyDescent="0.4">
      <c r="A103" s="99" t="s">
        <v>90</v>
      </c>
      <c r="B103" s="86"/>
      <c r="E103" s="181"/>
    </row>
    <row r="104" spans="1:10" ht="70.5" customHeight="1" x14ac:dyDescent="0.35">
      <c r="A104" s="100" t="s">
        <v>32</v>
      </c>
      <c r="B104" s="204">
        <f>SUM(E102,E99,E90,E82,D72,E61,E34,G26)</f>
        <v>0</v>
      </c>
    </row>
    <row r="105" spans="1:10" ht="71" thickBot="1" x14ac:dyDescent="0.4">
      <c r="A105" s="104" t="s">
        <v>58</v>
      </c>
      <c r="B105" s="105" t="e">
        <f>B13-B104</f>
        <v>#VALUE!</v>
      </c>
    </row>
  </sheetData>
  <sheetProtection formatCells="0" formatColumns="0" formatRows="0" insertRows="0"/>
  <conditionalFormatting sqref="B105">
    <cfRule type="cellIs" dxfId="153" priority="3" operator="greaterThan">
      <formula>0</formula>
    </cfRule>
    <cfRule type="cellIs" dxfId="152" priority="4" operator="lessThan">
      <formula>0</formula>
    </cfRule>
  </conditionalFormatting>
  <conditionalFormatting sqref="A105">
    <cfRule type="cellIs" dxfId="151" priority="1" operator="greaterThan">
      <formula>0</formula>
    </cfRule>
    <cfRule type="cellIs" dxfId="150" priority="2" operator="lessThan">
      <formula>0</formula>
    </cfRule>
  </conditionalFormatting>
  <dataValidations count="6">
    <dataValidation type="whole" errorStyle="warning" allowBlank="1" showInputMessage="1" showErrorMessage="1" errorTitle="Whole Numbers Only" error="Number of travelers should not contain a decimal. Only whole numbers are accepted. " sqref="D49:D53 D43:D47 D37:D41" xr:uid="{67CD5BCF-F792-47B8-8D82-5752AFA94C16}">
      <formula1>0</formula1>
      <formula2>100</formula2>
    </dataValidation>
    <dataValidation type="decimal" operator="greaterThanOrEqual" allowBlank="1" showInputMessage="1" showErrorMessage="1" errorTitle="Incorrect Cost Categorization" error="Equipment items must cost at least  $10,000 per unit. Items less than $10,000 should be captured under 'Supplies'." sqref="C64:C71" xr:uid="{0B4BCCE2-CE93-450A-AD95-FAFADAFD0111}">
      <formula1>10000</formula1>
    </dataValidation>
    <dataValidation type="decimal" operator="lessThanOrEqual" allowBlank="1" showInputMessage="1" showErrorMessage="1" errorTitle="Incorrect Cost Categorization" error="Supply items cannot cost more than $9,999. Items over this amount should be categorized as 'Equipment'." sqref="D75:D81" xr:uid="{CC19BE5E-2A4E-44CA-8289-AE8A1942AD79}">
      <formula1>9999</formula1>
    </dataValidation>
    <dataValidation type="whole" operator="lessThanOrEqual" allowBlank="1" showInputMessage="1" showErrorMessage="1" errorTitle="Whole Numbers Only" error="Quantity should be given only as a whole number, please remove decimal amount. " sqref="C93:C98" xr:uid="{A3B28398-504C-40AA-B8E0-3E27E52331CD}">
      <formula1>9999</formula1>
    </dataValidation>
    <dataValidation type="whole" operator="lessThan" allowBlank="1" showInputMessage="1" showErrorMessage="1" sqref="C75:C81" xr:uid="{F1796590-D510-4220-A11C-4A8DE53E7686}">
      <formula1>9999</formula1>
    </dataValidation>
    <dataValidation type="custom" operator="lessThanOrEqual" allowBlank="1" showInputMessage="1" showErrorMessage="1" errorTitle="Consultant Cap Exceeded" error="The hourly rate for an individual consultant cannot exceed $91.95. _x000a__x000a_ Please see the FY24 Exchange Network Solicitation Notice, page D7 for further details._x000a_" sqref="D85:D89" xr:uid="{8400F89F-5F9A-42B1-8BC6-C203FD6B9796}">
      <formula1>IF(A85="Individual Consultant", D85&lt;=91.95, TRUE)</formula1>
    </dataValidation>
  </dataValidations>
  <pageMargins left="0.7" right="0.7" top="0.75" bottom="0.75" header="0.3" footer="0.3"/>
  <pageSetup orientation="portrait" horizontalDpi="1200" verticalDpi="1200" r:id="rId1"/>
  <tableParts count="8">
    <tablePart r:id="rId2"/>
    <tablePart r:id="rId3"/>
    <tablePart r:id="rId4"/>
    <tablePart r:id="rId5"/>
    <tablePart r:id="rId6"/>
    <tablePart r:id="rId7"/>
    <tablePart r:id="rId8"/>
    <tablePart r:id="rId9"/>
  </tableParts>
  <extLst>
    <ext xmlns:x14="http://schemas.microsoft.com/office/spreadsheetml/2009/9/main" uri="{CCE6A557-97BC-4b89-ADB6-D9C93CAAB3DF}">
      <x14:dataValidations xmlns:xm="http://schemas.microsoft.com/office/excel/2006/main" count="5">
        <x14:dataValidation type="list" showInputMessage="1" showErrorMessage="1" xr:uid="{877F2D1B-9453-4040-99DA-D5C68F706157}">
          <x14:formula1>
            <xm:f>'Data Vali'!$F$2:$F$7</xm:f>
          </x14:formula1>
          <xm:sqref>A75:A81</xm:sqref>
        </x14:dataValidation>
        <x14:dataValidation type="list" showInputMessage="1" showErrorMessage="1" xr:uid="{9ADB07C3-A8DB-43DE-B2D5-D38F9F89A980}">
          <x14:formula1>
            <xm:f>'Data Vali'!$C$2:$C$10</xm:f>
          </x14:formula1>
          <xm:sqref>A93:A98</xm:sqref>
        </x14:dataValidation>
        <x14:dataValidation type="list" allowBlank="1" showInputMessage="1" showErrorMessage="1" xr:uid="{3E2B4033-328D-4ACC-A073-3B6AB727DEA6}">
          <x14:formula1>
            <xm:f>'Data Vali'!$A$2:$A$6</xm:f>
          </x14:formula1>
          <xm:sqref>B85:B89</xm:sqref>
        </x14:dataValidation>
        <x14:dataValidation type="list" showInputMessage="1" showErrorMessage="1" xr:uid="{D8903331-E182-4477-B521-6E3D0083C749}">
          <x14:formula1>
            <xm:f>'Data Vali'!$A$15:$A$18</xm:f>
          </x14:formula1>
          <xm:sqref>A13</xm:sqref>
        </x14:dataValidation>
        <x14:dataValidation type="list" showInputMessage="1" showErrorMessage="1" xr:uid="{19DD762F-90D1-4D0C-9019-8A953B7BB605}">
          <x14:formula1>
            <xm:f>'Data Vali'!$F$9:$F$12</xm:f>
          </x14:formula1>
          <xm:sqref>A85:A89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9943CD-88BA-4B9F-8B09-75D64B080283}">
  <dimension ref="A1:M110"/>
  <sheetViews>
    <sheetView showZeros="0" zoomScale="55" zoomScaleNormal="55" workbookViewId="0"/>
  </sheetViews>
  <sheetFormatPr defaultColWidth="9.26953125" defaultRowHeight="23.5" x14ac:dyDescent="0.35"/>
  <cols>
    <col min="1" max="1" width="32.54296875" style="35" customWidth="1"/>
    <col min="2" max="2" width="32.453125" style="35" customWidth="1"/>
    <col min="3" max="3" width="33.453125" style="36" customWidth="1"/>
    <col min="4" max="4" width="35" style="36" customWidth="1"/>
    <col min="5" max="5" width="27" style="36" customWidth="1"/>
    <col min="6" max="6" width="34.81640625" style="36" customWidth="1"/>
    <col min="7" max="7" width="59.7265625" style="39" customWidth="1"/>
    <col min="8" max="8" width="11.26953125" style="108" bestFit="1" customWidth="1"/>
    <col min="9" max="9" width="12.1796875" style="25" bestFit="1" customWidth="1"/>
    <col min="10" max="16384" width="9.26953125" style="25"/>
  </cols>
  <sheetData>
    <row r="1" spans="1:8" ht="23.15" customHeight="1" x14ac:dyDescent="0.35">
      <c r="A1" s="194" t="s">
        <v>113</v>
      </c>
      <c r="B1" s="195"/>
      <c r="C1" s="23"/>
      <c r="D1" s="23"/>
      <c r="E1" s="23"/>
      <c r="F1" s="23"/>
      <c r="G1" s="24"/>
    </row>
    <row r="2" spans="1:8" s="29" customFormat="1" ht="23.15" customHeight="1" x14ac:dyDescent="0.35">
      <c r="A2" s="26" t="s">
        <v>147</v>
      </c>
      <c r="B2" s="27"/>
      <c r="C2" s="28"/>
      <c r="D2" s="28"/>
      <c r="E2" s="28"/>
      <c r="F2" s="28"/>
      <c r="G2" s="193"/>
      <c r="H2" s="192"/>
    </row>
    <row r="3" spans="1:8" x14ac:dyDescent="0.35">
      <c r="A3" s="30" t="s">
        <v>110</v>
      </c>
      <c r="B3" s="31"/>
      <c r="C3" s="28"/>
      <c r="D3" s="28"/>
      <c r="E3" s="28"/>
      <c r="F3" s="28"/>
      <c r="G3" s="114"/>
    </row>
    <row r="4" spans="1:8" x14ac:dyDescent="0.35">
      <c r="A4" s="30" t="s">
        <v>111</v>
      </c>
      <c r="B4" s="31"/>
      <c r="C4" s="28"/>
      <c r="D4" s="28"/>
      <c r="E4" s="28"/>
      <c r="F4" s="28"/>
      <c r="G4" s="114"/>
    </row>
    <row r="5" spans="1:8" x14ac:dyDescent="0.35">
      <c r="A5" s="30" t="s">
        <v>112</v>
      </c>
      <c r="B5" s="31"/>
      <c r="C5" s="28"/>
      <c r="D5" s="28"/>
      <c r="E5" s="28"/>
      <c r="F5" s="28"/>
      <c r="G5" s="32"/>
    </row>
    <row r="6" spans="1:8" x14ac:dyDescent="0.35">
      <c r="A6" s="118" t="s">
        <v>71</v>
      </c>
      <c r="B6" s="31"/>
      <c r="C6" s="28"/>
      <c r="D6" s="28"/>
      <c r="E6" s="28"/>
      <c r="F6" s="28"/>
      <c r="G6" s="32"/>
    </row>
    <row r="7" spans="1:8" x14ac:dyDescent="0.35">
      <c r="A7" s="33" t="s">
        <v>70</v>
      </c>
      <c r="B7" s="31"/>
      <c r="C7" s="28"/>
      <c r="D7" s="28"/>
      <c r="E7" s="28"/>
      <c r="F7" s="28"/>
      <c r="G7" s="32"/>
    </row>
    <row r="8" spans="1:8" x14ac:dyDescent="0.35">
      <c r="A8" s="33" t="s">
        <v>73</v>
      </c>
      <c r="B8" s="31"/>
      <c r="C8" s="28"/>
      <c r="D8" s="28"/>
      <c r="E8" s="28"/>
      <c r="F8" s="28"/>
      <c r="G8" s="32"/>
    </row>
    <row r="9" spans="1:8" x14ac:dyDescent="0.35">
      <c r="A9" s="34" t="s">
        <v>77</v>
      </c>
      <c r="B9" s="31"/>
      <c r="C9" s="28"/>
      <c r="D9" s="28"/>
      <c r="E9" s="28"/>
      <c r="F9" s="28"/>
      <c r="G9" s="32"/>
    </row>
    <row r="10" spans="1:8" ht="24" thickBot="1" x14ac:dyDescent="0.4">
      <c r="A10" s="119" t="s">
        <v>72</v>
      </c>
      <c r="B10" s="37"/>
      <c r="C10" s="120"/>
      <c r="D10" s="120"/>
      <c r="E10" s="120"/>
      <c r="F10" s="120"/>
      <c r="G10" s="38"/>
    </row>
    <row r="11" spans="1:8" s="123" customFormat="1" ht="24" thickBot="1" x14ac:dyDescent="0.4">
      <c r="A11" s="124" t="s">
        <v>74</v>
      </c>
      <c r="B11" s="121"/>
      <c r="C11" s="125"/>
      <c r="D11" s="125"/>
      <c r="E11" s="125"/>
      <c r="F11" s="125"/>
      <c r="G11" s="38"/>
      <c r="H11" s="122"/>
    </row>
    <row r="12" spans="1:8" ht="47" x14ac:dyDescent="0.35">
      <c r="A12" s="102" t="s">
        <v>125</v>
      </c>
      <c r="B12" s="180" t="s">
        <v>88</v>
      </c>
    </row>
    <row r="13" spans="1:8" ht="47.5" thickBot="1" x14ac:dyDescent="0.4">
      <c r="A13" s="180" t="s">
        <v>114</v>
      </c>
      <c r="B13" s="103" t="e">
        <f>VLOOKUP(A13,'Data Vali'!A15:B18,2,FALSE)</f>
        <v>#N/A</v>
      </c>
    </row>
    <row r="14" spans="1:8" ht="24" thickBot="1" x14ac:dyDescent="0.4">
      <c r="A14" s="40" t="s">
        <v>0</v>
      </c>
      <c r="B14" s="41"/>
      <c r="C14" s="41"/>
      <c r="D14" s="41"/>
      <c r="E14" s="41"/>
      <c r="F14" s="41"/>
      <c r="G14" s="42"/>
    </row>
    <row r="15" spans="1:8" ht="71" thickBot="1" x14ac:dyDescent="0.4">
      <c r="A15" s="126" t="s">
        <v>126</v>
      </c>
      <c r="B15" s="127" t="s">
        <v>127</v>
      </c>
      <c r="C15" s="128" t="s">
        <v>128</v>
      </c>
      <c r="D15" s="128" t="s">
        <v>129</v>
      </c>
      <c r="E15" s="43" t="s">
        <v>1</v>
      </c>
      <c r="F15" s="44" t="s">
        <v>75</v>
      </c>
      <c r="G15" s="44" t="s">
        <v>76</v>
      </c>
    </row>
    <row r="16" spans="1:8" x14ac:dyDescent="0.35">
      <c r="A16" s="129" t="s">
        <v>92</v>
      </c>
      <c r="B16" s="130" t="s">
        <v>91</v>
      </c>
      <c r="C16" s="131">
        <v>93012</v>
      </c>
      <c r="D16" s="132">
        <v>0.04</v>
      </c>
      <c r="E16" s="45">
        <f>(ROUND(Table15[[#This Row],[Annual Salary (Highlighted)]],0)*(ROUND(Table15[[#This Row],[Percentage of Time (Highlighted)]],2)))</f>
        <v>3720.48</v>
      </c>
      <c r="F16" s="9">
        <v>3</v>
      </c>
      <c r="G16" s="117">
        <f>Table15[[#This Row],[Annual Cost ]]*Table15[[#This Row],[Period of Performance 
(Standard is 3 Years)]]</f>
        <v>11161.44</v>
      </c>
    </row>
    <row r="17" spans="1:13" x14ac:dyDescent="0.35">
      <c r="A17" s="133" t="s">
        <v>93</v>
      </c>
      <c r="B17" s="134" t="s">
        <v>91</v>
      </c>
      <c r="C17" s="135">
        <v>89342</v>
      </c>
      <c r="D17" s="136">
        <v>0.15</v>
      </c>
      <c r="E17" s="45">
        <f>(ROUND(Table15[[#This Row],[Annual Salary (Highlighted)]],0)*(ROUND(Table15[[#This Row],[Percentage of Time (Highlighted)]],2)))</f>
        <v>13401.3</v>
      </c>
      <c r="F17" s="6">
        <v>3</v>
      </c>
      <c r="G17" s="117">
        <f>Table15[[#This Row],[Annual Cost ]]*Table15[[#This Row],[Period of Performance 
(Standard is 3 Years)]]</f>
        <v>40203.899999999994</v>
      </c>
    </row>
    <row r="18" spans="1:13" x14ac:dyDescent="0.35">
      <c r="A18" s="133" t="s">
        <v>94</v>
      </c>
      <c r="B18" s="134" t="s">
        <v>91</v>
      </c>
      <c r="C18" s="131">
        <v>75138</v>
      </c>
      <c r="D18" s="132">
        <v>0.2</v>
      </c>
      <c r="E18" s="45">
        <f>(ROUND(Table15[[#This Row],[Annual Salary (Highlighted)]],0)*(ROUND(Table15[[#This Row],[Percentage of Time (Highlighted)]],2)))</f>
        <v>15027.6</v>
      </c>
      <c r="F18" s="6">
        <v>3</v>
      </c>
      <c r="G18" s="117">
        <f>Table15[[#This Row],[Annual Cost ]]*Table15[[#This Row],[Period of Performance 
(Standard is 3 Years)]]</f>
        <v>45082.8</v>
      </c>
    </row>
    <row r="19" spans="1:13" x14ac:dyDescent="0.35">
      <c r="A19" s="133"/>
      <c r="B19" s="134"/>
      <c r="C19" s="131">
        <v>0</v>
      </c>
      <c r="D19" s="132">
        <v>0</v>
      </c>
      <c r="E19" s="45">
        <f>(ROUND(Table15[[#This Row],[Annual Salary (Highlighted)]],0)*(ROUND(Table15[[#This Row],[Percentage of Time (Highlighted)]],2)))</f>
        <v>0</v>
      </c>
      <c r="F19" s="6">
        <v>3</v>
      </c>
      <c r="G19" s="117">
        <f>Table15[[#This Row],[Annual Cost ]]*Table15[[#This Row],[Period of Performance 
(Standard is 3 Years)]]</f>
        <v>0</v>
      </c>
      <c r="M19" s="35"/>
    </row>
    <row r="20" spans="1:13" x14ac:dyDescent="0.35">
      <c r="A20" s="133"/>
      <c r="B20" s="134"/>
      <c r="C20" s="135">
        <v>0</v>
      </c>
      <c r="D20" s="136">
        <v>0</v>
      </c>
      <c r="E20" s="45">
        <f>(ROUND(Table15[[#This Row],[Annual Salary (Highlighted)]],0)*(ROUND(Table15[[#This Row],[Percentage of Time (Highlighted)]],2)))</f>
        <v>0</v>
      </c>
      <c r="F20" s="6">
        <v>3</v>
      </c>
      <c r="G20" s="117">
        <f>Table15[[#This Row],[Annual Cost ]]*Table15[[#This Row],[Period of Performance 
(Standard is 3 Years)]]</f>
        <v>0</v>
      </c>
    </row>
    <row r="21" spans="1:13" ht="22" customHeight="1" x14ac:dyDescent="0.35">
      <c r="A21" s="137"/>
      <c r="B21" s="138"/>
      <c r="C21" s="135"/>
      <c r="D21" s="136">
        <v>0</v>
      </c>
      <c r="E21" s="45">
        <f>(ROUND(Table15[[#This Row],[Annual Salary (Highlighted)]],0)*(ROUND(Table15[[#This Row],[Percentage of Time (Highlighted)]],2)))</f>
        <v>0</v>
      </c>
      <c r="F21" s="6">
        <v>3</v>
      </c>
      <c r="G21" s="117">
        <f>Table15[[#This Row],[Annual Cost ]]*Table15[[#This Row],[Period of Performance 
(Standard is 3 Years)]]</f>
        <v>0</v>
      </c>
    </row>
    <row r="22" spans="1:13" x14ac:dyDescent="0.35">
      <c r="A22" s="137"/>
      <c r="B22" s="138"/>
      <c r="C22" s="135"/>
      <c r="D22" s="136"/>
      <c r="E22" s="45">
        <f>(ROUND(Table15[[#This Row],[Annual Salary (Highlighted)]],0)*(ROUND(Table15[[#This Row],[Percentage of Time (Highlighted)]],2)))</f>
        <v>0</v>
      </c>
      <c r="F22" s="6">
        <v>3</v>
      </c>
      <c r="G22" s="117">
        <f>Table15[[#This Row],[Annual Cost ]]*Table15[[#This Row],[Period of Performance 
(Standard is 3 Years)]]</f>
        <v>0</v>
      </c>
    </row>
    <row r="23" spans="1:13" x14ac:dyDescent="0.35">
      <c r="A23" s="137"/>
      <c r="B23" s="138"/>
      <c r="C23" s="135"/>
      <c r="D23" s="136"/>
      <c r="E23" s="45">
        <f>(ROUND(Table15[[#This Row],[Annual Salary (Highlighted)]],0)*(ROUND(Table15[[#This Row],[Percentage of Time (Highlighted)]],2)))</f>
        <v>0</v>
      </c>
      <c r="F23" s="6">
        <v>3</v>
      </c>
      <c r="G23" s="117">
        <f>Table15[[#This Row],[Annual Cost ]]*Table15[[#This Row],[Period of Performance 
(Standard is 3 Years)]]</f>
        <v>0</v>
      </c>
    </row>
    <row r="24" spans="1:13" x14ac:dyDescent="0.35">
      <c r="A24" s="137"/>
      <c r="B24" s="138"/>
      <c r="C24" s="135"/>
      <c r="D24" s="136"/>
      <c r="E24" s="45">
        <f>(ROUND(Table15[[#This Row],[Annual Salary (Highlighted)]],0)*(ROUND(Table15[[#This Row],[Percentage of Time (Highlighted)]],2)))</f>
        <v>0</v>
      </c>
      <c r="F24" s="6">
        <v>3</v>
      </c>
      <c r="G24" s="117">
        <f>Table15[[#This Row],[Annual Cost ]]*Table15[[#This Row],[Period of Performance 
(Standard is 3 Years)]]</f>
        <v>0</v>
      </c>
    </row>
    <row r="25" spans="1:13" x14ac:dyDescent="0.35">
      <c r="A25" s="137"/>
      <c r="B25" s="138"/>
      <c r="C25" s="135"/>
      <c r="D25" s="136"/>
      <c r="E25" s="45">
        <f>(ROUND(Table15[[#This Row],[Annual Salary (Highlighted)]],0)*(ROUND(Table15[[#This Row],[Percentage of Time (Highlighted)]],2)))</f>
        <v>0</v>
      </c>
      <c r="F25" s="6">
        <v>3</v>
      </c>
      <c r="G25" s="117">
        <f>Table15[[#This Row],[Annual Cost ]]*Table15[[#This Row],[Period of Performance 
(Standard is 3 Years)]]</f>
        <v>0</v>
      </c>
    </row>
    <row r="26" spans="1:13" ht="24" thickBot="1" x14ac:dyDescent="0.4">
      <c r="A26" s="46" t="s">
        <v>2</v>
      </c>
      <c r="B26" s="47"/>
      <c r="C26" s="47"/>
      <c r="D26" s="47"/>
      <c r="E26" s="115"/>
      <c r="F26" s="48"/>
      <c r="G26" s="49">
        <f>SUM(G16:G25)</f>
        <v>96448.14</v>
      </c>
    </row>
    <row r="27" spans="1:13" ht="24" thickBot="1" x14ac:dyDescent="0.4">
      <c r="A27" s="40" t="s">
        <v>3</v>
      </c>
      <c r="B27" s="41"/>
      <c r="C27" s="41"/>
      <c r="D27" s="41"/>
      <c r="E27" s="116"/>
      <c r="F27" s="41"/>
      <c r="G27" s="42"/>
    </row>
    <row r="28" spans="1:13" ht="47.5" thickBot="1" x14ac:dyDescent="0.4">
      <c r="A28" s="50" t="s">
        <v>4</v>
      </c>
      <c r="B28" s="43" t="s">
        <v>5</v>
      </c>
      <c r="C28" s="43" t="s">
        <v>78</v>
      </c>
      <c r="D28" s="139" t="s">
        <v>130</v>
      </c>
      <c r="E28" s="113" t="s">
        <v>84</v>
      </c>
      <c r="F28" s="25"/>
      <c r="G28" s="25"/>
    </row>
    <row r="29" spans="1:13" x14ac:dyDescent="0.35">
      <c r="A29" s="12" t="str">
        <f t="shared" ref="A29:B38" si="0">A16</f>
        <v>Program Manager</v>
      </c>
      <c r="B29" s="7" t="str">
        <f t="shared" si="0"/>
        <v>Firstname Lastname</v>
      </c>
      <c r="C29" s="107">
        <f t="shared" ref="C29:C38" si="1">G16</f>
        <v>11161.44</v>
      </c>
      <c r="D29" s="140">
        <v>0.34</v>
      </c>
      <c r="E29" s="112">
        <f>ROUND(Table211[[#This Row],[Personnel Cost ]]*(ROUND(Table211[[#This Row],[Fringe Benefit Rate (Highlighted)]],2)),0)</f>
        <v>3795</v>
      </c>
      <c r="F29" s="25"/>
      <c r="G29" s="25"/>
    </row>
    <row r="30" spans="1:13" x14ac:dyDescent="0.35">
      <c r="A30" s="13" t="str">
        <f t="shared" si="0"/>
        <v>Env. Engineer</v>
      </c>
      <c r="B30" s="8" t="str">
        <f t="shared" si="0"/>
        <v>Firstname Lastname</v>
      </c>
      <c r="C30" s="107">
        <f t="shared" si="1"/>
        <v>40203.899999999994</v>
      </c>
      <c r="D30" s="140">
        <v>0.34</v>
      </c>
      <c r="E30" s="112">
        <f>ROUND(Table211[[#This Row],[Personnel Cost ]]*(ROUND(Table211[[#This Row],[Fringe Benefit Rate (Highlighted)]],2)),0)</f>
        <v>13669</v>
      </c>
      <c r="F30" s="25"/>
      <c r="G30" s="25"/>
    </row>
    <row r="31" spans="1:13" x14ac:dyDescent="0.35">
      <c r="A31" s="13" t="str">
        <f t="shared" si="0"/>
        <v xml:space="preserve">Data Scientist </v>
      </c>
      <c r="B31" s="8" t="str">
        <f t="shared" si="0"/>
        <v>Firstname Lastname</v>
      </c>
      <c r="C31" s="107">
        <f t="shared" si="1"/>
        <v>45082.8</v>
      </c>
      <c r="D31" s="140">
        <v>0.34</v>
      </c>
      <c r="E31" s="112">
        <f>ROUND(Table211[[#This Row],[Personnel Cost ]]*(ROUND(Table211[[#This Row],[Fringe Benefit Rate (Highlighted)]],2)),0)</f>
        <v>15328</v>
      </c>
      <c r="F31" s="25"/>
      <c r="G31" s="25"/>
    </row>
    <row r="32" spans="1:13" x14ac:dyDescent="0.35">
      <c r="A32" s="13">
        <f t="shared" si="0"/>
        <v>0</v>
      </c>
      <c r="B32" s="8">
        <f t="shared" si="0"/>
        <v>0</v>
      </c>
      <c r="C32" s="107">
        <f t="shared" si="1"/>
        <v>0</v>
      </c>
      <c r="D32" s="141">
        <v>0</v>
      </c>
      <c r="E32" s="112">
        <f>ROUND(Table211[[#This Row],[Personnel Cost ]]*(ROUND(Table211[[#This Row],[Fringe Benefit Rate (Highlighted)]],2)),0)</f>
        <v>0</v>
      </c>
      <c r="F32" s="25"/>
      <c r="G32" s="25"/>
    </row>
    <row r="33" spans="1:8" x14ac:dyDescent="0.35">
      <c r="A33" s="13">
        <f t="shared" si="0"/>
        <v>0</v>
      </c>
      <c r="B33" s="8">
        <f t="shared" si="0"/>
        <v>0</v>
      </c>
      <c r="C33" s="107">
        <f t="shared" si="1"/>
        <v>0</v>
      </c>
      <c r="D33" s="140">
        <v>0</v>
      </c>
      <c r="E33" s="112">
        <f>ROUND(Table211[[#This Row],[Personnel Cost ]]*(ROUND(Table211[[#This Row],[Fringe Benefit Rate (Highlighted)]],2)),0)</f>
        <v>0</v>
      </c>
      <c r="F33" s="25"/>
      <c r="G33" s="25"/>
    </row>
    <row r="34" spans="1:8" x14ac:dyDescent="0.35">
      <c r="A34" s="13">
        <f t="shared" si="0"/>
        <v>0</v>
      </c>
      <c r="B34" s="8">
        <f t="shared" si="0"/>
        <v>0</v>
      </c>
      <c r="C34" s="107">
        <f t="shared" si="1"/>
        <v>0</v>
      </c>
      <c r="D34" s="140">
        <v>0</v>
      </c>
      <c r="E34" s="112">
        <f>ROUND(Table211[[#This Row],[Personnel Cost ]]*(ROUND(Table211[[#This Row],[Fringe Benefit Rate (Highlighted)]],2)),0)</f>
        <v>0</v>
      </c>
      <c r="F34" s="25"/>
      <c r="G34" s="25"/>
    </row>
    <row r="35" spans="1:8" x14ac:dyDescent="0.35">
      <c r="A35" s="13">
        <f t="shared" si="0"/>
        <v>0</v>
      </c>
      <c r="B35" s="8">
        <f t="shared" si="0"/>
        <v>0</v>
      </c>
      <c r="C35" s="107">
        <f t="shared" si="1"/>
        <v>0</v>
      </c>
      <c r="D35" s="140"/>
      <c r="E35" s="112">
        <f>ROUND(Table211[[#This Row],[Personnel Cost ]]*(ROUND(Table211[[#This Row],[Fringe Benefit Rate (Highlighted)]],2)),0)</f>
        <v>0</v>
      </c>
      <c r="F35" s="25"/>
      <c r="G35" s="25"/>
    </row>
    <row r="36" spans="1:8" x14ac:dyDescent="0.35">
      <c r="A36" s="13">
        <f t="shared" si="0"/>
        <v>0</v>
      </c>
      <c r="B36" s="8">
        <f t="shared" si="0"/>
        <v>0</v>
      </c>
      <c r="C36" s="107">
        <f t="shared" si="1"/>
        <v>0</v>
      </c>
      <c r="D36" s="142"/>
      <c r="E36" s="112">
        <f>ROUND(Table211[[#This Row],[Personnel Cost ]]*(ROUND(Table211[[#This Row],[Fringe Benefit Rate (Highlighted)]],2)),0)</f>
        <v>0</v>
      </c>
      <c r="F36" s="25"/>
      <c r="G36" s="25"/>
    </row>
    <row r="37" spans="1:8" x14ac:dyDescent="0.35">
      <c r="A37" s="13">
        <f t="shared" si="0"/>
        <v>0</v>
      </c>
      <c r="B37" s="8">
        <f t="shared" si="0"/>
        <v>0</v>
      </c>
      <c r="C37" s="107">
        <f t="shared" si="1"/>
        <v>0</v>
      </c>
      <c r="D37" s="142"/>
      <c r="E37" s="112">
        <f>ROUND(Table211[[#This Row],[Personnel Cost ]]*(ROUND(Table211[[#This Row],[Fringe Benefit Rate (Highlighted)]],2)),0)</f>
        <v>0</v>
      </c>
      <c r="F37" s="25"/>
      <c r="G37" s="25"/>
    </row>
    <row r="38" spans="1:8" x14ac:dyDescent="0.35">
      <c r="A38" s="13">
        <f t="shared" si="0"/>
        <v>0</v>
      </c>
      <c r="B38" s="8">
        <f t="shared" si="0"/>
        <v>0</v>
      </c>
      <c r="C38" s="107">
        <f t="shared" si="1"/>
        <v>0</v>
      </c>
      <c r="D38" s="140"/>
      <c r="E38" s="112">
        <f>ROUND(Table211[[#This Row],[Personnel Cost ]]*(ROUND(Table211[[#This Row],[Fringe Benefit Rate (Highlighted)]],2)),0)</f>
        <v>0</v>
      </c>
      <c r="F38" s="25"/>
      <c r="G38" s="25"/>
      <c r="H38" s="109"/>
    </row>
    <row r="39" spans="1:8" ht="24" thickBot="1" x14ac:dyDescent="0.4">
      <c r="A39" s="52" t="s">
        <v>6</v>
      </c>
      <c r="B39" s="53"/>
      <c r="C39" s="53"/>
      <c r="D39" s="54"/>
      <c r="E39" s="55">
        <f>SUM(E29:E38)</f>
        <v>32792</v>
      </c>
      <c r="F39" s="25"/>
      <c r="G39" s="25"/>
    </row>
    <row r="40" spans="1:8" ht="26.15" customHeight="1" thickBot="1" x14ac:dyDescent="0.4">
      <c r="A40" s="56" t="s">
        <v>7</v>
      </c>
      <c r="B40" s="56"/>
      <c r="C40" s="57"/>
      <c r="D40" s="57"/>
      <c r="E40" s="57"/>
      <c r="F40" s="57"/>
      <c r="G40" s="58"/>
    </row>
    <row r="41" spans="1:8" ht="47.5" thickBot="1" x14ac:dyDescent="0.4">
      <c r="A41" s="59" t="s">
        <v>8</v>
      </c>
      <c r="B41" s="143" t="s">
        <v>131</v>
      </c>
      <c r="C41" s="143" t="s">
        <v>132</v>
      </c>
      <c r="D41" s="143" t="s">
        <v>133</v>
      </c>
      <c r="E41" s="60" t="s">
        <v>83</v>
      </c>
      <c r="F41" s="25"/>
      <c r="G41" s="108"/>
      <c r="H41" s="25"/>
    </row>
    <row r="42" spans="1:8" x14ac:dyDescent="0.35">
      <c r="A42" s="61" t="s">
        <v>9</v>
      </c>
      <c r="B42" s="144">
        <v>340</v>
      </c>
      <c r="C42" s="145" t="s">
        <v>10</v>
      </c>
      <c r="D42" s="146">
        <v>2</v>
      </c>
      <c r="E42" s="63">
        <f>(ROUND(Table312[[#This Row],[Estimated Cost (Highlighted)]],0)*(ROUND(Table312[[#This Row],['# of Travelers (Highlighted)]],0)))</f>
        <v>680</v>
      </c>
      <c r="F42" s="25"/>
      <c r="G42" s="108"/>
      <c r="H42" s="25"/>
    </row>
    <row r="43" spans="1:8" x14ac:dyDescent="0.35">
      <c r="A43" s="61" t="s">
        <v>11</v>
      </c>
      <c r="B43" s="5">
        <v>176</v>
      </c>
      <c r="C43" s="147">
        <v>4</v>
      </c>
      <c r="D43" s="147">
        <v>2</v>
      </c>
      <c r="E43" s="63">
        <f>(ROUND(Table312[[#This Row],[Estimated Cost (Highlighted)]],0)*ROUND(Table312[[#This Row],[Duration (Highlighted)]],0)*ROUND(Table312[[#This Row],['# of Travelers (Highlighted)]],0))</f>
        <v>1408</v>
      </c>
      <c r="F43" s="25"/>
      <c r="G43" s="108"/>
      <c r="H43" s="25"/>
    </row>
    <row r="44" spans="1:8" x14ac:dyDescent="0.35">
      <c r="A44" s="64" t="s">
        <v>12</v>
      </c>
      <c r="B44" s="5">
        <v>0</v>
      </c>
      <c r="C44" s="147">
        <v>0</v>
      </c>
      <c r="D44" s="148">
        <v>0</v>
      </c>
      <c r="E44" s="63">
        <f>(ROUND(Table312[[#This Row],[Estimated Cost (Highlighted)]],0)*ROUND(Table312[[#This Row],[Duration (Highlighted)]],0)*ROUND(Table312[[#This Row],['# of Travelers (Highlighted)]],0))</f>
        <v>0</v>
      </c>
      <c r="F44" s="25"/>
      <c r="G44" s="108"/>
      <c r="H44" s="25"/>
    </row>
    <row r="45" spans="1:8" x14ac:dyDescent="0.35">
      <c r="A45" s="64" t="s">
        <v>13</v>
      </c>
      <c r="B45" s="5">
        <v>0</v>
      </c>
      <c r="C45" s="147">
        <v>0</v>
      </c>
      <c r="D45" s="148">
        <v>0</v>
      </c>
      <c r="E45" s="63">
        <f>(ROUND(Table312[[#This Row],[Estimated Cost (Highlighted)]],0)*ROUND(Table312[[#This Row],[Duration (Highlighted)]],0)*ROUND(Table312[[#This Row],['# of Travelers (Highlighted)]],0))</f>
        <v>0</v>
      </c>
      <c r="F45" s="25"/>
      <c r="G45" s="108"/>
      <c r="H45" s="25"/>
    </row>
    <row r="46" spans="1:8" ht="24" thickBot="1" x14ac:dyDescent="0.4">
      <c r="A46" s="65" t="s">
        <v>38</v>
      </c>
      <c r="B46" s="10">
        <v>0</v>
      </c>
      <c r="C46" s="149">
        <v>0</v>
      </c>
      <c r="D46" s="150">
        <v>0</v>
      </c>
      <c r="E46" s="63">
        <f>(ROUND(Table312[[#This Row],[Estimated Cost (Highlighted)]],0)*ROUND(Table312[[#This Row],[Duration (Highlighted)]],0)*ROUND(Table312[[#This Row],['# of Travelers (Highlighted)]],0))</f>
        <v>0</v>
      </c>
      <c r="F46" s="25"/>
      <c r="G46" s="108"/>
      <c r="H46" s="25"/>
    </row>
    <row r="47" spans="1:8" ht="24" thickBot="1" x14ac:dyDescent="0.4">
      <c r="A47" s="66" t="s">
        <v>14</v>
      </c>
      <c r="B47" s="11"/>
      <c r="C47" s="11"/>
      <c r="D47" s="11"/>
      <c r="E47" s="67">
        <f>SUM(E42:E46)</f>
        <v>2088</v>
      </c>
      <c r="F47" s="25"/>
      <c r="G47" s="108"/>
      <c r="H47" s="25"/>
    </row>
    <row r="48" spans="1:8" ht="24" hidden="1" thickBot="1" x14ac:dyDescent="0.4">
      <c r="A48" s="7" t="s">
        <v>9</v>
      </c>
      <c r="B48" s="144">
        <v>0</v>
      </c>
      <c r="C48" s="145" t="s">
        <v>10</v>
      </c>
      <c r="D48" s="146">
        <v>0</v>
      </c>
      <c r="E48" s="63">
        <f>(ROUND(Table312[[#This Row],[Estimated Cost (Highlighted)]],0)*(ROUND(Table312[[#This Row],['# of Travelers (Highlighted)]],0)))</f>
        <v>0</v>
      </c>
      <c r="F48" s="25"/>
      <c r="G48" s="108"/>
      <c r="H48" s="25"/>
    </row>
    <row r="49" spans="1:8" hidden="1" x14ac:dyDescent="0.35">
      <c r="A49" s="61" t="s">
        <v>11</v>
      </c>
      <c r="B49" s="5">
        <v>0</v>
      </c>
      <c r="C49" s="147">
        <v>0</v>
      </c>
      <c r="D49" s="147">
        <v>0</v>
      </c>
      <c r="E49" s="63">
        <f>(ROUND(Table312[[#This Row],[Estimated Cost (Highlighted)]],0)*ROUND(Table312[[#This Row],[Duration (Highlighted)]],0)*ROUND(Table312[[#This Row],['# of Travelers (Highlighted)]],0))</f>
        <v>0</v>
      </c>
      <c r="F49" s="25"/>
      <c r="G49" s="108"/>
      <c r="H49" s="25"/>
    </row>
    <row r="50" spans="1:8" hidden="1" x14ac:dyDescent="0.35">
      <c r="A50" s="64" t="s">
        <v>12</v>
      </c>
      <c r="B50" s="5">
        <v>0</v>
      </c>
      <c r="C50" s="147">
        <v>0</v>
      </c>
      <c r="D50" s="148">
        <v>0</v>
      </c>
      <c r="E50" s="63">
        <f>(ROUND(Table312[[#This Row],[Estimated Cost (Highlighted)]],0)*ROUND(Table312[[#This Row],[Duration (Highlighted)]],0)*ROUND(Table312[[#This Row],['# of Travelers (Highlighted)]],0))</f>
        <v>0</v>
      </c>
      <c r="F50" s="25"/>
      <c r="G50" s="110"/>
      <c r="H50" s="25"/>
    </row>
    <row r="51" spans="1:8" hidden="1" x14ac:dyDescent="0.35">
      <c r="A51" s="68" t="s">
        <v>13</v>
      </c>
      <c r="B51" s="5">
        <v>0</v>
      </c>
      <c r="C51" s="147">
        <v>0</v>
      </c>
      <c r="D51" s="148">
        <v>0</v>
      </c>
      <c r="E51" s="63">
        <f>(ROUND(Table312[[#This Row],[Estimated Cost (Highlighted)]],0)*ROUND(Table312[[#This Row],[Duration (Highlighted)]],0)*ROUND(Table312[[#This Row],['# of Travelers (Highlighted)]],0))</f>
        <v>0</v>
      </c>
      <c r="F51" s="25"/>
      <c r="G51" s="110"/>
      <c r="H51" s="25"/>
    </row>
    <row r="52" spans="1:8" ht="24" hidden="1" thickBot="1" x14ac:dyDescent="0.4">
      <c r="A52" s="65" t="s">
        <v>38</v>
      </c>
      <c r="B52" s="10">
        <v>0</v>
      </c>
      <c r="C52" s="149">
        <v>0</v>
      </c>
      <c r="D52" s="150">
        <v>0</v>
      </c>
      <c r="E52" s="63">
        <f>(ROUND(Table312[[#This Row],[Estimated Cost (Highlighted)]],0)*ROUND(Table312[[#This Row],[Duration (Highlighted)]],0)*ROUND(Table312[[#This Row],['# of Travelers (Highlighted)]],0))</f>
        <v>0</v>
      </c>
      <c r="F52" s="25"/>
      <c r="G52" s="108"/>
      <c r="H52" s="25"/>
    </row>
    <row r="53" spans="1:8" ht="24" hidden="1" thickBot="1" x14ac:dyDescent="0.4">
      <c r="A53" s="66"/>
      <c r="B53" s="11"/>
      <c r="C53" s="11"/>
      <c r="D53" s="11"/>
      <c r="E53" s="67">
        <f>SUM(E48:E52)</f>
        <v>0</v>
      </c>
      <c r="F53" s="25"/>
      <c r="G53" s="108"/>
      <c r="H53" s="25"/>
    </row>
    <row r="54" spans="1:8" ht="30" hidden="1" customHeight="1" x14ac:dyDescent="0.35">
      <c r="A54" s="7" t="s">
        <v>9</v>
      </c>
      <c r="B54" s="144">
        <v>0</v>
      </c>
      <c r="C54" s="145" t="s">
        <v>10</v>
      </c>
      <c r="D54" s="146">
        <v>0</v>
      </c>
      <c r="E54" s="63">
        <f>(ROUND(Table312[[#This Row],[Estimated Cost (Highlighted)]],0)*(ROUND(Table312[[#This Row],['# of Travelers (Highlighted)]],0)))</f>
        <v>0</v>
      </c>
      <c r="F54" s="25"/>
      <c r="G54" s="108"/>
      <c r="H54" s="25"/>
    </row>
    <row r="55" spans="1:8" hidden="1" x14ac:dyDescent="0.35">
      <c r="A55" s="61" t="s">
        <v>11</v>
      </c>
      <c r="B55" s="5">
        <v>0</v>
      </c>
      <c r="C55" s="147"/>
      <c r="D55" s="147">
        <v>0</v>
      </c>
      <c r="E55" s="63">
        <f>(ROUND(Table312[[#This Row],[Estimated Cost (Highlighted)]],0)*ROUND(Table312[[#This Row],[Duration (Highlighted)]],0)*ROUND(Table312[[#This Row],['# of Travelers (Highlighted)]],0))</f>
        <v>0</v>
      </c>
      <c r="F55" s="25"/>
      <c r="G55" s="108"/>
      <c r="H55" s="25"/>
    </row>
    <row r="56" spans="1:8" hidden="1" x14ac:dyDescent="0.35">
      <c r="A56" s="64" t="s">
        <v>12</v>
      </c>
      <c r="B56" s="5">
        <v>0</v>
      </c>
      <c r="C56" s="147">
        <v>0</v>
      </c>
      <c r="D56" s="148">
        <v>0</v>
      </c>
      <c r="E56" s="63">
        <f>(ROUND(Table312[[#This Row],[Estimated Cost (Highlighted)]],0)*ROUND(Table312[[#This Row],[Duration (Highlighted)]],0)*ROUND(Table312[[#This Row],['# of Travelers (Highlighted)]],0))</f>
        <v>0</v>
      </c>
      <c r="F56" s="25"/>
      <c r="G56" s="108"/>
      <c r="H56" s="25"/>
    </row>
    <row r="57" spans="1:8" hidden="1" x14ac:dyDescent="0.35">
      <c r="A57" s="68" t="s">
        <v>13</v>
      </c>
      <c r="B57" s="5">
        <v>0</v>
      </c>
      <c r="C57" s="147">
        <v>0</v>
      </c>
      <c r="D57" s="148">
        <v>0</v>
      </c>
      <c r="E57" s="63">
        <f>(ROUND(Table312[[#This Row],[Estimated Cost (Highlighted)]],0)*ROUND(Table312[[#This Row],[Duration (Highlighted)]],0)*ROUND(Table312[[#This Row],['# of Travelers (Highlighted)]],0))</f>
        <v>0</v>
      </c>
      <c r="F57" s="25"/>
      <c r="G57" s="108"/>
      <c r="H57" s="25"/>
    </row>
    <row r="58" spans="1:8" ht="24" hidden="1" thickBot="1" x14ac:dyDescent="0.4">
      <c r="A58" s="65" t="s">
        <v>38</v>
      </c>
      <c r="B58" s="10">
        <v>0</v>
      </c>
      <c r="C58" s="149">
        <v>0</v>
      </c>
      <c r="D58" s="150">
        <v>0</v>
      </c>
      <c r="E58" s="63">
        <f>(ROUND(Table312[[#This Row],[Estimated Cost (Highlighted)]],0)*ROUND(Table312[[#This Row],[Duration (Highlighted)]],0)*ROUND(Table312[[#This Row],['# of Travelers (Highlighted)]],0))</f>
        <v>0</v>
      </c>
      <c r="F58" s="25"/>
      <c r="G58" s="108"/>
      <c r="H58" s="25"/>
    </row>
    <row r="59" spans="1:8" ht="24" hidden="1" thickBot="1" x14ac:dyDescent="0.4">
      <c r="A59" s="66"/>
      <c r="B59" s="11"/>
      <c r="C59" s="11"/>
      <c r="D59" s="11"/>
      <c r="E59" s="67">
        <f>SUM(E54:E58)</f>
        <v>0</v>
      </c>
      <c r="F59" s="25"/>
      <c r="G59" s="108"/>
      <c r="H59" s="25"/>
    </row>
    <row r="60" spans="1:8" hidden="1" x14ac:dyDescent="0.35">
      <c r="A60" s="7" t="s">
        <v>9</v>
      </c>
      <c r="B60" s="10">
        <v>0</v>
      </c>
      <c r="C60" s="145" t="s">
        <v>10</v>
      </c>
      <c r="D60" s="150"/>
      <c r="E60" s="63">
        <f>(ROUND(Table312[[#This Row],[Estimated Cost (Highlighted)]],0)*(ROUND(Table312[[#This Row],['# of Travelers (Highlighted)]],0)))</f>
        <v>0</v>
      </c>
      <c r="F60" s="25"/>
      <c r="G60" s="108"/>
      <c r="H60" s="25"/>
    </row>
    <row r="61" spans="1:8" hidden="1" x14ac:dyDescent="0.35">
      <c r="A61" s="61" t="s">
        <v>11</v>
      </c>
      <c r="B61" s="10">
        <v>0</v>
      </c>
      <c r="C61" s="149"/>
      <c r="D61" s="150"/>
      <c r="E61" s="63">
        <f>(ROUND(Table312[[#This Row],[Estimated Cost (Highlighted)]],0)*ROUND(Table312[[#This Row],[Duration (Highlighted)]],0)*ROUND(Table312[[#This Row],['# of Travelers (Highlighted)]],0))</f>
        <v>0</v>
      </c>
      <c r="F61" s="25"/>
      <c r="G61" s="108"/>
      <c r="H61" s="25"/>
    </row>
    <row r="62" spans="1:8" hidden="1" x14ac:dyDescent="0.35">
      <c r="A62" s="64" t="s">
        <v>12</v>
      </c>
      <c r="B62" s="10">
        <v>0</v>
      </c>
      <c r="C62" s="149"/>
      <c r="D62" s="150"/>
      <c r="E62" s="63">
        <f>(ROUND(Table312[[#This Row],[Estimated Cost (Highlighted)]],0)*ROUND(Table312[[#This Row],[Duration (Highlighted)]],0)*ROUND(Table312[[#This Row],['# of Travelers (Highlighted)]],0))</f>
        <v>0</v>
      </c>
      <c r="F62" s="25"/>
      <c r="G62" s="108"/>
      <c r="H62" s="25"/>
    </row>
    <row r="63" spans="1:8" hidden="1" x14ac:dyDescent="0.35">
      <c r="A63" s="68" t="s">
        <v>13</v>
      </c>
      <c r="B63" s="10">
        <v>0</v>
      </c>
      <c r="C63" s="149"/>
      <c r="D63" s="150"/>
      <c r="E63" s="63">
        <f>(ROUND(Table312[[#This Row],[Estimated Cost (Highlighted)]],0)*ROUND(Table312[[#This Row],[Duration (Highlighted)]],0)*ROUND(Table312[[#This Row],['# of Travelers (Highlighted)]],0))</f>
        <v>0</v>
      </c>
      <c r="F63" s="25"/>
      <c r="G63" s="108"/>
      <c r="H63" s="25"/>
    </row>
    <row r="64" spans="1:8" ht="24" hidden="1" thickBot="1" x14ac:dyDescent="0.4">
      <c r="A64" s="65" t="s">
        <v>38</v>
      </c>
      <c r="B64" s="10">
        <v>0</v>
      </c>
      <c r="C64" s="149"/>
      <c r="D64" s="150"/>
      <c r="E64" s="63">
        <f>(ROUND(Table312[[#This Row],[Estimated Cost (Highlighted)]],0)*ROUND(Table312[[#This Row],[Duration (Highlighted)]],0)*ROUND(Table312[[#This Row],['# of Travelers (Highlighted)]],0))</f>
        <v>0</v>
      </c>
      <c r="F64" s="25"/>
      <c r="G64" s="108"/>
      <c r="H64" s="25"/>
    </row>
    <row r="65" spans="1:8" ht="24" hidden="1" thickBot="1" x14ac:dyDescent="0.4">
      <c r="A65" s="66"/>
      <c r="B65" s="11"/>
      <c r="C65" s="11"/>
      <c r="D65" s="11"/>
      <c r="E65" s="67">
        <f>SUM(E60:E64)</f>
        <v>0</v>
      </c>
      <c r="F65" s="25"/>
      <c r="G65" s="108"/>
      <c r="H65" s="25"/>
    </row>
    <row r="66" spans="1:8" ht="24" thickBot="1" x14ac:dyDescent="0.4">
      <c r="A66" s="69" t="s">
        <v>148</v>
      </c>
      <c r="B66" s="69"/>
      <c r="C66" s="69"/>
      <c r="D66" s="69"/>
      <c r="E66" s="70">
        <f>SUM(E47,E53,E59,E65)</f>
        <v>2088</v>
      </c>
      <c r="F66" s="25"/>
      <c r="G66" s="108"/>
      <c r="H66" s="25"/>
    </row>
    <row r="67" spans="1:8" ht="24" thickBot="1" x14ac:dyDescent="0.4">
      <c r="A67" s="71" t="s">
        <v>61</v>
      </c>
      <c r="B67" s="178" t="s">
        <v>62</v>
      </c>
      <c r="C67" s="72"/>
      <c r="D67" s="72"/>
      <c r="E67" s="72"/>
      <c r="F67" s="72"/>
      <c r="G67" s="73"/>
    </row>
    <row r="68" spans="1:8" ht="47.5" thickBot="1" x14ac:dyDescent="0.4">
      <c r="A68" s="160" t="s">
        <v>134</v>
      </c>
      <c r="B68" s="161" t="s">
        <v>135</v>
      </c>
      <c r="C68" s="161" t="s">
        <v>136</v>
      </c>
      <c r="D68" s="74" t="s">
        <v>82</v>
      </c>
      <c r="E68" s="25"/>
      <c r="F68" s="25"/>
      <c r="G68" s="25"/>
    </row>
    <row r="69" spans="1:8" ht="24" thickBot="1" x14ac:dyDescent="0.4">
      <c r="A69" s="162" t="s">
        <v>115</v>
      </c>
      <c r="B69" s="163">
        <v>2</v>
      </c>
      <c r="C69" s="151">
        <v>6704</v>
      </c>
      <c r="D69" s="75">
        <f>(ROUND(Table513[[#This Row],[Quantity (Highlighted)]],0)*ROUND(Table513[[#This Row],[Price per Unit (Highlighted)]],0))</f>
        <v>13408</v>
      </c>
      <c r="E69" s="25"/>
      <c r="F69" s="25"/>
      <c r="G69" s="25"/>
    </row>
    <row r="70" spans="1:8" ht="24" thickBot="1" x14ac:dyDescent="0.4">
      <c r="A70" s="164" t="s">
        <v>95</v>
      </c>
      <c r="B70" s="147">
        <v>1</v>
      </c>
      <c r="C70" s="151">
        <v>10023</v>
      </c>
      <c r="D70" s="76">
        <f>(ROUND(Table513[[#This Row],[Quantity (Highlighted)]],0)*ROUND(Table513[[#This Row],[Price per Unit (Highlighted)]],0))</f>
        <v>10023</v>
      </c>
      <c r="E70" s="25"/>
      <c r="F70" s="25"/>
      <c r="G70" s="25"/>
    </row>
    <row r="71" spans="1:8" ht="24" thickBot="1" x14ac:dyDescent="0.4">
      <c r="A71" s="164" t="s">
        <v>96</v>
      </c>
      <c r="B71" s="147">
        <v>4</v>
      </c>
      <c r="C71" s="151">
        <v>8123</v>
      </c>
      <c r="D71" s="76">
        <f>(ROUND(Table513[[#This Row],[Quantity (Highlighted)]],0)*ROUND(Table513[[#This Row],[Price per Unit (Highlighted)]],0))</f>
        <v>32492</v>
      </c>
      <c r="E71" s="25"/>
      <c r="F71" s="25"/>
      <c r="G71" s="25"/>
    </row>
    <row r="72" spans="1:8" ht="24" hidden="1" thickBot="1" x14ac:dyDescent="0.4">
      <c r="A72" s="164"/>
      <c r="B72" s="147">
        <v>0</v>
      </c>
      <c r="C72" s="151">
        <v>0</v>
      </c>
      <c r="D72" s="76">
        <f>(ROUND(Table513[[#This Row],[Quantity (Highlighted)]],0)*ROUND(Table513[[#This Row],[Price per Unit (Highlighted)]],0))</f>
        <v>0</v>
      </c>
      <c r="E72" s="25"/>
      <c r="F72" s="25"/>
      <c r="G72" s="25"/>
    </row>
    <row r="73" spans="1:8" ht="24" hidden="1" thickBot="1" x14ac:dyDescent="0.4">
      <c r="A73" s="164"/>
      <c r="B73" s="147">
        <v>0</v>
      </c>
      <c r="C73" s="165">
        <v>0</v>
      </c>
      <c r="D73" s="76">
        <f>(ROUND(Table513[[#This Row],[Quantity (Highlighted)]],0)*ROUND(Table513[[#This Row],[Price per Unit (Highlighted)]],0))</f>
        <v>0</v>
      </c>
      <c r="E73" s="25"/>
      <c r="F73" s="25"/>
      <c r="G73" s="25"/>
    </row>
    <row r="74" spans="1:8" ht="24" hidden="1" thickBot="1" x14ac:dyDescent="0.4">
      <c r="A74" s="164"/>
      <c r="B74" s="147">
        <v>0</v>
      </c>
      <c r="C74" s="165">
        <v>0</v>
      </c>
      <c r="D74" s="76">
        <f>(ROUND(Table513[[#This Row],[Quantity (Highlighted)]],0)*ROUND(Table513[[#This Row],[Price per Unit (Highlighted)]],0))</f>
        <v>0</v>
      </c>
      <c r="E74" s="25"/>
      <c r="F74" s="25"/>
      <c r="G74" s="25"/>
    </row>
    <row r="75" spans="1:8" ht="24" hidden="1" thickBot="1" x14ac:dyDescent="0.4">
      <c r="A75" s="164"/>
      <c r="B75" s="147">
        <v>0</v>
      </c>
      <c r="C75" s="151">
        <v>0</v>
      </c>
      <c r="D75" s="76">
        <f>(ROUND(Table513[[#This Row],[Quantity (Highlighted)]],0)*ROUND(Table513[[#This Row],[Price per Unit (Highlighted)]],0))</f>
        <v>0</v>
      </c>
      <c r="E75" s="25"/>
      <c r="F75" s="25"/>
      <c r="G75" s="25"/>
    </row>
    <row r="76" spans="1:8" ht="24" hidden="1" thickBot="1" x14ac:dyDescent="0.4">
      <c r="A76" s="166"/>
      <c r="B76" s="149">
        <v>0</v>
      </c>
      <c r="C76" s="167">
        <v>0</v>
      </c>
      <c r="D76" s="76">
        <f>(ROUND(Table513[[#This Row],[Quantity (Highlighted)]],0)*ROUND(Table513[[#This Row],[Price per Unit (Highlighted)]],0))</f>
        <v>0</v>
      </c>
      <c r="E76" s="25"/>
      <c r="F76" s="25"/>
      <c r="G76" s="25"/>
    </row>
    <row r="77" spans="1:8" ht="24" thickBot="1" x14ac:dyDescent="0.4">
      <c r="A77" s="77" t="s">
        <v>17</v>
      </c>
      <c r="B77" s="78"/>
      <c r="C77" s="78"/>
      <c r="D77" s="70">
        <f>SUM(D69:D76)</f>
        <v>55923</v>
      </c>
      <c r="E77" s="25"/>
      <c r="F77" s="25"/>
      <c r="G77" s="25"/>
    </row>
    <row r="78" spans="1:8" ht="24" thickBot="1" x14ac:dyDescent="0.4">
      <c r="A78" s="79" t="s">
        <v>18</v>
      </c>
      <c r="B78" s="179" t="s">
        <v>87</v>
      </c>
      <c r="C78" s="80"/>
      <c r="D78" s="80"/>
      <c r="E78" s="80"/>
      <c r="F78" s="80"/>
      <c r="G78" s="58"/>
    </row>
    <row r="79" spans="1:8" ht="47.5" thickBot="1" x14ac:dyDescent="0.4">
      <c r="A79" s="168" t="s">
        <v>137</v>
      </c>
      <c r="B79" s="169" t="s">
        <v>134</v>
      </c>
      <c r="C79" s="143" t="s">
        <v>135</v>
      </c>
      <c r="D79" s="168" t="s">
        <v>136</v>
      </c>
      <c r="E79" s="60" t="s">
        <v>81</v>
      </c>
      <c r="F79" s="25"/>
      <c r="G79" s="25"/>
    </row>
    <row r="80" spans="1:8" ht="24" thickBot="1" x14ac:dyDescent="0.4">
      <c r="A80" s="170" t="s">
        <v>49</v>
      </c>
      <c r="B80" s="171" t="s">
        <v>98</v>
      </c>
      <c r="C80" s="163">
        <v>15</v>
      </c>
      <c r="D80" s="172">
        <v>63</v>
      </c>
      <c r="E80" s="82">
        <f>ROUND(Table614[[#This Row],[Quantity (Highlighted)]]*Table614[[#This Row],[Price per Unit (Highlighted)]],0)</f>
        <v>945</v>
      </c>
      <c r="F80" s="25"/>
      <c r="G80" s="25"/>
    </row>
    <row r="81" spans="1:7" x14ac:dyDescent="0.35">
      <c r="A81" s="173" t="s">
        <v>20</v>
      </c>
      <c r="B81" s="171" t="s">
        <v>97</v>
      </c>
      <c r="C81" s="147">
        <v>10</v>
      </c>
      <c r="D81" s="14">
        <v>450</v>
      </c>
      <c r="E81" s="82">
        <f>ROUND(Table614[[#This Row],[Quantity (Highlighted)]]*Table614[[#This Row],[Price per Unit (Highlighted)]],0)</f>
        <v>4500</v>
      </c>
      <c r="F81" s="25"/>
      <c r="G81" s="25"/>
    </row>
    <row r="82" spans="1:7" hidden="1" x14ac:dyDescent="0.35">
      <c r="A82" s="173"/>
      <c r="B82" s="171" t="s">
        <v>65</v>
      </c>
      <c r="C82" s="147">
        <v>0</v>
      </c>
      <c r="D82" s="14">
        <v>0</v>
      </c>
      <c r="E82" s="82">
        <f>ROUND(Table614[[#This Row],[Quantity (Highlighted)]]*Table614[[#This Row],[Price per Unit (Highlighted)]],0)</f>
        <v>0</v>
      </c>
      <c r="F82" s="25"/>
      <c r="G82" s="25"/>
    </row>
    <row r="83" spans="1:7" hidden="1" x14ac:dyDescent="0.35">
      <c r="A83" s="16"/>
      <c r="B83" s="174"/>
      <c r="C83" s="147"/>
      <c r="D83" s="14">
        <v>0</v>
      </c>
      <c r="E83" s="82">
        <f>ROUND(Table614[[#This Row],[Quantity (Highlighted)]]*Table614[[#This Row],[Price per Unit (Highlighted)]],0)</f>
        <v>0</v>
      </c>
      <c r="F83" s="25"/>
      <c r="G83" s="25"/>
    </row>
    <row r="84" spans="1:7" hidden="1" x14ac:dyDescent="0.35">
      <c r="A84" s="16"/>
      <c r="B84" s="174"/>
      <c r="C84" s="147">
        <v>0</v>
      </c>
      <c r="D84" s="14">
        <v>0</v>
      </c>
      <c r="E84" s="82">
        <f>ROUND(Table614[[#This Row],[Quantity (Highlighted)]]*Table614[[#This Row],[Price per Unit (Highlighted)]],0)</f>
        <v>0</v>
      </c>
      <c r="F84" s="25"/>
      <c r="G84" s="25"/>
    </row>
    <row r="85" spans="1:7" hidden="1" x14ac:dyDescent="0.35">
      <c r="A85" s="16"/>
      <c r="B85" s="174"/>
      <c r="C85" s="147">
        <v>0</v>
      </c>
      <c r="D85" s="14">
        <v>0</v>
      </c>
      <c r="E85" s="82">
        <f>ROUND(Table614[[#This Row],[Quantity (Highlighted)]]*Table614[[#This Row],[Price per Unit (Highlighted)]],0)</f>
        <v>0</v>
      </c>
      <c r="F85" s="25"/>
      <c r="G85" s="25"/>
    </row>
    <row r="86" spans="1:7" hidden="1" x14ac:dyDescent="0.35">
      <c r="A86" s="16"/>
      <c r="B86" s="174"/>
      <c r="C86" s="149">
        <v>0</v>
      </c>
      <c r="D86" s="15">
        <v>0</v>
      </c>
      <c r="E86" s="82">
        <f>ROUND(Table614[[#This Row],[Quantity (Highlighted)]]*Table614[[#This Row],[Price per Unit (Highlighted)]],0)</f>
        <v>0</v>
      </c>
      <c r="F86" s="25"/>
      <c r="G86" s="25"/>
    </row>
    <row r="87" spans="1:7" ht="24" thickBot="1" x14ac:dyDescent="0.4">
      <c r="A87" s="83" t="s">
        <v>21</v>
      </c>
      <c r="B87" s="84"/>
      <c r="C87" s="53"/>
      <c r="D87" s="85"/>
      <c r="E87" s="55">
        <f>SUM(E80:E86)</f>
        <v>5445</v>
      </c>
      <c r="F87" s="25"/>
      <c r="G87" s="25"/>
    </row>
    <row r="88" spans="1:7" ht="24" thickBot="1" x14ac:dyDescent="0.4">
      <c r="A88" s="87" t="s">
        <v>22</v>
      </c>
      <c r="B88" s="88" t="s">
        <v>86</v>
      </c>
      <c r="C88" s="88"/>
      <c r="D88" s="88"/>
      <c r="E88" s="88"/>
      <c r="F88" s="88"/>
      <c r="G88" s="94"/>
    </row>
    <row r="89" spans="1:7" ht="47.5" thickBot="1" x14ac:dyDescent="0.4">
      <c r="A89" s="156" t="s">
        <v>139</v>
      </c>
      <c r="B89" s="157" t="s">
        <v>140</v>
      </c>
      <c r="C89" s="158" t="s">
        <v>141</v>
      </c>
      <c r="D89" s="159" t="s">
        <v>142</v>
      </c>
      <c r="E89" s="51" t="s">
        <v>79</v>
      </c>
      <c r="F89" s="25"/>
      <c r="G89" s="25"/>
    </row>
    <row r="90" spans="1:7" x14ac:dyDescent="0.35">
      <c r="A90" s="152" t="s">
        <v>57</v>
      </c>
      <c r="B90" s="153" t="s">
        <v>60</v>
      </c>
      <c r="C90" s="182">
        <v>580</v>
      </c>
      <c r="D90" s="131">
        <v>87.93</v>
      </c>
      <c r="E90" s="62">
        <f>ROUND(Table715[[#This Row],[Hours (Highlighted)]]*Table715[[#This Row],[Hourly Rate (Highlighted)]],0)</f>
        <v>50999</v>
      </c>
      <c r="F90" s="25"/>
      <c r="G90" s="25"/>
    </row>
    <row r="91" spans="1:7" x14ac:dyDescent="0.35">
      <c r="A91" s="154"/>
      <c r="B91" s="155"/>
      <c r="C91" s="182"/>
      <c r="D91" s="131"/>
      <c r="E91" s="62"/>
      <c r="F91" s="25"/>
      <c r="G91" s="25"/>
    </row>
    <row r="92" spans="1:7" x14ac:dyDescent="0.35">
      <c r="A92" s="154">
        <f>A83</f>
        <v>0</v>
      </c>
      <c r="B92" s="155"/>
      <c r="C92" s="151"/>
      <c r="D92" s="144">
        <v>0</v>
      </c>
      <c r="E92" s="62">
        <f>ROUND(Table715[[#This Row],[Hours (Highlighted)]]*Table715[[#This Row],[Hourly Rate (Highlighted)]],0)</f>
        <v>0</v>
      </c>
      <c r="F92" s="25"/>
      <c r="G92" s="25"/>
    </row>
    <row r="93" spans="1:7" x14ac:dyDescent="0.35">
      <c r="A93" s="154">
        <f>A84</f>
        <v>0</v>
      </c>
      <c r="B93" s="155"/>
      <c r="C93" s="151"/>
      <c r="D93" s="144">
        <v>0</v>
      </c>
      <c r="E93" s="62">
        <f>ROUND(Table715[[#This Row],[Hours (Highlighted)]]*Table715[[#This Row],[Hourly Rate (Highlighted)]],0)</f>
        <v>0</v>
      </c>
      <c r="F93" s="25"/>
      <c r="G93" s="25"/>
    </row>
    <row r="94" spans="1:7" x14ac:dyDescent="0.35">
      <c r="A94" s="154">
        <f>A85</f>
        <v>0</v>
      </c>
      <c r="B94" s="155"/>
      <c r="C94" s="151"/>
      <c r="D94" s="144">
        <v>0</v>
      </c>
      <c r="E94" s="62">
        <f>ROUND(Table715[[#This Row],[Hours (Highlighted)]]*Table715[[#This Row],[Hourly Rate (Highlighted)]],0)</f>
        <v>0</v>
      </c>
      <c r="F94" s="25"/>
      <c r="G94" s="25"/>
    </row>
    <row r="95" spans="1:7" ht="24" thickBot="1" x14ac:dyDescent="0.4">
      <c r="A95" s="46" t="s">
        <v>23</v>
      </c>
      <c r="B95" s="89"/>
      <c r="C95" s="90"/>
      <c r="D95" s="91"/>
      <c r="E95" s="49">
        <f>SUM(E90:E94)</f>
        <v>50999</v>
      </c>
      <c r="F95" s="25"/>
      <c r="G95" s="25"/>
    </row>
    <row r="96" spans="1:7" ht="24" thickBot="1" x14ac:dyDescent="0.4">
      <c r="A96" s="87" t="s">
        <v>24</v>
      </c>
      <c r="B96" s="92"/>
      <c r="C96" s="93"/>
      <c r="D96" s="93"/>
      <c r="E96" s="93"/>
      <c r="F96" s="93"/>
      <c r="G96" s="94"/>
    </row>
    <row r="97" spans="1:10" ht="47.5" thickBot="1" x14ac:dyDescent="0.4">
      <c r="A97" s="168" t="s">
        <v>143</v>
      </c>
      <c r="B97" s="190" t="s">
        <v>134</v>
      </c>
      <c r="C97" s="143" t="s">
        <v>135</v>
      </c>
      <c r="D97" s="157" t="s">
        <v>136</v>
      </c>
      <c r="E97" s="60" t="s">
        <v>80</v>
      </c>
      <c r="F97" s="25"/>
      <c r="G97" s="25"/>
    </row>
    <row r="98" spans="1:10" s="96" customFormat="1" x14ac:dyDescent="0.35">
      <c r="A98" s="185" t="s">
        <v>52</v>
      </c>
      <c r="B98" s="186" t="s">
        <v>100</v>
      </c>
      <c r="C98" s="163">
        <v>36</v>
      </c>
      <c r="D98" s="131">
        <v>165</v>
      </c>
      <c r="E98" s="62">
        <f>ROUND(Table816[[#This Row],[Quantity (Highlighted)]]*Table816[[#This Row],[Price per Unit (Highlighted)]],0)</f>
        <v>5940</v>
      </c>
      <c r="H98" s="111"/>
    </row>
    <row r="99" spans="1:10" ht="47" x14ac:dyDescent="0.35">
      <c r="A99" s="16" t="s">
        <v>43</v>
      </c>
      <c r="B99" s="174" t="s">
        <v>67</v>
      </c>
      <c r="C99" s="147"/>
      <c r="D99" s="135"/>
      <c r="E99" s="62">
        <f>ROUND(Table816[[#This Row],[Quantity (Highlighted)]]*Table816[[#This Row],[Price per Unit (Highlighted)]],0)</f>
        <v>0</v>
      </c>
      <c r="F99" s="25"/>
      <c r="G99" s="25"/>
    </row>
    <row r="100" spans="1:10" x14ac:dyDescent="0.35">
      <c r="A100" s="16"/>
      <c r="B100" s="174">
        <v>0</v>
      </c>
      <c r="C100" s="147"/>
      <c r="D100" s="135"/>
      <c r="E100" s="62">
        <f>ROUND(Table816[[#This Row],[Quantity (Highlighted)]]*Table816[[#This Row],[Price per Unit (Highlighted)]],0)</f>
        <v>0</v>
      </c>
      <c r="F100" s="25"/>
      <c r="G100" s="25"/>
    </row>
    <row r="101" spans="1:10" x14ac:dyDescent="0.35">
      <c r="A101" s="16"/>
      <c r="B101" s="174">
        <v>0</v>
      </c>
      <c r="C101" s="147"/>
      <c r="D101" s="135"/>
      <c r="E101" s="62">
        <f>ROUND(Table816[[#This Row],[Quantity (Highlighted)]]*Table816[[#This Row],[Price per Unit (Highlighted)]],0)</f>
        <v>0</v>
      </c>
      <c r="F101" s="25"/>
      <c r="G101" s="25"/>
    </row>
    <row r="102" spans="1:10" x14ac:dyDescent="0.35">
      <c r="A102" s="16"/>
      <c r="B102" s="174">
        <v>0</v>
      </c>
      <c r="C102" s="147"/>
      <c r="D102" s="135"/>
      <c r="E102" s="62">
        <f>ROUND(Table816[[#This Row],[Quantity (Highlighted)]]*Table816[[#This Row],[Price per Unit (Highlighted)]],0)</f>
        <v>0</v>
      </c>
      <c r="F102" s="25"/>
      <c r="G102" s="25"/>
    </row>
    <row r="103" spans="1:10" ht="24" thickBot="1" x14ac:dyDescent="0.4">
      <c r="A103" s="187"/>
      <c r="B103" s="188"/>
      <c r="C103" s="149"/>
      <c r="D103" s="189"/>
      <c r="E103" s="62">
        <f>ROUND(Table816[[#This Row],[Quantity (Highlighted)]]*Table816[[#This Row],[Price per Unit (Highlighted)]],0)</f>
        <v>0</v>
      </c>
      <c r="F103" s="25"/>
      <c r="G103" s="25"/>
    </row>
    <row r="104" spans="1:10" ht="24" thickBot="1" x14ac:dyDescent="0.4">
      <c r="A104" s="17" t="s">
        <v>28</v>
      </c>
      <c r="B104" s="18"/>
      <c r="C104" s="19"/>
      <c r="D104" s="19"/>
      <c r="E104" s="20">
        <f>SUM(E98:E103)</f>
        <v>5940</v>
      </c>
      <c r="F104" s="25"/>
      <c r="G104" s="25"/>
    </row>
    <row r="105" spans="1:10" ht="24" thickBot="1" x14ac:dyDescent="0.4">
      <c r="A105" s="40" t="s">
        <v>59</v>
      </c>
      <c r="B105" s="97" t="s">
        <v>85</v>
      </c>
      <c r="C105" s="57"/>
      <c r="D105" s="57"/>
      <c r="E105" s="57"/>
      <c r="F105" s="57"/>
      <c r="G105" s="58"/>
      <c r="J105" s="98"/>
    </row>
    <row r="106" spans="1:10" ht="47.5" thickBot="1" x14ac:dyDescent="0.4">
      <c r="A106" s="81" t="s">
        <v>29</v>
      </c>
      <c r="B106" s="143" t="s">
        <v>145</v>
      </c>
      <c r="C106" s="95" t="s">
        <v>30</v>
      </c>
      <c r="D106" s="143" t="s">
        <v>146</v>
      </c>
      <c r="E106" s="60" t="s">
        <v>31</v>
      </c>
      <c r="F106" s="25"/>
      <c r="G106" s="25"/>
    </row>
    <row r="107" spans="1:10" ht="65.150000000000006" customHeight="1" x14ac:dyDescent="0.35">
      <c r="A107" s="175" t="s">
        <v>109</v>
      </c>
      <c r="B107" s="176">
        <v>0.153</v>
      </c>
      <c r="C107" s="177" t="s">
        <v>101</v>
      </c>
      <c r="D107" s="144">
        <f>SUM(E87,E66,E39,G26)</f>
        <v>136773.14000000001</v>
      </c>
      <c r="E107" s="106">
        <f>Table917[[#This Row],[IDC Rate (Highlighted)]]*Table917[[#This Row],[Base Amount** (Highlighted)]]</f>
        <v>20926.290420000001</v>
      </c>
      <c r="F107" s="25"/>
      <c r="G107" s="25"/>
    </row>
    <row r="108" spans="1:10" ht="24" thickBot="1" x14ac:dyDescent="0.4">
      <c r="A108" s="99" t="s">
        <v>90</v>
      </c>
      <c r="B108" s="86"/>
      <c r="D108" s="184"/>
      <c r="E108" s="181"/>
      <c r="F108" s="25"/>
      <c r="G108" s="25"/>
    </row>
    <row r="109" spans="1:10" x14ac:dyDescent="0.35">
      <c r="A109" s="100" t="s">
        <v>32</v>
      </c>
      <c r="B109" s="101">
        <f>SUM(E107,E104,E95,E87,D77,E66,E39,G26)</f>
        <v>270561.43041999999</v>
      </c>
      <c r="D109" s="86"/>
      <c r="F109" s="25"/>
      <c r="G109" s="25"/>
    </row>
    <row r="110" spans="1:10" ht="70.5" customHeight="1" thickBot="1" x14ac:dyDescent="0.4">
      <c r="A110" s="104" t="s">
        <v>58</v>
      </c>
      <c r="B110" s="105" t="e">
        <f>B13-B109</f>
        <v>#N/A</v>
      </c>
      <c r="F110" s="25"/>
      <c r="G110" s="25"/>
    </row>
  </sheetData>
  <sheetProtection formatCells="0" formatColumns="0" formatRows="0" insertColumns="0" insertRows="0" insertHyperlinks="0" deleteColumns="0" deleteRows="0" sort="0" autoFilter="0" pivotTables="0"/>
  <conditionalFormatting sqref="B110">
    <cfRule type="cellIs" dxfId="76" priority="3" operator="greaterThan">
      <formula>0</formula>
    </cfRule>
    <cfRule type="cellIs" dxfId="75" priority="4" operator="lessThan">
      <formula>0</formula>
    </cfRule>
  </conditionalFormatting>
  <conditionalFormatting sqref="A110">
    <cfRule type="cellIs" dxfId="74" priority="1" operator="greaterThan">
      <formula>0</formula>
    </cfRule>
    <cfRule type="cellIs" dxfId="73" priority="2" operator="lessThan">
      <formula>0</formula>
    </cfRule>
  </conditionalFormatting>
  <dataValidations count="6">
    <dataValidation type="custom" operator="lessThanOrEqual" allowBlank="1" showInputMessage="1" showErrorMessage="1" errorTitle="Consultant Cap Exceeded" error="The hourly rate for an individual consultant cannot exceed $87.93._x000a__x000a_ Please see the FY24 Exchange Network Solicitation Notice, Appendix D for further details. " sqref="D90:D94" xr:uid="{1FAFB85E-AD3A-482E-BAAB-E40F72BB3E4D}">
      <formula1>IF(A90="Individual Consultant", D90&lt;=87.93, TRUE)</formula1>
    </dataValidation>
    <dataValidation type="whole" operator="lessThan" allowBlank="1" showInputMessage="1" showErrorMessage="1" sqref="C80:C86" xr:uid="{A68A6CB5-088B-4899-AEA4-7A02CAD39E7D}">
      <formula1>9999</formula1>
    </dataValidation>
    <dataValidation type="whole" operator="lessThanOrEqual" allowBlank="1" showInputMessage="1" showErrorMessage="1" errorTitle="Whole Numbers Only" error="Quantity should be given only as a whole number, please remove decimal amount. " sqref="C98:C103" xr:uid="{4B61C00F-A34A-49C9-9F89-4FD5AD00D32C}">
      <formula1>9999</formula1>
    </dataValidation>
    <dataValidation type="decimal" operator="lessThanOrEqual" allowBlank="1" showInputMessage="1" showErrorMessage="1" errorTitle="Incorrect Cost Categorization" error="Supply cost should be no greater than $4,999. Costs greater than or equal to $5,000 should be categorized under _x000a_'Equipment'." sqref="D80:D86" xr:uid="{466DAF88-BDA8-4E93-AC35-B9E073C9C8F8}">
      <formula1>4999</formula1>
    </dataValidation>
    <dataValidation type="decimal" operator="greaterThanOrEqual" allowBlank="1" showInputMessage="1" showErrorMessage="1" errorTitle="Incorrect Cost Categorization" error="Equipment costs must be greater than or equal to $5,000. Costs less than $5,000 should be categorized under 'Supplies'." sqref="C69:C76" xr:uid="{133159FE-9CBA-4BA6-B6ED-65145D538684}">
      <formula1>5000</formula1>
    </dataValidation>
    <dataValidation type="whole" errorStyle="warning" allowBlank="1" showInputMessage="1" showErrorMessage="1" errorTitle="Whole Numbers Only" error="Number of travelers should not contain a decimal. Only whole numbers are accepted. " sqref="D54:D58 D48:D52 D42:D46" xr:uid="{7AEA5B10-C181-4B1B-9871-9CB1468DC770}">
      <formula1>0</formula1>
      <formula2>100</formula2>
    </dataValidation>
  </dataValidations>
  <pageMargins left="0.7" right="0.7" top="0.75" bottom="0.75" header="0.3" footer="0.3"/>
  <pageSetup orientation="portrait" horizontalDpi="1200" verticalDpi="1200" r:id="rId1"/>
  <tableParts count="8">
    <tablePart r:id="rId2"/>
    <tablePart r:id="rId3"/>
    <tablePart r:id="rId4"/>
    <tablePart r:id="rId5"/>
    <tablePart r:id="rId6"/>
    <tablePart r:id="rId7"/>
    <tablePart r:id="rId8"/>
    <tablePart r:id="rId9"/>
  </tableParts>
  <extLst>
    <ext xmlns:x14="http://schemas.microsoft.com/office/spreadsheetml/2009/9/main" uri="{CCE6A557-97BC-4b89-ADB6-D9C93CAAB3DF}">
      <x14:dataValidations xmlns:xm="http://schemas.microsoft.com/office/excel/2006/main" count="5">
        <x14:dataValidation type="list" allowBlank="1" showInputMessage="1" showErrorMessage="1" xr:uid="{1C0D79D2-39B6-4E95-84DC-52C215E912CE}">
          <x14:formula1>
            <xm:f>'Data Vali'!$A$2:$A$6</xm:f>
          </x14:formula1>
          <xm:sqref>B90:B94</xm:sqref>
        </x14:dataValidation>
        <x14:dataValidation type="list" showInputMessage="1" showErrorMessage="1" xr:uid="{CC31A330-54AA-44F0-851B-7AB3B93A56F4}">
          <x14:formula1>
            <xm:f>'Data Vali'!$C$2:$C$10</xm:f>
          </x14:formula1>
          <xm:sqref>A98:A103</xm:sqref>
        </x14:dataValidation>
        <x14:dataValidation type="list" showInputMessage="1" showErrorMessage="1" xr:uid="{FCE2937F-B2AA-4056-823A-59F929FDE4C2}">
          <x14:formula1>
            <xm:f>'Data Vali'!$F$2:$F$7</xm:f>
          </x14:formula1>
          <xm:sqref>A80:A86</xm:sqref>
        </x14:dataValidation>
        <x14:dataValidation type="list" showInputMessage="1" showErrorMessage="1" xr:uid="{49118DC2-10AE-4B1C-A8BA-3B3B6E123FC9}">
          <x14:formula1>
            <xm:f>'Data Vali'!$A$15:$A$18</xm:f>
          </x14:formula1>
          <xm:sqref>C109 A13</xm:sqref>
        </x14:dataValidation>
        <x14:dataValidation type="list" showInputMessage="1" showErrorMessage="1" xr:uid="{58B1ECF4-FA9D-4D11-B995-2F33A18406D5}">
          <x14:formula1>
            <xm:f>'Data Vali'!$F$9:$F$12</xm:f>
          </x14:formula1>
          <xm:sqref>A90:A94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5B75EB-2A4B-410D-BA8A-2F7E3D2ED6D5}">
  <dimension ref="A1:G18"/>
  <sheetViews>
    <sheetView workbookViewId="0">
      <selection activeCell="C13" sqref="C13"/>
    </sheetView>
  </sheetViews>
  <sheetFormatPr defaultRowHeight="14.5" x14ac:dyDescent="0.35"/>
  <cols>
    <col min="1" max="1" width="12.1796875" bestFit="1" customWidth="1"/>
    <col min="2" max="2" width="15.453125" customWidth="1"/>
    <col min="3" max="3" width="12.1796875" bestFit="1" customWidth="1"/>
    <col min="4" max="4" width="14.54296875" customWidth="1"/>
    <col min="7" max="7" width="12.1796875" customWidth="1"/>
    <col min="9" max="9" width="29.81640625" bestFit="1" customWidth="1"/>
    <col min="10" max="10" width="12.1796875" bestFit="1" customWidth="1"/>
  </cols>
  <sheetData>
    <row r="1" spans="1:7" x14ac:dyDescent="0.35">
      <c r="A1" s="205" t="s">
        <v>45</v>
      </c>
      <c r="B1" s="205"/>
      <c r="C1" s="206" t="s">
        <v>46</v>
      </c>
      <c r="D1" s="206"/>
      <c r="F1" s="206" t="s">
        <v>47</v>
      </c>
      <c r="G1" s="206"/>
    </row>
    <row r="2" spans="1:7" x14ac:dyDescent="0.35">
      <c r="A2" t="s">
        <v>43</v>
      </c>
      <c r="C2" t="s">
        <v>43</v>
      </c>
      <c r="F2" t="s">
        <v>43</v>
      </c>
    </row>
    <row r="3" spans="1:7" x14ac:dyDescent="0.35">
      <c r="A3" t="s">
        <v>99</v>
      </c>
      <c r="C3" t="s">
        <v>48</v>
      </c>
      <c r="F3" t="s">
        <v>19</v>
      </c>
    </row>
    <row r="4" spans="1:7" x14ac:dyDescent="0.35">
      <c r="A4" t="s">
        <v>102</v>
      </c>
      <c r="C4" t="s">
        <v>26</v>
      </c>
      <c r="F4" t="s">
        <v>20</v>
      </c>
    </row>
    <row r="5" spans="1:7" x14ac:dyDescent="0.35">
      <c r="A5" t="s">
        <v>103</v>
      </c>
      <c r="C5" t="s">
        <v>27</v>
      </c>
      <c r="F5" t="s">
        <v>49</v>
      </c>
    </row>
    <row r="6" spans="1:7" x14ac:dyDescent="0.35">
      <c r="A6" t="s">
        <v>50</v>
      </c>
      <c r="C6" t="s">
        <v>51</v>
      </c>
      <c r="F6" t="s">
        <v>50</v>
      </c>
    </row>
    <row r="7" spans="1:7" x14ac:dyDescent="0.35">
      <c r="C7" t="s">
        <v>52</v>
      </c>
    </row>
    <row r="8" spans="1:7" x14ac:dyDescent="0.35">
      <c r="C8" t="s">
        <v>53</v>
      </c>
      <c r="F8" s="4" t="s">
        <v>54</v>
      </c>
    </row>
    <row r="9" spans="1:7" x14ac:dyDescent="0.35">
      <c r="C9" t="s">
        <v>25</v>
      </c>
      <c r="F9" t="s">
        <v>107</v>
      </c>
    </row>
    <row r="10" spans="1:7" x14ac:dyDescent="0.35">
      <c r="C10" t="s">
        <v>50</v>
      </c>
      <c r="F10" t="s">
        <v>57</v>
      </c>
    </row>
    <row r="11" spans="1:7" x14ac:dyDescent="0.35">
      <c r="F11" t="s">
        <v>108</v>
      </c>
    </row>
    <row r="12" spans="1:7" x14ac:dyDescent="0.35">
      <c r="F12" t="s">
        <v>42</v>
      </c>
    </row>
    <row r="13" spans="1:7" x14ac:dyDescent="0.35">
      <c r="A13" s="2"/>
      <c r="B13" s="3"/>
      <c r="C13" s="2"/>
    </row>
    <row r="14" spans="1:7" x14ac:dyDescent="0.35">
      <c r="A14" s="191" t="s">
        <v>106</v>
      </c>
      <c r="B14" s="1"/>
      <c r="C14" s="1"/>
    </row>
    <row r="15" spans="1:7" x14ac:dyDescent="0.35">
      <c r="A15" t="s">
        <v>89</v>
      </c>
      <c r="B15" s="1" t="s">
        <v>55</v>
      </c>
    </row>
    <row r="16" spans="1:7" x14ac:dyDescent="0.35">
      <c r="A16" t="s">
        <v>104</v>
      </c>
      <c r="B16" s="1">
        <v>300000</v>
      </c>
    </row>
    <row r="17" spans="1:2" x14ac:dyDescent="0.35">
      <c r="A17" t="s">
        <v>105</v>
      </c>
      <c r="B17" s="1">
        <v>500000</v>
      </c>
    </row>
    <row r="18" spans="1:2" x14ac:dyDescent="0.35">
      <c r="A18" t="s">
        <v>56</v>
      </c>
      <c r="B18" s="1">
        <v>315000</v>
      </c>
    </row>
  </sheetData>
  <mergeCells count="3">
    <mergeCell ref="A1:B1"/>
    <mergeCell ref="C1:D1"/>
    <mergeCell ref="F1:G1"/>
  </mergeCells>
  <pageMargins left="0.7" right="0.7" top="0.75" bottom="0.75" header="0.3" footer="0.3"/>
  <pageSetup orientation="portrait" horizontalDpi="1200" verticalDpi="120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2253571E02C4D648B62196837AEC6415" ma:contentTypeVersion="14" ma:contentTypeDescription="Create a new document." ma:contentTypeScope="" ma:versionID="c711412b6271a986cf0d592b9e7b846b">
  <xsd:schema xmlns:xsd="http://www.w3.org/2001/XMLSchema" xmlns:xs="http://www.w3.org/2001/XMLSchema" xmlns:p="http://schemas.microsoft.com/office/2006/metadata/properties" xmlns:ns1="http://schemas.microsoft.com/sharepoint/v3" xmlns:ns2="4ffa91fb-a0ff-4ac5-b2db-65c790d184a4" xmlns:ns3="http://schemas.microsoft.com/sharepoint.v3" xmlns:ns4="http://schemas.microsoft.com/sharepoint/v3/fields" xmlns:ns5="61fa3bd3-5719-4748-9ddd-a475fb44004f" xmlns:ns6="1c9f6715-5bbb-41fe-96b4-0df7b219d453" targetNamespace="http://schemas.microsoft.com/office/2006/metadata/properties" ma:root="true" ma:fieldsID="e9c301d8b7cb2d93e2e524656ee1ed70" ns1:_="" ns2:_="" ns3:_="" ns4:_="" ns5:_="" ns6:_="">
    <xsd:import namespace="http://schemas.microsoft.com/sharepoint/v3"/>
    <xsd:import namespace="4ffa91fb-a0ff-4ac5-b2db-65c790d184a4"/>
    <xsd:import namespace="http://schemas.microsoft.com/sharepoint.v3"/>
    <xsd:import namespace="http://schemas.microsoft.com/sharepoint/v3/fields"/>
    <xsd:import namespace="61fa3bd3-5719-4748-9ddd-a475fb44004f"/>
    <xsd:import namespace="1c9f6715-5bbb-41fe-96b4-0df7b219d453"/>
    <xsd:element name="properties">
      <xsd:complexType>
        <xsd:sequence>
          <xsd:element name="documentManagement">
            <xsd:complexType>
              <xsd:all>
                <xsd:element ref="ns2:Document_x0020_Creation_x0020_Date" minOccurs="0"/>
                <xsd:element ref="ns2:Creator" minOccurs="0"/>
                <xsd:element ref="ns2:EPA_x0020_Office" minOccurs="0"/>
                <xsd:element ref="ns2:Record" minOccurs="0"/>
                <xsd:element ref="ns3:CategoryDescription" minOccurs="0"/>
                <xsd:element ref="ns2:Identifier" minOccurs="0"/>
                <xsd:element ref="ns2:EPA_x0020_Contributor" minOccurs="0"/>
                <xsd:element ref="ns2:External_x0020_Contributor" minOccurs="0"/>
                <xsd:element ref="ns4:_Coverage" minOccurs="0"/>
                <xsd:element ref="ns2:EPA_x0020_Related_x0020_Documents" minOccurs="0"/>
                <xsd:element ref="ns4:_Source" minOccurs="0"/>
                <xsd:element ref="ns2:Rights" minOccurs="0"/>
                <xsd:element ref="ns1:Language" minOccurs="0"/>
                <xsd:element ref="ns2:j747ac98061d40f0aa7bd47e1db5675d" minOccurs="0"/>
                <xsd:element ref="ns2:TaxKeywordTaxHTField" minOccurs="0"/>
                <xsd:element ref="ns2:TaxCatchAllLabel" minOccurs="0"/>
                <xsd:element ref="ns2:TaxCatchAll" minOccurs="0"/>
                <xsd:element ref="ns5:MediaServiceMetadata" minOccurs="0"/>
                <xsd:element ref="ns5:MediaServiceFastMetadata" minOccurs="0"/>
                <xsd:element ref="ns5:lcf76f155ced4ddcb4097134ff3c332f" minOccurs="0"/>
                <xsd:element ref="ns5:MediaServiceDateTaken" minOccurs="0"/>
                <xsd:element ref="ns5:MediaServiceOCR" minOccurs="0"/>
                <xsd:element ref="ns5:MediaServiceGenerationTime" minOccurs="0"/>
                <xsd:element ref="ns5:MediaServiceEventHashCode" minOccurs="0"/>
                <xsd:element ref="ns6:SharedWithUsers" minOccurs="0"/>
                <xsd:element ref="ns6:SharedWithDetails" minOccurs="0"/>
                <xsd:element ref="ns1:_ip_UnifiedCompliancePolicyProperties" minOccurs="0"/>
                <xsd:element ref="ns1:_ip_UnifiedCompliancePolicyUIAc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Language" ma:index="17" nillable="true" ma:displayName="Language" ma:default="English" ma:description="Select the document language from the drop down." ma:format="Dropdown" ma:internalName="Language" ma:readOnly="false">
      <xsd:simpleType>
        <xsd:restriction base="dms:Choice">
          <xsd:enumeration value="Arabic (Saudi Arabia)"/>
          <xsd:enumeration value="Bulgarian (Bulgaria)"/>
          <xsd:enumeration value="Chinese (Hong Kong S.A.R.)"/>
          <xsd:enumeration value="Chinese (People's Republic of China)"/>
          <xsd:enumeration value="Chinese (Taiwan)"/>
          <xsd:enumeration value="Croatian (Croatia)"/>
          <xsd:enumeration value="Czech (Czech Republic)"/>
          <xsd:enumeration value="Danish (Denmark)"/>
          <xsd:enumeration value="Dutch (Netherlands)"/>
          <xsd:enumeration value="English"/>
          <xsd:enumeration value="Estonian (Estonia)"/>
          <xsd:enumeration value="Finnish (Finland)"/>
          <xsd:enumeration value="French (France)"/>
          <xsd:enumeration value="German (Germany)"/>
          <xsd:enumeration value="Greek (Greece)"/>
          <xsd:enumeration value="Hebrew (Israel)"/>
          <xsd:enumeration value="Hindi (India)"/>
          <xsd:enumeration value="Hungarian (Hungary)"/>
          <xsd:enumeration value="Indonesian (Indonesia)"/>
          <xsd:enumeration value="Italian (Italy)"/>
          <xsd:enumeration value="Japanese (Japan)"/>
          <xsd:enumeration value="Korean (Korea)"/>
          <xsd:enumeration value="Latvian (Latvia)"/>
          <xsd:enumeration value="Lithuanian (Lithuania)"/>
          <xsd:enumeration value="Malay (Malaysia)"/>
          <xsd:enumeration value="Norwegian (Bokmal) (Norway)"/>
          <xsd:enumeration value="Polish (Poland)"/>
          <xsd:enumeration value="Portuguese (Brazil)"/>
          <xsd:enumeration value="Portuguese (Portugal)"/>
          <xsd:enumeration value="Romanian (Romania)"/>
          <xsd:enumeration value="Russian (Russia)"/>
          <xsd:enumeration value="Serbian (Latin) (Serbia)"/>
          <xsd:enumeration value="Slovak (Slovakia)"/>
          <xsd:enumeration value="Slovenian (Slovenia)"/>
          <xsd:enumeration value="Spanish (Spain)"/>
          <xsd:enumeration value="Swedish (Sweden)"/>
          <xsd:enumeration value="Thai (Thailand)"/>
          <xsd:enumeration value="Turkish (Turkey)"/>
          <xsd:enumeration value="Ukrainian (Ukraine)"/>
          <xsd:enumeration value="Urdu (Islamic Republic of Pakistan)"/>
          <xsd:enumeration value="Vietnamese (Vietnam)"/>
        </xsd:restriction>
      </xsd:simpleType>
    </xsd:element>
    <xsd:element name="_ip_UnifiedCompliancePolicyProperties" ma:index="38" nillable="true" ma:displayName="Unified Compliance Policy Properties" ma:hidden="true" ma:internalName="_ip_UnifiedCompliancePolicyProperties">
      <xsd:simpleType>
        <xsd:restriction base="dms:Note"/>
      </xsd:simpleType>
    </xsd:element>
    <xsd:element name="_ip_UnifiedCompliancePolicyUIAction" ma:index="39"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4ffa91fb-a0ff-4ac5-b2db-65c790d184a4" elementFormDefault="qualified">
    <xsd:import namespace="http://schemas.microsoft.com/office/2006/documentManagement/types"/>
    <xsd:import namespace="http://schemas.microsoft.com/office/infopath/2007/PartnerControls"/>
    <xsd:element name="Document_x0020_Creation_x0020_Date" ma:index="2" nillable="true" ma:displayName="Document Date" ma:default="[today]" ma:description="Enter the date this document was last modified. The upload date has been entered by default." ma:format="DateOnly" ma:internalName="Document_x0020_Creation_x0020_Date" ma:readOnly="false">
      <xsd:simpleType>
        <xsd:restriction base="dms:DateTime"/>
      </xsd:simpleType>
    </xsd:element>
    <xsd:element name="Creator" ma:index="3" nillable="true" ma:displayName="Creator" ma:description="Enter the person primarily responsible for the document. The name of the person uploading the document has been entered by default." ma:list="UserInfo" ma:SharePointGroup="0" ma:internalName="Creator" ma:readOnly="false" ma:showField="ImnNam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EPA_x0020_Office" ma:index="4" nillable="true" ma:displayName="EPA Office" ma:description="Enter the EPA organization primarily responsible for the document. The office of the person uploading the document has been entered by default." ma:internalName="EPA_x0020_Office" ma:readOnly="false">
      <xsd:simpleType>
        <xsd:restriction base="dms:Text">
          <xsd:maxLength value="255"/>
        </xsd:restriction>
      </xsd:simpleType>
    </xsd:element>
    <xsd:element name="Record" ma:index="5" nillable="true" ma:displayName="Record" ma:default="Shared" ma:description="For documents that provide evidence of EPA decisions and actions, select &quot;Shared&quot; (open access) or &quot;Private&quot; (restricted access)." ma:format="Dropdown" ma:internalName="Record" ma:readOnly="false">
      <xsd:simpleType>
        <xsd:restriction base="dms:Choice">
          <xsd:enumeration value="None"/>
          <xsd:enumeration value="Shared"/>
          <xsd:enumeration value="Private"/>
        </xsd:restriction>
      </xsd:simpleType>
    </xsd:element>
    <xsd:element name="Identifier" ma:index="9" nillable="true" ma:displayName="Identifier" ma:description="Enter all EPA identification numbers applicable to this document, one on each line." ma:internalName="Identifier" ma:readOnly="false">
      <xsd:simpleType>
        <xsd:restriction base="dms:Note">
          <xsd:maxLength value="255"/>
        </xsd:restriction>
      </xsd:simpleType>
    </xsd:element>
    <xsd:element name="EPA_x0020_Contributor" ma:index="11" nillable="true" ma:displayName="EPA Contributor" ma:description="Enter an EPA person who contributed to the creation of the document but is not the primary author." ma:list="UserInfo" ma:SharePointGroup="0" ma:internalName="EPA_x0020_Contributor" ma:readOnly="false" ma:showField="ImnNam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External_x0020_Contributor" ma:index="12" nillable="true" ma:displayName="External Contributor" ma:description="Enter a non-EPA person who contributed to the creation of the document but is not the primary author." ma:internalName="External_x0020_Contributor" ma:readOnly="false">
      <xsd:simpleType>
        <xsd:restriction base="dms:Note">
          <xsd:maxLength value="255"/>
        </xsd:restriction>
      </xsd:simpleType>
    </xsd:element>
    <xsd:element name="EPA_x0020_Related_x0020_Documents" ma:index="14" nillable="true" ma:displayName="Other Related Documents" ma:description="Enter any related document." ma:internalName="EPA_x0020_Related_x0020_Documents" ma:readOnly="false">
      <xsd:simpleType>
        <xsd:restriction base="dms:Note">
          <xsd:maxLength value="255"/>
        </xsd:restriction>
      </xsd:simpleType>
    </xsd:element>
    <xsd:element name="Rights" ma:index="16" nillable="true" ma:displayName="Rights" ma:description="Enter information about intellectual property rights held over the document (e.g. copyright, patent, trademark)." ma:internalName="Rights" ma:readOnly="false">
      <xsd:simpleType>
        <xsd:restriction base="dms:Note">
          <xsd:maxLength value="255"/>
        </xsd:restriction>
      </xsd:simpleType>
    </xsd:element>
    <xsd:element name="j747ac98061d40f0aa7bd47e1db5675d" ma:index="19" nillable="true" ma:taxonomy="true" ma:internalName="j747ac98061d40f0aa7bd47e1db5675d" ma:taxonomyFieldName="Document_x0020_Type" ma:displayName="Document Type" ma:readOnly="false" ma:default="" ma:fieldId="{3747ac98-061d-40f0-aa7b-d47e1db5675d}" ma:sspId="29f62856-1543-49d4-a736-4569d363f533" ma:termSetId="e06cd6a9-a175-4da0-81cb-8dba7aa394ab" ma:anchorId="00000000-0000-0000-0000-000000000000" ma:open="false" ma:isKeyword="false">
      <xsd:complexType>
        <xsd:sequence>
          <xsd:element ref="pc:Terms" minOccurs="0" maxOccurs="1"/>
        </xsd:sequence>
      </xsd:complexType>
    </xsd:element>
    <xsd:element name="TaxKeywordTaxHTField" ma:index="21" nillable="true" ma:taxonomy="true" ma:internalName="TaxKeywordTaxHTField" ma:taxonomyFieldName="TaxKeyword" ma:displayName="Enterprise Keywords" ma:readOnly="false" ma:fieldId="{23f27201-bee3-471e-b2e7-b64fd8b7ca38}" ma:taxonomyMulti="true" ma:sspId="29f62856-1543-49d4-a736-4569d363f533" ma:termSetId="00000000-0000-0000-0000-000000000000" ma:anchorId="00000000-0000-0000-0000-000000000000" ma:open="true" ma:isKeyword="true">
      <xsd:complexType>
        <xsd:sequence>
          <xsd:element ref="pc:Terms" minOccurs="0" maxOccurs="1"/>
        </xsd:sequence>
      </xsd:complexType>
    </xsd:element>
    <xsd:element name="TaxCatchAllLabel" ma:index="23" nillable="true" ma:displayName="Taxonomy Catch All Column1" ma:hidden="true" ma:list="{0dfd5769-557b-475f-8db6-793536bcbfd2}" ma:internalName="TaxCatchAllLabel" ma:readOnly="true" ma:showField="CatchAllDataLabel" ma:web="1c9f6715-5bbb-41fe-96b4-0df7b219d453">
      <xsd:complexType>
        <xsd:complexContent>
          <xsd:extension base="dms:MultiChoiceLookup">
            <xsd:sequence>
              <xsd:element name="Value" type="dms:Lookup" maxOccurs="unbounded" minOccurs="0" nillable="true"/>
            </xsd:sequence>
          </xsd:extension>
        </xsd:complexContent>
      </xsd:complexType>
    </xsd:element>
    <xsd:element name="TaxCatchAll" ma:index="24" nillable="true" ma:displayName="Taxonomy Catch All Column" ma:hidden="true" ma:list="{0dfd5769-557b-475f-8db6-793536bcbfd2}" ma:internalName="TaxCatchAll" ma:showField="CatchAllData" ma:web="1c9f6715-5bbb-41fe-96b4-0df7b219d453">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CategoryDescription" ma:index="6" nillable="true" ma:displayName="Description" ma:description="Enter a brief description." ma:internalName="CategoryDescription" ma:readOnly="fals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fields" elementFormDefault="qualified">
    <xsd:import namespace="http://schemas.microsoft.com/office/2006/documentManagement/types"/>
    <xsd:import namespace="http://schemas.microsoft.com/office/infopath/2007/PartnerControls"/>
    <xsd:element name="_Coverage" ma:index="13" nillable="true" ma:displayName="Coverage" ma:description="Enter the geographic location, jurisdiction, or time period for which the document is relevant." ma:internalName="_Coverage" ma:readOnly="false">
      <xsd:simpleType>
        <xsd:restriction base="dms:Text">
          <xsd:maxLength value="255"/>
        </xsd:restriction>
      </xsd:simpleType>
    </xsd:element>
    <xsd:element name="_Source" ma:index="15" nillable="true" ma:displayName="Source" ma:description="Enter a source from which the document is derived." ma:internalName="_Source" ma:readOnly="fals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61fa3bd3-5719-4748-9ddd-a475fb44004f" elementFormDefault="qualified">
    <xsd:import namespace="http://schemas.microsoft.com/office/2006/documentManagement/types"/>
    <xsd:import namespace="http://schemas.microsoft.com/office/infopath/2007/PartnerControls"/>
    <xsd:element name="MediaServiceMetadata" ma:index="28" nillable="true" ma:displayName="MediaServiceMetadata" ma:hidden="true" ma:internalName="MediaServiceMetadata" ma:readOnly="true">
      <xsd:simpleType>
        <xsd:restriction base="dms:Note"/>
      </xsd:simpleType>
    </xsd:element>
    <xsd:element name="MediaServiceFastMetadata" ma:index="29" nillable="true" ma:displayName="MediaServiceFastMetadata" ma:hidden="true" ma:internalName="MediaServiceFastMetadata" ma:readOnly="true">
      <xsd:simpleType>
        <xsd:restriction base="dms:Note"/>
      </xsd:simpleType>
    </xsd:element>
    <xsd:element name="lcf76f155ced4ddcb4097134ff3c332f" ma:index="31" nillable="true" ma:taxonomy="true" ma:internalName="lcf76f155ced4ddcb4097134ff3c332f" ma:taxonomyFieldName="MediaServiceImageTags" ma:displayName="Image Tags" ma:readOnly="false" ma:fieldId="{5cf76f15-5ced-4ddc-b409-7134ff3c332f}" ma:taxonomyMulti="true" ma:sspId="29f62856-1543-49d4-a736-4569d363f533" ma:termSetId="09814cd3-568e-fe90-9814-8d621ff8fb84" ma:anchorId="fba54fb3-c3e1-fe81-a776-ca4b69148c4d" ma:open="true" ma:isKeyword="false">
      <xsd:complexType>
        <xsd:sequence>
          <xsd:element ref="pc:Terms" minOccurs="0" maxOccurs="1"/>
        </xsd:sequence>
      </xsd:complexType>
    </xsd:element>
    <xsd:element name="MediaServiceDateTaken" ma:index="32" nillable="true" ma:displayName="MediaServiceDateTaken" ma:hidden="true" ma:internalName="MediaServiceDateTaken" ma:readOnly="true">
      <xsd:simpleType>
        <xsd:restriction base="dms:Text"/>
      </xsd:simpleType>
    </xsd:element>
    <xsd:element name="MediaServiceOCR" ma:index="33" nillable="true" ma:displayName="Extracted Text" ma:internalName="MediaServiceOCR" ma:readOnly="true">
      <xsd:simpleType>
        <xsd:restriction base="dms:Note">
          <xsd:maxLength value="255"/>
        </xsd:restriction>
      </xsd:simpleType>
    </xsd:element>
    <xsd:element name="MediaServiceGenerationTime" ma:index="34" nillable="true" ma:displayName="MediaServiceGenerationTime" ma:hidden="true" ma:internalName="MediaServiceGenerationTime" ma:readOnly="true">
      <xsd:simpleType>
        <xsd:restriction base="dms:Text"/>
      </xsd:simpleType>
    </xsd:element>
    <xsd:element name="MediaServiceEventHashCode" ma:index="35"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1c9f6715-5bbb-41fe-96b4-0df7b219d453" elementFormDefault="qualified">
    <xsd:import namespace="http://schemas.microsoft.com/office/2006/documentManagement/types"/>
    <xsd:import namespace="http://schemas.microsoft.com/office/infopath/2007/PartnerControls"/>
    <xsd:element name="SharedWithUsers" ma:index="36"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37"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5"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SharedContentType xmlns="Microsoft.SharePoint.Taxonomy.ContentTypeSync" SourceId="29f62856-1543-49d4-a736-4569d363f533" ContentTypeId="0x0101" PreviousValue="false"/>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_Source xmlns="http://schemas.microsoft.com/sharepoint/v3/fields" xsi:nil="true"/>
    <Language xmlns="http://schemas.microsoft.com/sharepoint/v3">English</Language>
    <_ip_UnifiedCompliancePolicyUIAction xmlns="http://schemas.microsoft.com/sharepoint/v3" xsi:nil="true"/>
    <j747ac98061d40f0aa7bd47e1db5675d xmlns="4ffa91fb-a0ff-4ac5-b2db-65c790d184a4">
      <Terms xmlns="http://schemas.microsoft.com/office/infopath/2007/PartnerControls"/>
    </j747ac98061d40f0aa7bd47e1db5675d>
    <External_x0020_Contributor xmlns="4ffa91fb-a0ff-4ac5-b2db-65c790d184a4" xsi:nil="true"/>
    <TaxKeywordTaxHTField xmlns="4ffa91fb-a0ff-4ac5-b2db-65c790d184a4">
      <Terms xmlns="http://schemas.microsoft.com/office/infopath/2007/PartnerControls"/>
    </TaxKeywordTaxHTField>
    <Record xmlns="4ffa91fb-a0ff-4ac5-b2db-65c790d184a4">Shared</Record>
    <_ip_UnifiedCompliancePolicyProperties xmlns="http://schemas.microsoft.com/sharepoint/v3" xsi:nil="true"/>
    <Rights xmlns="4ffa91fb-a0ff-4ac5-b2db-65c790d184a4" xsi:nil="true"/>
    <Document_x0020_Creation_x0020_Date xmlns="4ffa91fb-a0ff-4ac5-b2db-65c790d184a4">2023-02-07T17:29:01+00:00</Document_x0020_Creation_x0020_Date>
    <EPA_x0020_Office xmlns="4ffa91fb-a0ff-4ac5-b2db-65c790d184a4" xsi:nil="true"/>
    <CategoryDescription xmlns="http://schemas.microsoft.com/sharepoint.v3" xsi:nil="true"/>
    <Identifier xmlns="4ffa91fb-a0ff-4ac5-b2db-65c790d184a4" xsi:nil="true"/>
    <_Coverage xmlns="http://schemas.microsoft.com/sharepoint/v3/fields" xsi:nil="true"/>
    <Creator xmlns="4ffa91fb-a0ff-4ac5-b2db-65c790d184a4">
      <UserInfo>
        <DisplayName/>
        <AccountId xsi:nil="true"/>
        <AccountType/>
      </UserInfo>
    </Creator>
    <EPA_x0020_Related_x0020_Documents xmlns="4ffa91fb-a0ff-4ac5-b2db-65c790d184a4" xsi:nil="true"/>
    <EPA_x0020_Contributor xmlns="4ffa91fb-a0ff-4ac5-b2db-65c790d184a4">
      <UserInfo>
        <DisplayName/>
        <AccountId xsi:nil="true"/>
        <AccountType/>
      </UserInfo>
    </EPA_x0020_Contributor>
    <TaxCatchAll xmlns="4ffa91fb-a0ff-4ac5-b2db-65c790d184a4" xsi:nil="true"/>
    <lcf76f155ced4ddcb4097134ff3c332f xmlns="61fa3bd3-5719-4748-9ddd-a475fb44004f">
      <Terms xmlns="http://schemas.microsoft.com/office/infopath/2007/PartnerControls"/>
    </lcf76f155ced4ddcb4097134ff3c332f>
    <SharedWithUsers xmlns="1c9f6715-5bbb-41fe-96b4-0df7b219d453">
      <UserInfo>
        <DisplayName>McGown, Erin</DisplayName>
        <AccountId>16</AccountId>
        <AccountType/>
      </UserInfo>
      <UserInfo>
        <DisplayName>Awad, Aimee</DisplayName>
        <AccountId>17</AccountId>
        <AccountType/>
      </UserInfo>
    </SharedWithUsers>
  </documentManagement>
</p:properties>
</file>

<file path=customXml/itemProps1.xml><?xml version="1.0" encoding="utf-8"?>
<ds:datastoreItem xmlns:ds="http://schemas.openxmlformats.org/officeDocument/2006/customXml" ds:itemID="{C47F6CA5-0E79-4BD6-93C2-AC5324F809B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4ffa91fb-a0ff-4ac5-b2db-65c790d184a4"/>
    <ds:schemaRef ds:uri="http://schemas.microsoft.com/sharepoint.v3"/>
    <ds:schemaRef ds:uri="http://schemas.microsoft.com/sharepoint/v3/fields"/>
    <ds:schemaRef ds:uri="61fa3bd3-5719-4748-9ddd-a475fb44004f"/>
    <ds:schemaRef ds:uri="1c9f6715-5bbb-41fe-96b4-0df7b219d45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CAF24FA0-6516-4F33-BACA-3C1FE396E177}">
  <ds:schemaRefs>
    <ds:schemaRef ds:uri="Microsoft.SharePoint.Taxonomy.ContentTypeSync"/>
  </ds:schemaRefs>
</ds:datastoreItem>
</file>

<file path=customXml/itemProps3.xml><?xml version="1.0" encoding="utf-8"?>
<ds:datastoreItem xmlns:ds="http://schemas.openxmlformats.org/officeDocument/2006/customXml" ds:itemID="{B1677DB0-E962-451B-9A76-1DFD099847D0}">
  <ds:schemaRefs>
    <ds:schemaRef ds:uri="http://schemas.microsoft.com/sharepoint/v3/contenttype/forms"/>
  </ds:schemaRefs>
</ds:datastoreItem>
</file>

<file path=customXml/itemProps4.xml><?xml version="1.0" encoding="utf-8"?>
<ds:datastoreItem xmlns:ds="http://schemas.openxmlformats.org/officeDocument/2006/customXml" ds:itemID="{54E530DC-7C48-44CD-819F-B6DBA2058A6A}">
  <ds:schemaRefs>
    <ds:schemaRef ds:uri="http://purl.org/dc/dcmitype/"/>
    <ds:schemaRef ds:uri="http://schemas.microsoft.com/office/infopath/2007/PartnerControls"/>
    <ds:schemaRef ds:uri="4ffa91fb-a0ff-4ac5-b2db-65c790d184a4"/>
    <ds:schemaRef ds:uri="http://schemas.openxmlformats.org/package/2006/metadata/core-properties"/>
    <ds:schemaRef ds:uri="1c9f6715-5bbb-41fe-96b4-0df7b219d453"/>
    <ds:schemaRef ds:uri="61fa3bd3-5719-4748-9ddd-a475fb44004f"/>
    <ds:schemaRef ds:uri="http://schemas.microsoft.com/sharepoint/v3"/>
    <ds:schemaRef ds:uri="http://purl.org/dc/terms/"/>
    <ds:schemaRef ds:uri="http://schemas.microsoft.com/office/2006/documentManagement/types"/>
    <ds:schemaRef ds:uri="http://purl.org/dc/elements/1.1/"/>
    <ds:schemaRef ds:uri="http://schemas.microsoft.com/sharepoint/v3/fields"/>
    <ds:schemaRef ds:uri="http://schemas.microsoft.com/sharepoint.v3"/>
    <ds:schemaRef ds:uri="http://schemas.microsoft.com/office/2006/metadata/properties"/>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5</vt:i4>
      </vt:variant>
    </vt:vector>
  </HeadingPairs>
  <TitlesOfParts>
    <vt:vector size="8" baseType="lpstr">
      <vt:lpstr>Template</vt:lpstr>
      <vt:lpstr>Example_FY24</vt:lpstr>
      <vt:lpstr>Data Vali</vt:lpstr>
      <vt:lpstr>Capacity_Buildling_with_Mentorship</vt:lpstr>
      <vt:lpstr>Individual</vt:lpstr>
      <vt:lpstr>Partnership</vt:lpstr>
      <vt:lpstr>Example_FY24!Select_Assistance_Type_from_Drop_Down_List</vt:lpstr>
      <vt:lpstr>Template!Select_Assistance_Type_from_Drop_Down_List</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Awad, Aimee</dc:creator>
  <cp:keywords/>
  <dc:description/>
  <cp:lastModifiedBy>McGown, Erin</cp:lastModifiedBy>
  <cp:revision/>
  <dcterms:created xsi:type="dcterms:W3CDTF">2022-11-30T02:05:01Z</dcterms:created>
  <dcterms:modified xsi:type="dcterms:W3CDTF">2025-01-13T18:23:58Z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0x0101002253571E02C4D648B62196837AEC6415</vt:lpwstr>
  </property>
  <property fmtid="{D5CDD505-2E9C-101B-9397-08002B2CF9AE}" pid="3" name="TaxKeyword">
    <vt:lpwstr/>
  </property>
  <property fmtid="{D5CDD505-2E9C-101B-9397-08002B2CF9AE}" pid="4" name="MediaServiceImageTags">
    <vt:lpwstr/>
  </property>
  <property fmtid="{D5CDD505-2E9C-101B-9397-08002B2CF9AE}" pid="5" name="e3f09c3df709400db2417a7161762d62">
    <vt:lpwstr/>
  </property>
  <property fmtid="{D5CDD505-2E9C-101B-9397-08002B2CF9AE}" pid="6" name="EPA_x0020_Subject">
    <vt:lpwstr/>
  </property>
  <property fmtid="{D5CDD505-2E9C-101B-9397-08002B2CF9AE}" pid="7" name="Document Type">
    <vt:lpwstr/>
  </property>
  <property fmtid="{D5CDD505-2E9C-101B-9397-08002B2CF9AE}" pid="8" name="EPA Subject">
    <vt:lpwstr/>
  </property>
</Properties>
</file>