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usdos-my.sharepoint.com/personal/baileytr_state_gov/Documents/Documents_migrated/"/>
    </mc:Choice>
  </mc:AlternateContent>
  <xr:revisionPtr revIDLastSave="0" documentId="8_{7F9F22C2-460E-40E5-920E-B7471CBE0616}" xr6:coauthVersionLast="47" xr6:coauthVersionMax="47" xr10:uidLastSave="{00000000-0000-0000-0000-000000000000}"/>
  <bookViews>
    <workbookView xWindow="1395" yWindow="3090" windowWidth="22905" windowHeight="15345" tabRatio="792" xr2:uid="{00000000-000D-0000-FFFF-FFFF00000000}"/>
  </bookViews>
  <sheets>
    <sheet name="1.  Budget Guidelines" sheetId="4" r:id="rId1"/>
    <sheet name="2. Summary Budget Template" sheetId="3" r:id="rId2"/>
    <sheet name="3. Detailed Budget Template" sheetId="1" r:id="rId3"/>
    <sheet name="SubRecipient Budget (if apl.)" sheetId="6" r:id="rId4"/>
    <sheet name="MTDC Calculation" sheetId="7" r:id="rId5"/>
  </sheets>
  <definedNames>
    <definedName name="_Toc217116400" localSheetId="0">'1.  Budget Guidelines'!#REF!</definedName>
    <definedName name="_Toc217116403" localSheetId="0">'1.  Budget Guidelines'!#REF!</definedName>
    <definedName name="_Toc217116405" localSheetId="0">'1.  Budget Guidelines'!#REF!</definedName>
    <definedName name="_xlnm.Print_Area" localSheetId="0">'1.  Budget Guidelines'!#REF!</definedName>
    <definedName name="_xlnm.Print_Area" localSheetId="1">'2. Summary Budget Template'!$A$1:$F$17</definedName>
    <definedName name="_xlnm.Print_Area" localSheetId="2">'3. Detailed Budget Template'!$A$1:$U$71</definedName>
    <definedName name="_xlnm.Print_Area" localSheetId="4">'MTDC Calculation'!$A$1:$C$35</definedName>
    <definedName name="_xlnm.Print_Area" localSheetId="3">'SubRecipient Budget (if apl.)'!$A$1:$J$64</definedName>
    <definedName name="_xlnm.Print_Titles" localSheetId="2">'3. Detailed Budget Template'!$1:$7</definedName>
    <definedName name="_xlnm.Print_Titles" localSheetId="3">'SubRecipient Budget (if apl.)'!$1:$7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6" l="1"/>
  <c r="H56" i="6"/>
  <c r="I54" i="6"/>
  <c r="J47" i="6"/>
  <c r="J40" i="6"/>
  <c r="J39" i="6"/>
  <c r="H53" i="6"/>
  <c r="H51" i="6"/>
  <c r="H47" i="6"/>
  <c r="H45" i="6"/>
  <c r="J45" i="6" s="1"/>
  <c r="H40" i="6"/>
  <c r="H17" i="6"/>
  <c r="H16" i="6"/>
  <c r="H13" i="6"/>
  <c r="H11" i="6"/>
  <c r="H10" i="6"/>
  <c r="H39" i="6"/>
  <c r="H41" i="6" s="1"/>
  <c r="H34" i="6"/>
  <c r="J34" i="6" s="1"/>
  <c r="H33" i="6"/>
  <c r="J33" i="6" s="1"/>
  <c r="H32" i="6"/>
  <c r="J32" i="6" s="1"/>
  <c r="H29" i="6"/>
  <c r="H28" i="6"/>
  <c r="H27" i="6"/>
  <c r="H24" i="6"/>
  <c r="H23" i="6"/>
  <c r="H22" i="6"/>
  <c r="I35" i="6"/>
  <c r="T60" i="1"/>
  <c r="M56" i="1"/>
  <c r="M60" i="1" s="1"/>
  <c r="T52" i="1"/>
  <c r="R51" i="1"/>
  <c r="M51" i="1"/>
  <c r="H51" i="1"/>
  <c r="H52" i="1"/>
  <c r="T45" i="1"/>
  <c r="T15" i="1"/>
  <c r="R41" i="1"/>
  <c r="M41" i="1"/>
  <c r="H41" i="1"/>
  <c r="R44" i="1"/>
  <c r="M44" i="1"/>
  <c r="H44" i="1"/>
  <c r="R43" i="1"/>
  <c r="M43" i="1"/>
  <c r="H43" i="1"/>
  <c r="R30" i="1"/>
  <c r="M30" i="1"/>
  <c r="H30" i="1"/>
  <c r="R29" i="1"/>
  <c r="M29" i="1"/>
  <c r="H29" i="1"/>
  <c r="R28" i="1"/>
  <c r="M28" i="1"/>
  <c r="H28" i="1"/>
  <c r="T36" i="1"/>
  <c r="R59" i="1"/>
  <c r="R56" i="1"/>
  <c r="M59" i="1"/>
  <c r="R40" i="1"/>
  <c r="R49" i="1"/>
  <c r="M49" i="1"/>
  <c r="M40" i="1"/>
  <c r="M45" i="1" s="1"/>
  <c r="H62" i="1"/>
  <c r="H59" i="1"/>
  <c r="H56" i="1"/>
  <c r="H49" i="1"/>
  <c r="H40" i="1"/>
  <c r="H45" i="1" s="1"/>
  <c r="H48" i="6" l="1"/>
  <c r="H54" i="6"/>
  <c r="H35" i="6"/>
  <c r="S51" i="1"/>
  <c r="U51" i="1" s="1"/>
  <c r="R52" i="1"/>
  <c r="M52" i="1"/>
  <c r="R45" i="1"/>
  <c r="S44" i="1"/>
  <c r="U44" i="1" s="1"/>
  <c r="S41" i="1"/>
  <c r="U41" i="1" s="1"/>
  <c r="S43" i="1"/>
  <c r="U43" i="1" s="1"/>
  <c r="S30" i="1"/>
  <c r="U30" i="1" s="1"/>
  <c r="S28" i="1"/>
  <c r="U28" i="1" s="1"/>
  <c r="S29" i="1"/>
  <c r="U29" i="1" s="1"/>
  <c r="U14" i="1"/>
  <c r="R14" i="1"/>
  <c r="M14" i="1"/>
  <c r="H14" i="1"/>
  <c r="S14" i="1" s="1"/>
  <c r="H11" i="1"/>
  <c r="H10" i="1"/>
  <c r="C34" i="7"/>
  <c r="C35" i="7" s="1"/>
  <c r="I41" i="6"/>
  <c r="I48" i="6"/>
  <c r="J41" i="6" l="1"/>
  <c r="R66" i="1" l="1"/>
  <c r="R67" i="1"/>
  <c r="M66" i="1"/>
  <c r="M67" i="1"/>
  <c r="R63" i="1"/>
  <c r="M63" i="1"/>
  <c r="R33" i="1"/>
  <c r="R34" i="1"/>
  <c r="R35" i="1"/>
  <c r="R23" i="1"/>
  <c r="R24" i="1"/>
  <c r="R25" i="1"/>
  <c r="R18" i="1"/>
  <c r="R17" i="1"/>
  <c r="R13" i="1"/>
  <c r="R11" i="1"/>
  <c r="R10" i="1"/>
  <c r="R15" i="1" s="1"/>
  <c r="M33" i="1"/>
  <c r="M34" i="1"/>
  <c r="M35" i="1"/>
  <c r="M23" i="1"/>
  <c r="M24" i="1"/>
  <c r="M25" i="1"/>
  <c r="M18" i="1"/>
  <c r="M17" i="1"/>
  <c r="M11" i="1"/>
  <c r="M10" i="1"/>
  <c r="M15" i="1" s="1"/>
  <c r="H67" i="1"/>
  <c r="H66" i="1"/>
  <c r="H23" i="1"/>
  <c r="H24" i="1"/>
  <c r="H25" i="1"/>
  <c r="H33" i="1"/>
  <c r="H34" i="1"/>
  <c r="H35" i="1"/>
  <c r="H18" i="1"/>
  <c r="H17" i="1"/>
  <c r="H13" i="1"/>
  <c r="H15" i="1" s="1"/>
  <c r="H36" i="1" l="1"/>
  <c r="S11" i="1"/>
  <c r="R36" i="1"/>
  <c r="M36" i="1"/>
  <c r="S13" i="1"/>
  <c r="S35" i="1"/>
  <c r="S10" i="1"/>
  <c r="S67" i="1"/>
  <c r="U67" i="1" s="1"/>
  <c r="S34" i="1"/>
  <c r="S33" i="1"/>
  <c r="S66" i="1"/>
  <c r="H60" i="1"/>
  <c r="M19" i="1"/>
  <c r="R60" i="1"/>
  <c r="S17" i="1"/>
  <c r="M68" i="1"/>
  <c r="H68" i="1"/>
  <c r="R19" i="1"/>
  <c r="R68" i="1"/>
  <c r="S18" i="1"/>
  <c r="D8" i="3" s="1"/>
  <c r="S25" i="1"/>
  <c r="H19" i="1"/>
  <c r="S56" i="1"/>
  <c r="S24" i="1"/>
  <c r="S49" i="1"/>
  <c r="S59" i="1"/>
  <c r="U59" i="1" s="1"/>
  <c r="S62" i="1"/>
  <c r="S63" i="1" s="1"/>
  <c r="S23" i="1"/>
  <c r="H63" i="1"/>
  <c r="S40" i="1"/>
  <c r="S45" i="1" s="1"/>
  <c r="S60" i="1" l="1"/>
  <c r="U49" i="1"/>
  <c r="S52" i="1"/>
  <c r="U52" i="1" s="1"/>
  <c r="M69" i="1"/>
  <c r="M70" i="1" s="1"/>
  <c r="M71" i="1" s="1"/>
  <c r="S36" i="1"/>
  <c r="U23" i="1"/>
  <c r="R69" i="1"/>
  <c r="H69" i="1"/>
  <c r="H70" i="1" s="1"/>
  <c r="S19" i="1"/>
  <c r="H59" i="6"/>
  <c r="H57" i="6"/>
  <c r="E16" i="3"/>
  <c r="E13" i="3"/>
  <c r="D13" i="3"/>
  <c r="R70" i="1" l="1"/>
  <c r="R71" i="1" s="1"/>
  <c r="J29" i="6"/>
  <c r="J28" i="6"/>
  <c r="J27" i="6"/>
  <c r="S70" i="1" l="1"/>
  <c r="D16" i="3" s="1"/>
  <c r="H71" i="1"/>
  <c r="I61" i="6"/>
  <c r="H61" i="6"/>
  <c r="J59" i="6"/>
  <c r="J57" i="6"/>
  <c r="J56" i="6"/>
  <c r="J53" i="6"/>
  <c r="J51" i="6"/>
  <c r="J48" i="6"/>
  <c r="J24" i="6"/>
  <c r="J23" i="6"/>
  <c r="I18" i="6"/>
  <c r="H18" i="6"/>
  <c r="J17" i="6"/>
  <c r="J16" i="6"/>
  <c r="I14" i="6"/>
  <c r="J13" i="6"/>
  <c r="J11" i="6"/>
  <c r="I62" i="6" l="1"/>
  <c r="I64" i="6" s="1"/>
  <c r="J35" i="6"/>
  <c r="U70" i="1"/>
  <c r="F16" i="3" s="1"/>
  <c r="J54" i="6"/>
  <c r="J61" i="6"/>
  <c r="J22" i="6"/>
  <c r="H14" i="6"/>
  <c r="J18" i="6"/>
  <c r="J10" i="6"/>
  <c r="D12" i="3"/>
  <c r="U62" i="1"/>
  <c r="E7" i="3"/>
  <c r="T19" i="1"/>
  <c r="E8" i="3" s="1"/>
  <c r="E9" i="3"/>
  <c r="E10" i="3"/>
  <c r="E11" i="3"/>
  <c r="T68" i="1"/>
  <c r="E14" i="3" s="1"/>
  <c r="U10" i="1"/>
  <c r="U11" i="1"/>
  <c r="S15" i="1"/>
  <c r="U24" i="1"/>
  <c r="U25" i="1"/>
  <c r="U33" i="1"/>
  <c r="U34" i="1"/>
  <c r="U35" i="1"/>
  <c r="S68" i="1"/>
  <c r="D14" i="3" s="1"/>
  <c r="U63" i="1"/>
  <c r="F13" i="3" s="1"/>
  <c r="U66" i="1"/>
  <c r="U18" i="1"/>
  <c r="U17" i="1"/>
  <c r="H62" i="6" l="1"/>
  <c r="J62" i="6" s="1"/>
  <c r="J14" i="6"/>
  <c r="U56" i="1"/>
  <c r="E12" i="3"/>
  <c r="U13" i="1"/>
  <c r="D7" i="3"/>
  <c r="D10" i="3"/>
  <c r="D11" i="3"/>
  <c r="U19" i="1"/>
  <c r="U68" i="1"/>
  <c r="F14" i="3" s="1"/>
  <c r="U40" i="1"/>
  <c r="D9" i="3"/>
  <c r="H63" i="6" l="1"/>
  <c r="J63" i="6" s="1"/>
  <c r="U60" i="1"/>
  <c r="F12" i="3" s="1"/>
  <c r="T69" i="1"/>
  <c r="T71" i="1" s="1"/>
  <c r="E17" i="3" s="1"/>
  <c r="U15" i="1"/>
  <c r="F7" i="3" s="1"/>
  <c r="U45" i="1"/>
  <c r="F10" i="3" s="1"/>
  <c r="F11" i="3"/>
  <c r="F8" i="3"/>
  <c r="U36" i="1"/>
  <c r="F9" i="3" s="1"/>
  <c r="S69" i="1"/>
  <c r="S71" i="1" s="1"/>
  <c r="H64" i="6" l="1"/>
  <c r="J64" i="6" s="1"/>
  <c r="E15" i="3"/>
  <c r="D17" i="3"/>
  <c r="D15" i="3"/>
  <c r="U69" i="1"/>
  <c r="F15" i="3" s="1"/>
  <c r="U71" i="1" l="1"/>
  <c r="F17" i="3" s="1"/>
</calcChain>
</file>

<file path=xl/sharedStrings.xml><?xml version="1.0" encoding="utf-8"?>
<sst xmlns="http://schemas.openxmlformats.org/spreadsheetml/2006/main" count="590" uniqueCount="345">
  <si>
    <t>BUDGET GUIDELINES</t>
  </si>
  <si>
    <t>In addition to the budget information required on the SF-424A, applicants must provide the following three elements as part of the budget submission:</t>
  </si>
  <si>
    <r>
      <t xml:space="preserve">          A. Summary Budget</t>
    </r>
    <r>
      <rPr>
        <sz val="12"/>
        <color theme="1"/>
        <rFont val="Times New Roman"/>
        <family val="1"/>
      </rPr>
      <t xml:space="preserve">  </t>
    </r>
    <r>
      <rPr>
        <i/>
        <sz val="12"/>
        <color theme="1"/>
        <rFont val="Times New Roman"/>
        <family val="1"/>
      </rPr>
      <t>(Note: using the OMB cost categories, see SF-424A)</t>
    </r>
  </si>
  <si>
    <r>
      <t xml:space="preserve">          B. Detailed Line-Item Budget</t>
    </r>
    <r>
      <rPr>
        <sz val="12"/>
        <color theme="1"/>
        <rFont val="Times New Roman"/>
        <family val="1"/>
      </rPr>
      <t xml:space="preserve"> (Direct and Indirect Costs)</t>
    </r>
  </si>
  <si>
    <t xml:space="preserve">          C. Budget Narrative</t>
  </si>
  <si>
    <t>A. Summary Budget (Note: TEMPLATE ON TAB 2, auto fills from TAB 3 "Detailed Budget Template")</t>
  </si>
  <si>
    <t>B. Detailed Line-Item Budget  (Note: TEMPLATE ON TAB 3)</t>
  </si>
  <si>
    <t>Note: Applicants must provide a Detailed Line-Item Budget (in Microsoft Excel or similar spreadsheet format) outlining specific cost requirements within each of the summary budget categories.</t>
  </si>
  <si>
    <t>·         Times New Roman 14-point font; must fit on 8x11 letter sized paper, not legal size.  Once approved, the budget will be incorporated as a PDF into the binding agreement.</t>
  </si>
  <si>
    <t>·         If applicable, Cost-Share should be itemized in the separate column.  See below for more details on Cost-Share.</t>
  </si>
  <si>
    <t>·         The budget should be for the entire project period and reflect realistic yearly expenses based on project need and the approved timeline.</t>
  </si>
  <si>
    <t xml:space="preserve">·         All sub-award costs should be listed under Line F, Contractual, of the prime budget. A separated itemized breakdown of costs should be provided in the “SubRecipient Budget” tab.  </t>
  </si>
  <si>
    <t>·         All line-items must be described in the Budget Narrative.</t>
  </si>
  <si>
    <t>·         Hide columns for years 2 and 3 if your program is only 1 year. Alternatively add another year if your program is 4 years.</t>
  </si>
  <si>
    <t>The Detailed Budget Template, Tab 3, is an example of the required format, but is not exhaustive: your budget might have additional items not listed here.  Please edit it to reflect your planned expenditures.</t>
  </si>
  <si>
    <t>Budget Narrative</t>
  </si>
  <si>
    <t xml:space="preserve">Note: Include a Budget Narrative (preferably in Microsoft Word format, Calibri 12 font) to explain each line-item and how the amounts were derived, what specific activities are supported, as well as the source and description of all cost-share offered.  </t>
  </si>
  <si>
    <t>OMB COST CATEGORIES</t>
  </si>
  <si>
    <t>A.  Personnel</t>
  </si>
  <si>
    <t xml:space="preserve">Direct costs for the compensation of employees who work on the Federal award and work for the non-Federal entity in an appointed (designated) position either at the headquarters or field office.  Compensation for personal services includes wages/salaries for services of employees rendered during the period of performance under the Federal award. </t>
  </si>
  <si>
    <t xml:space="preserve">Direct costs for compensation (wages/salaries) are allowable if they are reasonable, necessary, suitable to a particular purpose or requirement of the Federal award, and follow an appointment (by the non-Federal entity) based on the non-Federal entity’s written and established polices applied to both Federal and non-Federal activities and projects. </t>
  </si>
  <si>
    <t>Compensation for employees is reasonable if it is consistent with wages/salaries offered to other employees of the non-Federal entity for similar work in other activities.  If no other existing employees, of the non-Federal entity, perform similar work in other activities, compensation will be considered reasonable if it is based on comparable wages/salaries for similar work in the labor market in which the non-Federal entity competes for employees necessary and suitable for the Federal award.</t>
  </si>
  <si>
    <t xml:space="preserve">Employee/Staffing requirements for the Federal award may include both supervisory (i.e., Project Director) and support staff (i.e., HR, IT, etc.).  Employees, directly supporting the award, must be identified by their position title and include a description of duties and responsibilities tied to a particular purpose or requirement of the Federal award. The level of effort for each employee must be specified and based on a realistic, reasonable, and necessary amount of time to support an award activity. </t>
  </si>
  <si>
    <t>Individuals that are not employees of the non-Federal entity and have a procurement relationship with the non-Federal entity, in which the individual provides a good or service for the Federal award, are Contractors.  All Contractors, directly supporting the award, must be listed in the Contractual Category and not the Personnel Category.</t>
  </si>
  <si>
    <t xml:space="preserve">Suggested References: </t>
  </si>
  <si>
    <t>2 CFR 200.405 Allocable costs</t>
  </si>
  <si>
    <r>
      <rPr>
        <b/>
        <sz val="12"/>
        <color theme="1"/>
        <rFont val="Times New Roman"/>
        <family val="1"/>
      </rPr>
      <t xml:space="preserve">2 CFR 200.430: Compensation - personal services.    </t>
    </r>
    <r>
      <rPr>
        <sz val="12"/>
        <color theme="1"/>
        <rFont val="Times New Roman"/>
        <family val="1"/>
      </rPr>
      <t xml:space="preserve">                                                                                                                                                                                                                                                         </t>
    </r>
  </si>
  <si>
    <r>
      <rPr>
        <b/>
        <sz val="12"/>
        <color theme="1"/>
        <rFont val="Times New Roman"/>
        <family val="1"/>
      </rPr>
      <t>2 CFR 200.413 -Direct costs - Administrative and clerical staff salaries.</t>
    </r>
    <r>
      <rPr>
        <sz val="12"/>
        <color theme="1"/>
        <rFont val="Times New Roman"/>
        <family val="1"/>
      </rPr>
      <t xml:space="preserve"> </t>
    </r>
  </si>
  <si>
    <t>B.  Fringe Benefits</t>
  </si>
  <si>
    <t>Fringe benefits are allowances and services employers provide to their employees as compensation in addition to regular salaries and wages.</t>
  </si>
  <si>
    <t>Specify the type &amp; rate and explain how benefits are computed for each category of employee.</t>
  </si>
  <si>
    <t xml:space="preserve">Fringe benefits include, but are not limited to, the costs of leave (vacation, family-related, sick, or military), employee insurance, pensions, and unemployment benefits. Except as provided elsewhere in these principles, the costs of fringe benefits are allowable provided that the benefits are reasonable and are required by law, an organization-employee agreement, or an established policy of the recipient or subrecipient.                                                  </t>
  </si>
  <si>
    <t>These costs may be derived from historical costs or calculated as a percentage of salaries and wages. If the costs are calculated as a percentage of salaries and wages, this percentage will need to be justified by the entity’s written internal policy, dictated by country law, or documented in their Negotiated Indirect Cost Rate Agreement (NICRA).</t>
  </si>
  <si>
    <t>2 CFR 200.431 Compensation—fringe benefits.</t>
  </si>
  <si>
    <t>C.  Travel</t>
  </si>
  <si>
    <t xml:space="preserve">Identify travel costs of personnel to activities outlined in the Scope of Work. Travel modes may include airfare, train, bus, public or private car incurred by employees who are in travel status on official business of the recipient or subrecipient. Lodging and Per diem rates must be consistent with organizational policy rates. In the absence of policy rates, per diem rates may not exceed the published U.S. government allowance rates. Explain differences in fares among travelers on the same routes: e.g., project staff member traveling for three weeks whose fare is higher than that of staff member traveling for four months.  All travel costs must be in compliance with the Fly America Act and 2 CFR 200.475 Travel Costs.                                                                                                                                                                                                                          </t>
  </si>
  <si>
    <t xml:space="preserve">  Do not include travel for participants or consultants under this section. Distinguish staff travel from that of consultants, contractors, project participants or beneficiaries</t>
  </si>
  <si>
    <r>
      <rPr>
        <b/>
        <sz val="12"/>
        <color theme="1"/>
        <rFont val="Times New Roman"/>
        <family val="1"/>
      </rPr>
      <t xml:space="preserve">International travel </t>
    </r>
    <r>
      <rPr>
        <sz val="12"/>
        <color theme="1"/>
        <rFont val="Times New Roman"/>
        <family val="1"/>
      </rPr>
      <t>is considered travel from the prime organization's country location, specified in their SAM.gov entity record to another country. For U.S. based organizations, this would be travel outside of the CONUS. For foreign based organizations, this would be travel outside of the country location reported in the SAM.gov entity record.</t>
    </r>
  </si>
  <si>
    <r>
      <rPr>
        <b/>
        <sz val="12"/>
        <color theme="1"/>
        <rFont val="Times New Roman"/>
        <family val="1"/>
      </rPr>
      <t>Country Travel</t>
    </r>
    <r>
      <rPr>
        <sz val="12"/>
        <color theme="1"/>
        <rFont val="Times New Roman"/>
        <family val="1"/>
      </rPr>
      <t xml:space="preserve"> is travel within or between two or more of the project's target countries. For example, a project for a U.K. based organization that includes travel within the target country of Mexico or travel between the two target countries of Mexico and Brazil would capture these costs under this section.</t>
    </r>
  </si>
  <si>
    <r>
      <t xml:space="preserve"> </t>
    </r>
    <r>
      <rPr>
        <b/>
        <sz val="12"/>
        <color theme="1"/>
        <rFont val="Times New Roman"/>
        <family val="1"/>
      </rPr>
      <t>Domestic travel</t>
    </r>
    <r>
      <rPr>
        <sz val="12"/>
        <color theme="1"/>
        <rFont val="Times New Roman"/>
        <family val="1"/>
      </rPr>
      <t xml:space="preserve"> is travel within the prime organization's country of origin. </t>
    </r>
  </si>
  <si>
    <t>Suggested References:</t>
  </si>
  <si>
    <t>Fly America Act: Fly America Act | GSA</t>
  </si>
  <si>
    <t>Foreign Per Diem Rates by Location: U.S. Department of State | Home Page</t>
  </si>
  <si>
    <t>GSA Per Diem Lookup: Travel Resources | GSA</t>
  </si>
  <si>
    <t>2 CFR 200.475 Travel Costs</t>
  </si>
  <si>
    <t>D. Equipment</t>
  </si>
  <si>
    <t>Provide a justification for any equipment that will be PURCHASED.  Equipment – means tangible personal property (including information technology systems) having a useful life of more than one year and a per-unit acquisition cost that equals or exceeds the lesser of the capitalization level established by the recipient or subrecipient for financial statement purposes, or $10,000. See the definitions of capital assets, computing devices, general purpose equipment, information technology systems, special purpose equipment, and supplies in this section. If equipment is replacing previous equipment, provide more information on equity among other projects or certification that the equipment is used solely for the intended project.</t>
  </si>
  <si>
    <t>The recipient or subrecipient must, at a minimum, provide the equivalent insurance coverage for real property and equipment acquired or improved with Federal funds as provided to property and equipment owned by the recipient or subrecipient. Insurance is not required for Federally owned property unless required by the terms and conditions of the Federal award.</t>
  </si>
  <si>
    <t xml:space="preserve">Information technology systems means computing devices, ancillary equipment, software, firmware, and similar procedures, services (including support services), and related resources. </t>
  </si>
  <si>
    <t>2 CFR 200.1 Definitions – Equipment</t>
  </si>
  <si>
    <t>2 CFR 200.1 Definitions – Computing Devices</t>
  </si>
  <si>
    <t>2 CFR 200.1 Definitions – Federal Interest</t>
  </si>
  <si>
    <t>2 CFR 200.1 Information technology systems</t>
  </si>
  <si>
    <t>2 CFR 200.330 Reporting on real property.</t>
  </si>
  <si>
    <t>2 CFR 200.310 Insurance coverage</t>
  </si>
  <si>
    <t>2 CFR 200.313 Equipment</t>
  </si>
  <si>
    <t>2 CFR 200.439 Equipment and other capital expenditures</t>
  </si>
  <si>
    <t>2 CFR 200.436 Depreciation</t>
  </si>
  <si>
    <t>2 CFR 200.407 Prior written approval (prior approval)</t>
  </si>
  <si>
    <t>E.  Supplies</t>
  </si>
  <si>
    <t xml:space="preserve">Supply - means all tangible personal property other than those described in the equipment definition. </t>
  </si>
  <si>
    <t xml:space="preserve"> Computing Devices: means machines that acquire, store, analyze, process, and publish data and other information electronically, including accessories (or “peripherals”) for printing, transmitting and receiving, or storing electronic information.  A computing device is a supply if the acquisition cost is below the lesser of the capitalization level established by the recipient or subrecipient for financial statement purposes or $10,000, regardless of the length of its useful life. </t>
  </si>
  <si>
    <t>Distinguish and describe supplies that may be specific to the project from those supplies for general office use.</t>
  </si>
  <si>
    <t>Where general office supplies are being requested, provide types (photocopying, postage, telephone/fax, printing, etc.) of supplies, amount being charged and the percentage to the award.  Laptops, cell phones and printers less than $10,000 USD are supplies.</t>
  </si>
  <si>
    <t>2 CFR 200.314</t>
  </si>
  <si>
    <t xml:space="preserve">F.  Contractual </t>
  </si>
  <si>
    <r>
      <t xml:space="preserve">Contractual –  Inclusive of sub-recipients and contracts (e.g, audits, program specific IT services, third-party evaluations, etc.) under a Federal award. If charged as a direct cost, renting or leasing agreements for office space/real property or equipment specifically for this program should be included here. </t>
    </r>
    <r>
      <rPr>
        <sz val="12"/>
        <color rgb="FFFF0000"/>
        <rFont val="Times New Roman"/>
        <family val="1"/>
      </rPr>
      <t xml:space="preserve">Do NOT include consultancy costs in this section. </t>
    </r>
  </si>
  <si>
    <t>Subaward</t>
  </si>
  <si>
    <t>Subaward means an award provided by a non-Federal entity to a subrecipient for the subrecipient to carry out part of a Federal award received by the non-Federal entity. It does not include payments to a contractor or payments to an individual that is a beneficiary of a Federal program. A subaward may be provided through any form of legal agreement, including an agreement that the non-Federal entity considers a contract.</t>
  </si>
  <si>
    <t>Subrecipient</t>
  </si>
  <si>
    <t>Subrecipient means an entity that receives a subaward from a pass-through entity to carry out part of a Federal award. The term subrecipient does not include a beneficiary or participant. A subrecipient may also be a recipient of other Federal awards directly from a Federal agency.</t>
  </si>
  <si>
    <t xml:space="preserve">A subrecipient works with the prime applicant to carry out a portion of the award’s objectives and performs specific activities identified in the Proposal or Scope of Work. Typically, a subrecipient provides technical expertise that provides strategic or programmatic value and often assists the recipient with programmatic direction. </t>
  </si>
  <si>
    <t>The recipient functions as a pass-through, so the subrecipient is responsible for the management of their portion of the federal funding received and must also comply with federal regulation. See 2 CFR 200.1- Subaward and Subrecipient agreements are subject to 2 CFR 200.332 - Requirements for pass-though entities.</t>
  </si>
  <si>
    <t>Sub-recipients can be though of as co-applicants.</t>
  </si>
  <si>
    <t>If applying as a consortium, one applicant must be the lead/prime applicant. Remaining consortium member(s) would receive a subaward as a subrecipient under the prime. While at the discretion of the applicant, sub-recipients typically do not undergo a competitive process since they are not procurement action.</t>
  </si>
  <si>
    <t xml:space="preserve">A detailed line-item budget is required for each subrecipient and should be submitted in a separate excel tab “SubRecipient Budget” with the same level of detail for all line-items, as a prime recipient’s budget. A subrecipient budget narrative is also required with the same level of detail as a prime recipient budget narrative. Required budget narrative details include explanations on how costs were calculated, staff responsibilities, and specific award activities being supported. </t>
  </si>
  <si>
    <t>Subrecipients are required to obtain a Unique Entity Identifier (UEI) number via SAM.gov prior to obtaining a subaward or receiving Federal award funds (certain exceptions apply).</t>
  </si>
  <si>
    <t xml:space="preserve">Subrecipient characteristics include the non-Federal entity’s: </t>
  </si>
  <si>
    <t xml:space="preserve">·         ability to determine who is eligible to receive what Federal assistance; </t>
  </si>
  <si>
    <t xml:space="preserve">·         performance being measured in relation to whether objectives of a Federal program were met; </t>
  </si>
  <si>
    <t xml:space="preserve">·         responsibility for programmatic decision-making; </t>
  </si>
  <si>
    <t xml:space="preserve">·         responsibility to adhere to applicable Federal program requirements specified in the Federal award; and </t>
  </si>
  <si>
    <t>·         in accordance with its agreement, use the Federal funds to carry out a program for a public purpose specified in authorizing statute, as opposed to providing goods or services for the benefit of a non-Federal entity.</t>
  </si>
  <si>
    <t>Contractor</t>
  </si>
  <si>
    <t>Contractor is an entity or individual that receives a contract for professional and consultant services rendered by persons who are members of a particular profession or possess a special skill, and who are not officers or employees of the non-Federal entity, when reasonable in relation to the services rendered and when not contingent upon recovery of the costs from the Federal Government.  A contractor may provide services for audits, program specific IT services, third-party project evaluations, and legal (limited under §200.435.).</t>
  </si>
  <si>
    <t xml:space="preserve"> A contractor does not assist the recipient with programmatic direction or provide programmatic or technical value.</t>
  </si>
  <si>
    <t>Contractor characteristics include a procurement relationship between the non-Federal entity and a contractor; in which the contractor:</t>
  </si>
  <si>
    <t xml:space="preserve">·         provides the goods and services within normal business operations; </t>
  </si>
  <si>
    <t xml:space="preserve">·         provides similar goods or services to many different purchasers; </t>
  </si>
  <si>
    <t xml:space="preserve">·         normally operates in a competitive environment; </t>
  </si>
  <si>
    <t xml:space="preserve">·         provides goods or services that are ancillary to the operation of the Federal program; and </t>
  </si>
  <si>
    <t>·         is not subject to compliance requirements of the Federal program as a result of the agreement, though similar requirements may apply for other reasons.</t>
  </si>
  <si>
    <t xml:space="preserve">NOTE:  Both subrecipients and contractors must be searched on Sam.gov to ensure that subrecipients and contractors are not excluded from receiving Federal funds. </t>
  </si>
  <si>
    <t>Contract</t>
  </si>
  <si>
    <t xml:space="preserve">Contract means, for the purpose of Federal financial assistance, a legal instrument by which a recipient or subrecipient conducts procurement transactions (purchases goods and/or services) for the non-Federal entity's own use to carry out the Federal award and creates a procurement relationship with the contractor.  </t>
  </si>
  <si>
    <t xml:space="preserve">For additional information on subrecipient and contractor determinations, see 2 CFR 200.1-Subaward and 200.331-Subrecipient and contractor determinations. </t>
  </si>
  <si>
    <t>Contracts for goods and/or services do not require a separate detailed line-item budget.</t>
  </si>
  <si>
    <r>
      <t>Suggested References</t>
    </r>
    <r>
      <rPr>
        <b/>
        <sz val="12"/>
        <color theme="1"/>
        <rFont val="Times New Roman"/>
        <family val="1"/>
      </rPr>
      <t>:</t>
    </r>
  </si>
  <si>
    <t>2 CFR 200.1 Contract</t>
  </si>
  <si>
    <t>2 CFR 200.1 Subaward</t>
  </si>
  <si>
    <t>2 CFR 200.1 Subrecipient</t>
  </si>
  <si>
    <t>2 CFR 200.201 Use of grant agreements (including fixed amount awards), cooperative agreements, and contracts.</t>
  </si>
  <si>
    <t>2 CFR 200.331 Subrecipient and contractor determinations.</t>
  </si>
  <si>
    <t>2 CFR 200.435 Defense and prosecution of criminal and civil proceedings, claims, appeals and patent infringements.</t>
  </si>
  <si>
    <t>2 CFR 200.459 Professional service costs</t>
  </si>
  <si>
    <t>2 CFR 200.465 Rental costs of real property and equipment.</t>
  </si>
  <si>
    <t>G.  Construction:</t>
  </si>
  <si>
    <t>Construction of capital assets, which include:  Land, buildings (facilities), equipment, and intellectual property (including software), whether acquired by purchase, construction, manufacture, exchange, or through a lease accounted for as financed purchase under Government Accounting Standards Board (GASB) standards or a finance lease under Financial Accounting Standards Board (FASB) standards; and (ii) Additions, improvements, modifications, replacements, rearrangements, reinstallations, renovations, or alterations to capital assets that materially increase their value or useful life (not ordinary repairs and maintenance).</t>
  </si>
  <si>
    <t>2 CFR 200.1 “Capital assets</t>
  </si>
  <si>
    <t>2 CFR 200.318 General procurement standards.</t>
  </si>
  <si>
    <t>2 CFR 200.320 Procurement methods.</t>
  </si>
  <si>
    <t>2 CFR 200.324 Contract cost and price.</t>
  </si>
  <si>
    <t>H.  Other Direct Costs</t>
  </si>
  <si>
    <r>
      <rPr>
        <sz val="12"/>
        <color rgb="FF000000"/>
        <rFont val="Times New Roman"/>
        <family val="1"/>
      </rPr>
      <t xml:space="preserve">These will vary depending on the nature of the project but are typically costs associated with activities or costs that cannot be placed in other categories.  Other Direct Costs may include venue costs for workshops or activity events; daily or hourly translation costs, food/beverages, monthly subscriptions costs (software, research platforms, etc.); innoculation costs, gas for vehicles, printing of workshop or event materials, etc.  </t>
    </r>
    <r>
      <rPr>
        <sz val="12"/>
        <color rgb="FFFF0000"/>
        <rFont val="Times New Roman"/>
        <family val="1"/>
      </rPr>
      <t xml:space="preserve">Participant support costs and consultancy costs (including travel) should be included as Other Direct Costs.   </t>
    </r>
  </si>
  <si>
    <r>
      <rPr>
        <b/>
        <sz val="12"/>
        <color theme="1"/>
        <rFont val="Times New Roman"/>
        <family val="1"/>
      </rPr>
      <t>Participant</t>
    </r>
    <r>
      <rPr>
        <sz val="12"/>
        <color theme="1"/>
        <rFont val="Times New Roman"/>
        <family val="1"/>
      </rPr>
      <t>: generally means an individual participating in or attending program activities under a Federal award, such as trainings or conferences, but who is not responsible for implementation of the Federal award. Individuals committing effort to the development or delivery of program activities under a Federal award (such as consultants, project personnel, or staff members of a recipient or subrecipient) are not participants. Examples of participants may include community members participating in a community outreach program, members of the public whose perspectives or input are sought as part of a program, students, or conference attendees.</t>
    </r>
  </si>
  <si>
    <r>
      <rPr>
        <b/>
        <sz val="12"/>
        <rFont val="Times New Roman"/>
        <family val="1"/>
      </rPr>
      <t>Participant support costs</t>
    </r>
    <r>
      <rPr>
        <sz val="12"/>
        <rFont val="Times New Roman"/>
        <family val="1"/>
      </rPr>
      <t>: means direct costs that support participants and their involvement in a Federal award, such as stipends, subsistence allowances, travel allowances, registration fees, temporary dependent care, and per diem paid directly to or on behalf of participants.</t>
    </r>
  </si>
  <si>
    <t>J.  Indirect Costs</t>
  </si>
  <si>
    <t>Charges for overhead, facilities, or G&amp;A may be recouped in different ways depending on applicability. See 2 CFR 200, "Cost Principles" for non-profit organizations; Federal Acquisition Regulation (FAR) 48 CFR part 31 for commercial firms.</t>
  </si>
  <si>
    <r>
      <t>Indirect Cost Notes</t>
    </r>
    <r>
      <rPr>
        <sz val="12"/>
        <color theme="1"/>
        <rFont val="Times New Roman"/>
        <family val="1"/>
      </rPr>
      <t>:</t>
    </r>
  </si>
  <si>
    <t>·         If your organization has an indirect cost-rate agreement (NICRA) with the U.S. Government, a current copy must be included with the application.</t>
  </si>
  <si>
    <t>·         If your organization does not have a NICRA, you may claim up to 15% of Modified Total Direct Costs, as described in 2 CFR 200.68 and 2 CFR 200.414.</t>
  </si>
  <si>
    <t>·         If sub-recipients are claiming indirect costs, they should have an established NICRA that is also submitted with the proposal package, or they may also claim up to the 15% MTDC rate.</t>
  </si>
  <si>
    <t>·        If your organization is relatively small and can easily identify shared costs among projects including rent; depreciation, facilities costs; etc. these may be directly allocated and charged as direct costs under the appropriate section. Rental or leasing agreements for office    space should be reflected under contractual while other should be reflected in other direct costs</t>
  </si>
  <si>
    <t>·       Modified Total Direct Cost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t>
  </si>
  <si>
    <r>
      <t xml:space="preserve">Cost-Share </t>
    </r>
    <r>
      <rPr>
        <sz val="12"/>
        <color theme="1"/>
        <rFont val="Times New Roman"/>
        <family val="1"/>
      </rPr>
      <t>(By Applicant)</t>
    </r>
  </si>
  <si>
    <t>Cost-sharing is the portion of program cost not borne by DOS.  Refer to the NOFO to determine whether cost-sharing is required or encouraged. In general, applications that include in-kind and/or cash contributions from non-U.S. Government sources will be more competitive since cost-sharing demonstrates a strong commitment to the activities and greater cost effectiveness.</t>
  </si>
  <si>
    <t xml:space="preserve">Assign a US dollar monetary value to each in-kind and/or cash contribution.  The basis for determining the value of cash and in-kind contributions must be in accordance with 2 CFR 200.  </t>
  </si>
  <si>
    <t>If the proposed project is a component of a larger program or initiative such as a public-private partnership, DO NOT include this as cost-share.</t>
  </si>
  <si>
    <t xml:space="preserve">Applicants should consider all types of cost-sharing.  Examples include the use of office space owned by other entities; donated or borrowed supplies and equipment; (non-federal) sponsored travel costs; waived indirect costs; and program activities, translations, or consultations.  The values of offered cost-share should be reported in accordance with 2 CFR 200.  Other USG funding or foreign government funding does not constitute as cost-sharing.  </t>
  </si>
  <si>
    <t xml:space="preserve">The recipient of an assistance award must maintain written records to support all allowable costs which are claimed as its contribution to cost-share, as well as costs to be paid by the Federal government.  Such records are subject to audit.  </t>
  </si>
  <si>
    <t>In the event the recipient does not meet the amount of cost-sharing stipulated in their application, the Bureau’s contribution may be reduced in proportion to the recipient’s stated contribution.</t>
  </si>
  <si>
    <t>BUDGET COST CONSIDERATIONS</t>
  </si>
  <si>
    <r>
      <t xml:space="preserve">The Bureau/Post </t>
    </r>
    <r>
      <rPr>
        <b/>
        <sz val="12"/>
        <color theme="1"/>
        <rFont val="Times New Roman"/>
        <family val="1"/>
      </rPr>
      <t>WILL CONSIDER</t>
    </r>
    <r>
      <rPr>
        <sz val="12"/>
        <color theme="1"/>
        <rFont val="Times New Roman"/>
        <family val="1"/>
      </rPr>
      <t xml:space="preserve"> budgeted line-items for:</t>
    </r>
  </si>
  <si>
    <t>·         Independent evaluations to assess the project’s impact (costs must be built into the overall original budget proposal and must be reasonable); and</t>
  </si>
  <si>
    <t>·         Costs associated with an internal evaluation conducted by the applicant (costs must be built into the overall original budget proposal and must be reasonable).</t>
  </si>
  <si>
    <r>
      <t xml:space="preserve">The Bureau/Post </t>
    </r>
    <r>
      <rPr>
        <b/>
        <sz val="12"/>
        <color theme="1"/>
        <rFont val="Times New Roman"/>
        <family val="1"/>
      </rPr>
      <t>WILL NOT CONSIDER</t>
    </r>
    <r>
      <rPr>
        <sz val="12"/>
        <color theme="1"/>
        <rFont val="Times New Roman"/>
        <family val="1"/>
      </rPr>
      <t xml:space="preserve"> budgeted line-items for:</t>
    </r>
  </si>
  <si>
    <t>·         Any unallowable costs, as described in OMB cost principle circulars;</t>
  </si>
  <si>
    <t>·         Projects designed to advocate policy views or positions of foreign governments or views of a particular political faction; and</t>
  </si>
  <si>
    <t>·         Entertainment expenses, including alcoholic beverages.</t>
  </si>
  <si>
    <t>Before grants are awarded, the Bureau/Post reserves the right to reduce, revise, or increase proposal budgets in accordance with the Bureau’s/Post's program needs and availability of funds.</t>
  </si>
  <si>
    <t xml:space="preserve">Office of Management and Budget (OMB) Code of Federal Regulations. </t>
  </si>
  <si>
    <t>Organizations should be familiar with the applicable sections of OMB 2 CFR 200 and 600 Uniform Administrative Requirements, Cost Principles, and Audit Requirements for Federal Awards.</t>
  </si>
  <si>
    <t>2 CFR  §200: eCFR :: 2 CFR Part 200 -- Uniform Administrative Requirements, Cost Principles, and Audit Requirements for Federal Awards</t>
  </si>
  <si>
    <t>2 CFR  §600: eCFR :: 2 CFR Chapter VI -- Department of State</t>
  </si>
  <si>
    <t>SAMPLE SUMMARY BUDGET</t>
  </si>
  <si>
    <t>Organization Name</t>
  </si>
  <si>
    <t>Project Title</t>
  </si>
  <si>
    <t>Project Duration</t>
  </si>
  <si>
    <t xml:space="preserve">        </t>
  </si>
  <si>
    <t>Federal Request</t>
  </si>
  <si>
    <t>Cost Share</t>
  </si>
  <si>
    <t>Total Project Budget</t>
  </si>
  <si>
    <t>A</t>
  </si>
  <si>
    <t>Personnel</t>
  </si>
  <si>
    <t>B</t>
  </si>
  <si>
    <t>Fringe Benefits</t>
  </si>
  <si>
    <t>C</t>
  </si>
  <si>
    <t xml:space="preserve">Travel </t>
  </si>
  <si>
    <t>D</t>
  </si>
  <si>
    <t>Equipment</t>
  </si>
  <si>
    <t>E</t>
  </si>
  <si>
    <t>Supplies</t>
  </si>
  <si>
    <t>F</t>
  </si>
  <si>
    <t>Contractual</t>
  </si>
  <si>
    <t>G</t>
  </si>
  <si>
    <t>Construction</t>
  </si>
  <si>
    <t>H</t>
  </si>
  <si>
    <t>Other Direct Costs</t>
  </si>
  <si>
    <t>I</t>
  </si>
  <si>
    <t>Total Direct Costs</t>
  </si>
  <si>
    <t>J</t>
  </si>
  <si>
    <t>Total Indirect Costs</t>
  </si>
  <si>
    <t>K</t>
  </si>
  <si>
    <t>Total (Sum I + J)</t>
  </si>
  <si>
    <t>* line item amounts auto-fill from "Detailed Grant Budget Template" tab</t>
  </si>
  <si>
    <t xml:space="preserve"> DETAILED LINE-ITEM BUDGET</t>
  </si>
  <si>
    <t>Organization's Name</t>
  </si>
  <si>
    <t xml:space="preserve">Cost Breakdown </t>
  </si>
  <si>
    <t>Year 1</t>
  </si>
  <si>
    <t>Year 2</t>
  </si>
  <si>
    <t>Year 3</t>
  </si>
  <si>
    <t>Total Requested Federal Funds</t>
  </si>
  <si>
    <t>Cost-Share by Applicant</t>
  </si>
  <si>
    <t>Program Total</t>
  </si>
  <si>
    <t>Unit</t>
  </si>
  <si>
    <t>Number</t>
  </si>
  <si>
    <t>Allocation</t>
  </si>
  <si>
    <t xml:space="preserve">Number </t>
  </si>
  <si>
    <t>Personnel (Direct-Hires)</t>
  </si>
  <si>
    <t># months</t>
  </si>
  <si>
    <t># of people</t>
  </si>
  <si>
    <t>salary</t>
  </si>
  <si>
    <t>% level of effort</t>
  </si>
  <si>
    <t>#months</t>
  </si>
  <si>
    <t>A.1</t>
  </si>
  <si>
    <t>HQ-Based personnel</t>
  </si>
  <si>
    <t>A.1.1</t>
  </si>
  <si>
    <t xml:space="preserve">   Project Manager</t>
  </si>
  <si>
    <t>A.1.2</t>
  </si>
  <si>
    <t xml:space="preserve">   Project Officer, etc.</t>
  </si>
  <si>
    <t>A.2</t>
  </si>
  <si>
    <t>Field Personnel (Direct-Hires)</t>
  </si>
  <si>
    <t>A.2.1</t>
  </si>
  <si>
    <t>Field Director</t>
  </si>
  <si>
    <t>A.2.2</t>
  </si>
  <si>
    <t>Field Trainer</t>
  </si>
  <si>
    <t>Subtotal Personnel</t>
  </si>
  <si>
    <t>% rate per NICRA</t>
  </si>
  <si>
    <t>B.1</t>
  </si>
  <si>
    <t>HQ-Based Fringe Benefits</t>
  </si>
  <si>
    <t>B.2</t>
  </si>
  <si>
    <t>Field Fringe Benefits</t>
  </si>
  <si>
    <t>Subtotal Fringe Benefits</t>
  </si>
  <si>
    <t># people</t>
  </si>
  <si>
    <t>#days</t>
  </si>
  <si>
    <t>cost per unit</t>
  </si>
  <si>
    <t>%</t>
  </si>
  <si>
    <t>#trips/days</t>
  </si>
  <si>
    <t>cost</t>
  </si>
  <si>
    <t>C.1</t>
  </si>
  <si>
    <t>International Travel</t>
  </si>
  <si>
    <t xml:space="preserve">Activity/Purpose - </t>
  </si>
  <si>
    <t>C.1.1</t>
  </si>
  <si>
    <t>Mode - Traveler Name (if name not available, include personnel role) - From &amp; To /RT</t>
  </si>
  <si>
    <t>C.1.2</t>
  </si>
  <si>
    <t>Lodging</t>
  </si>
  <si>
    <t>C.1.3</t>
  </si>
  <si>
    <r>
      <t>Per Diem</t>
    </r>
    <r>
      <rPr>
        <b/>
        <sz val="12"/>
        <color theme="1"/>
        <rFont val="Times New Roman"/>
        <family val="1"/>
      </rPr>
      <t xml:space="preserve"> </t>
    </r>
    <r>
      <rPr>
        <sz val="12"/>
        <color theme="1"/>
        <rFont val="Times New Roman"/>
        <family val="1"/>
      </rPr>
      <t>(City, Country)</t>
    </r>
  </si>
  <si>
    <t>C.2</t>
  </si>
  <si>
    <t xml:space="preserve">Country Travel </t>
  </si>
  <si>
    <t>C.2.1</t>
  </si>
  <si>
    <t>C.2.2</t>
  </si>
  <si>
    <t>C.2.3</t>
  </si>
  <si>
    <t>Per Diem (City, Country)</t>
  </si>
  <si>
    <t>C.3</t>
  </si>
  <si>
    <t xml:space="preserve">Domestic or Monitoring Travel </t>
  </si>
  <si>
    <t>C.3.1</t>
  </si>
  <si>
    <t>C.3.2</t>
  </si>
  <si>
    <t>C.3.3</t>
  </si>
  <si>
    <t>Subtotal Travel</t>
  </si>
  <si>
    <t>Equipment  (&gt; $10,000 per unit )</t>
  </si>
  <si>
    <t># units</t>
  </si>
  <si>
    <t>number</t>
  </si>
  <si>
    <t>D.1</t>
  </si>
  <si>
    <t>Activity/Purpose</t>
  </si>
  <si>
    <t>D.1.1</t>
  </si>
  <si>
    <t>(description, e.g. generators, etc)</t>
  </si>
  <si>
    <t>D.1.2</t>
  </si>
  <si>
    <t>(description of equipment purchased for this activity)</t>
  </si>
  <si>
    <t>Activity 3.2 and Activity 4.1</t>
  </si>
  <si>
    <t>D.2</t>
  </si>
  <si>
    <t>(description of equipment)</t>
  </si>
  <si>
    <t>D.2.1</t>
  </si>
  <si>
    <t>Subtotal Equipment</t>
  </si>
  <si>
    <t>Sub Total Equipment</t>
  </si>
  <si>
    <t>Supplies  (&lt; $10,000 per unit)</t>
  </si>
  <si>
    <t># of units</t>
  </si>
  <si>
    <t>E.1</t>
  </si>
  <si>
    <t>E.1.1</t>
  </si>
  <si>
    <t>(description e.g. laptops, cell phones)</t>
  </si>
  <si>
    <t>E.2</t>
  </si>
  <si>
    <t>(description of supplies purchased for this activity)</t>
  </si>
  <si>
    <t>Subtotal Supplies</t>
  </si>
  <si>
    <t>Sub Total Supplies</t>
  </si>
  <si>
    <t>F.1</t>
  </si>
  <si>
    <t>Subawards</t>
  </si>
  <si>
    <t>Activity/Purpose -</t>
  </si>
  <si>
    <t>F.1.1</t>
  </si>
  <si>
    <t>Subrecipient Name</t>
  </si>
  <si>
    <t>F.2</t>
  </si>
  <si>
    <t>Contracts</t>
  </si>
  <si>
    <t>F.2.1</t>
  </si>
  <si>
    <t>Contractor Name</t>
  </si>
  <si>
    <t xml:space="preserve">Subtotal Contractual </t>
  </si>
  <si>
    <t xml:space="preserve">Construction </t>
  </si>
  <si>
    <t>G.1</t>
  </si>
  <si>
    <t>Subtotal Construction</t>
  </si>
  <si>
    <t>unit</t>
  </si>
  <si>
    <t>H.1</t>
  </si>
  <si>
    <t>Specify, itemize (venue fees in X location)</t>
  </si>
  <si>
    <t>H.2</t>
  </si>
  <si>
    <t>Specify, itemize (e.g. radio airtime fees, audit fee)</t>
  </si>
  <si>
    <t xml:space="preserve">Subtotal Other Direct Costs </t>
  </si>
  <si>
    <r>
      <t xml:space="preserve">Total Indirect Costs </t>
    </r>
    <r>
      <rPr>
        <sz val="12"/>
        <color theme="0"/>
        <rFont val="Times New Roman"/>
        <family val="1"/>
      </rPr>
      <t>(</t>
    </r>
    <r>
      <rPr>
        <sz val="12"/>
        <color rgb="FFFFFF00"/>
        <rFont val="Times New Roman"/>
        <family val="1"/>
      </rPr>
      <t>select one: NICRA %, Final, Pre-determined, Provisional and Basis or 15% De Minimis based on MTDC</t>
    </r>
    <r>
      <rPr>
        <sz val="12"/>
        <color theme="0"/>
        <rFont val="Times New Roman"/>
        <family val="1"/>
      </rPr>
      <t>)</t>
    </r>
    <r>
      <rPr>
        <b/>
        <sz val="12"/>
        <color theme="0"/>
        <rFont val="Times New Roman"/>
        <family val="1"/>
      </rPr>
      <t xml:space="preserve"> </t>
    </r>
    <r>
      <rPr>
        <b/>
        <sz val="12"/>
        <color rgb="FFFF0000"/>
        <rFont val="Times New Roman"/>
        <family val="1"/>
      </rPr>
      <t>Template using 15% MTDC.</t>
    </r>
  </si>
  <si>
    <t>Total Project Cost  (Total Cost must be whole number $100 remove cents.)</t>
  </si>
  <si>
    <t>(must match award amount)</t>
  </si>
  <si>
    <t>* Detailed line-item budgets for sub-grantees should be included in additional tabs within this excel workbook.</t>
  </si>
  <si>
    <t>SUB-RECIPIENT BUDGET (if applicable)</t>
  </si>
  <si>
    <t>Sub-Recipient Organization Name</t>
  </si>
  <si>
    <t>Cost Breakdown</t>
  </si>
  <si>
    <t>Requested Federal Funds</t>
  </si>
  <si>
    <t>Cost-Share by Sub</t>
  </si>
  <si>
    <t xml:space="preserve"> Amount  </t>
  </si>
  <si>
    <t># of months or years</t>
  </si>
  <si>
    <t>salary           (month or year)</t>
  </si>
  <si>
    <t>Field Personnel</t>
  </si>
  <si>
    <t>months or years</t>
  </si>
  <si>
    <t>HQ-Based Personnel Fringe Benefits</t>
  </si>
  <si>
    <t>Field Personnel Fringe Benefits</t>
  </si>
  <si>
    <t># days</t>
  </si>
  <si>
    <t xml:space="preserve">International Travel </t>
  </si>
  <si>
    <t>Activity 1.1…..</t>
  </si>
  <si>
    <r>
      <t xml:space="preserve"> Per Diem</t>
    </r>
    <r>
      <rPr>
        <b/>
        <sz val="12"/>
        <color theme="1"/>
        <rFont val="Times New Roman"/>
        <family val="1"/>
      </rPr>
      <t xml:space="preserve"> </t>
    </r>
    <r>
      <rPr>
        <sz val="12"/>
        <color theme="1"/>
        <rFont val="Times New Roman"/>
        <family val="1"/>
      </rPr>
      <t>(City, Country)</t>
    </r>
  </si>
  <si>
    <t>Activity 2.1…..</t>
  </si>
  <si>
    <t xml:space="preserve"> Lodging</t>
  </si>
  <si>
    <t>Activity 2.2</t>
  </si>
  <si>
    <t>(description, e.g. generators, etc.)</t>
  </si>
  <si>
    <t>D1.2</t>
  </si>
  <si>
    <t>Activity 3.1</t>
  </si>
  <si>
    <t>E.2.1</t>
  </si>
  <si>
    <t>Subrecipient (Name)*</t>
  </si>
  <si>
    <t xml:space="preserve">description </t>
  </si>
  <si>
    <r>
      <t xml:space="preserve">Total Indirect Costs </t>
    </r>
    <r>
      <rPr>
        <sz val="12"/>
        <color theme="0"/>
        <rFont val="Times New Roman"/>
        <family val="1"/>
      </rPr>
      <t>(</t>
    </r>
    <r>
      <rPr>
        <sz val="12"/>
        <color rgb="FFFFFF00"/>
        <rFont val="Times New Roman"/>
        <family val="1"/>
      </rPr>
      <t>select one: NICRA %, Final, Pre-determined, Provisional and Basis or 15% De Minimis based on MTDC</t>
    </r>
    <r>
      <rPr>
        <sz val="12"/>
        <color theme="0"/>
        <rFont val="Times New Roman"/>
        <family val="1"/>
      </rPr>
      <t>)</t>
    </r>
    <r>
      <rPr>
        <b/>
        <sz val="12"/>
        <color theme="0"/>
        <rFont val="Times New Roman"/>
        <family val="1"/>
      </rPr>
      <t xml:space="preserve"> </t>
    </r>
    <r>
      <rPr>
        <b/>
        <sz val="12"/>
        <color rgb="FFFF0000"/>
        <rFont val="Times New Roman"/>
        <family val="1"/>
      </rPr>
      <t>Template using 15% MTDC</t>
    </r>
  </si>
  <si>
    <t xml:space="preserve">Total Project Cost </t>
  </si>
  <si>
    <t>Modified Total Direct Costs (MTDC) Calculation</t>
  </si>
  <si>
    <t>xxxxx</t>
  </si>
  <si>
    <t>Modified Total Direct Costs (MTDC)</t>
  </si>
  <si>
    <t>1)</t>
  </si>
  <si>
    <t>All direct salaries and wages</t>
  </si>
  <si>
    <t>A. Personnel</t>
  </si>
  <si>
    <t>2)</t>
  </si>
  <si>
    <t>Applicable fringe benefits</t>
  </si>
  <si>
    <t>B. Fringe Benefits</t>
  </si>
  <si>
    <t>3)</t>
  </si>
  <si>
    <t>Materials and supplies</t>
  </si>
  <si>
    <t>E. Supplies</t>
  </si>
  <si>
    <t>4)</t>
  </si>
  <si>
    <t>Services</t>
  </si>
  <si>
    <t>F. Contractual</t>
  </si>
  <si>
    <t>H. Other Direct Costs</t>
  </si>
  <si>
    <t>5)</t>
  </si>
  <si>
    <t>Travel</t>
  </si>
  <si>
    <t>C. Travel</t>
  </si>
  <si>
    <t>6)</t>
  </si>
  <si>
    <t>Up to first $50,000 of each subaward</t>
  </si>
  <si>
    <t>EXEMPTIONS</t>
  </si>
  <si>
    <t>Capital expenditures</t>
  </si>
  <si>
    <t>Charges for patient care</t>
  </si>
  <si>
    <t>Rental costs</t>
  </si>
  <si>
    <t>Tuition remission</t>
  </si>
  <si>
    <t>Scholarships and fellowships</t>
  </si>
  <si>
    <t>Participant support costs</t>
  </si>
  <si>
    <t>Portion of each subaward in excess of $50,000</t>
  </si>
  <si>
    <t>TOTAL</t>
  </si>
  <si>
    <t>NICRA / 15% De Minimis Indirect Cost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</si>
</sst>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quot;$&quot;#,##0.00"/>
  </numFmts>
  <fonts count="32" x14ac:knownFonts="1">
    <font>
      <sz val="11"/>
      <color theme="1"/>
      <name val="Calibri"/>
      <family val="2"/>
      <scheme val="minor"/>
    </font>
    <font>
      <b/>
      <sz val="14"/>
      <color theme="1"/>
      <name val="Times New Roman"/>
      <family val="1"/>
    </font>
    <font>
      <u/>
      <sz val="11"/>
      <color theme="10"/>
      <name val="Calibri"/>
      <family val="2"/>
    </font>
    <font>
      <sz val="11"/>
      <color theme="1"/>
      <name val="Calibri"/>
      <family val="2"/>
      <scheme val="minor"/>
    </font>
    <font>
      <sz val="14"/>
      <color theme="1"/>
      <name val="Times New Roman"/>
      <family val="1"/>
    </font>
    <font>
      <sz val="14"/>
      <color theme="0"/>
      <name val="Times New Roman"/>
      <family val="1"/>
    </font>
    <font>
      <sz val="14"/>
      <name val="Times New Roman"/>
      <family val="1"/>
    </font>
    <font>
      <i/>
      <sz val="14"/>
      <color theme="1"/>
      <name val="Times New Roman"/>
      <family val="1"/>
    </font>
    <font>
      <sz val="12"/>
      <color theme="1"/>
      <name val="Times New Roman"/>
      <family val="1"/>
    </font>
    <font>
      <sz val="12"/>
      <color theme="0"/>
      <name val="Times New Roman"/>
      <family val="1"/>
    </font>
    <font>
      <sz val="12"/>
      <color rgb="FFFF0000"/>
      <name val="Times New Roman"/>
      <family val="1"/>
    </font>
    <font>
      <sz val="12"/>
      <name val="Times New Roman"/>
      <family val="1"/>
    </font>
    <font>
      <b/>
      <sz val="12"/>
      <color theme="0"/>
      <name val="Times New Roman"/>
      <family val="1"/>
    </font>
    <font>
      <b/>
      <sz val="12"/>
      <color rgb="FFFF0000"/>
      <name val="Times New Roman"/>
      <family val="1"/>
    </font>
    <font>
      <b/>
      <sz val="12"/>
      <color theme="1"/>
      <name val="Times New Roman"/>
      <family val="1"/>
    </font>
    <font>
      <i/>
      <sz val="12"/>
      <color theme="1"/>
      <name val="Times New Roman"/>
      <family val="1"/>
    </font>
    <font>
      <b/>
      <i/>
      <u/>
      <sz val="12"/>
      <color theme="1"/>
      <name val="Times New Roman"/>
      <family val="1"/>
    </font>
    <font>
      <u/>
      <sz val="12"/>
      <color theme="10"/>
      <name val="Times New Roman"/>
      <family val="1"/>
    </font>
    <font>
      <sz val="11"/>
      <color theme="1"/>
      <name val="Times New Roman"/>
      <family val="1"/>
    </font>
    <font>
      <b/>
      <u/>
      <sz val="12"/>
      <color theme="1"/>
      <name val="Times New Roman"/>
      <family val="1"/>
    </font>
    <font>
      <i/>
      <sz val="12"/>
      <name val="Times New Roman"/>
      <family val="1"/>
    </font>
    <font>
      <sz val="12"/>
      <color rgb="FF000000"/>
      <name val="Times New Roman"/>
      <family val="1"/>
    </font>
    <font>
      <b/>
      <sz val="12"/>
      <name val="Times New Roman"/>
      <family val="1"/>
    </font>
    <font>
      <u/>
      <sz val="12"/>
      <color theme="1"/>
      <name val="Times New Roman"/>
      <family val="1"/>
    </font>
    <font>
      <b/>
      <sz val="14"/>
      <color theme="0"/>
      <name val="Times New Roman"/>
      <family val="1"/>
    </font>
    <font>
      <b/>
      <sz val="14"/>
      <name val="Times New Roman"/>
      <family val="1"/>
    </font>
    <font>
      <b/>
      <sz val="12"/>
      <color rgb="FFFFFF00"/>
      <name val="Times New Roman"/>
      <family val="1"/>
    </font>
    <font>
      <sz val="12"/>
      <color rgb="FFFFFF00"/>
      <name val="Times New Roman"/>
      <family val="1"/>
    </font>
    <font>
      <i/>
      <sz val="12"/>
      <color theme="0"/>
      <name val="Times New Roman"/>
      <family val="1"/>
    </font>
    <font>
      <i/>
      <sz val="12"/>
      <color rgb="FFFF0000"/>
      <name val="Times New Roman"/>
      <family val="1"/>
    </font>
    <font>
      <i/>
      <sz val="11"/>
      <color theme="1"/>
      <name val="Times New Roman"/>
      <family val="1"/>
    </font>
    <font>
      <sz val="11"/>
      <color rgb="FF0000FF"/>
      <name val="Times New Roman"/>
      <family val="1"/>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theme="3" tint="0.79998168889431442"/>
        <bgColor indexed="64"/>
      </patternFill>
    </fill>
    <fill>
      <patternFill patternType="solid">
        <fgColor theme="6"/>
        <bgColor indexed="64"/>
      </patternFill>
    </fill>
    <fill>
      <patternFill patternType="solid">
        <fgColor theme="5" tint="0.79998168889431442"/>
        <bgColor indexed="64"/>
      </patternFill>
    </fill>
    <fill>
      <patternFill patternType="solid">
        <fgColor theme="9" tint="0.79998168889431442"/>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diagonal/>
    </border>
    <border>
      <left style="thin">
        <color indexed="64"/>
      </left>
      <right style="medium">
        <color rgb="FF000000"/>
      </right>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bottom style="thin">
        <color indexed="64"/>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style="thin">
        <color indexed="64"/>
      </right>
      <top/>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thin">
        <color indexed="64"/>
      </left>
      <right/>
      <top style="medium">
        <color rgb="FF000000"/>
      </top>
      <bottom/>
      <diagonal/>
    </border>
    <border>
      <left/>
      <right/>
      <top/>
      <bottom style="thin">
        <color rgb="FF000000"/>
      </bottom>
      <diagonal/>
    </border>
    <border>
      <left/>
      <right/>
      <top/>
      <bottom style="double">
        <color rgb="FF000000"/>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Dashed">
        <color auto="1"/>
      </left>
      <right style="mediumDashed">
        <color auto="1"/>
      </right>
      <top/>
      <bottom style="mediumDashed">
        <color auto="1"/>
      </bottom>
      <diagonal/>
    </border>
    <border>
      <left style="medium">
        <color auto="1"/>
      </left>
      <right style="medium">
        <color auto="1"/>
      </right>
      <top style="medium">
        <color auto="1"/>
      </top>
      <bottom style="thin">
        <color auto="1"/>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top/>
      <bottom style="thin">
        <color rgb="FF000000"/>
      </bottom>
      <diagonal/>
    </border>
    <border>
      <left/>
      <right style="medium">
        <color rgb="FF000000"/>
      </right>
      <top/>
      <bottom style="thin">
        <color rgb="FF000000"/>
      </bottom>
      <diagonal/>
    </border>
    <border>
      <left/>
      <right style="thin">
        <color indexed="64"/>
      </right>
      <top/>
      <bottom style="thin">
        <color rgb="FF000000"/>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auto="1"/>
      </top>
      <bottom style="medium">
        <color auto="1"/>
      </bottom>
      <diagonal/>
    </border>
    <border>
      <left style="medium">
        <color rgb="FF000000"/>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medium">
        <color rgb="FF000000"/>
      </right>
      <top style="thin">
        <color indexed="64"/>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4">
    <xf numFmtId="0" fontId="0" fillId="0" borderId="0"/>
    <xf numFmtId="0" fontId="2" fillId="0" borderId="0" applyNumberFormat="0" applyFill="0" applyBorder="0" applyAlignment="0" applyProtection="0">
      <alignment vertical="top"/>
      <protection locked="0"/>
    </xf>
    <xf numFmtId="9" fontId="3" fillId="0" borderId="0" applyFont="0" applyFill="0" applyBorder="0" applyAlignment="0" applyProtection="0"/>
    <xf numFmtId="44" fontId="3" fillId="0" borderId="0" applyFont="0" applyFill="0" applyBorder="0" applyAlignment="0" applyProtection="0"/>
  </cellStyleXfs>
  <cellXfs count="706">
    <xf numFmtId="0" fontId="0" fillId="0" borderId="0" xfId="0"/>
    <xf numFmtId="0" fontId="4" fillId="0" borderId="0" xfId="0" applyFont="1"/>
    <xf numFmtId="0" fontId="5" fillId="0" borderId="0" xfId="0" applyFont="1"/>
    <xf numFmtId="49" fontId="4" fillId="0" borderId="0" xfId="0" applyNumberFormat="1" applyFont="1"/>
    <xf numFmtId="49" fontId="1" fillId="0" borderId="0" xfId="0" applyNumberFormat="1" applyFont="1"/>
    <xf numFmtId="49" fontId="7" fillId="0" borderId="0" xfId="0" applyNumberFormat="1" applyFont="1"/>
    <xf numFmtId="0" fontId="4" fillId="0" borderId="0" xfId="0" applyFont="1" applyAlignment="1">
      <alignment vertical="center"/>
    </xf>
    <xf numFmtId="0" fontId="6" fillId="0" borderId="0" xfId="0" applyFont="1" applyAlignment="1">
      <alignment wrapText="1"/>
    </xf>
    <xf numFmtId="0" fontId="8" fillId="3" borderId="0" xfId="0" applyFont="1" applyFill="1" applyAlignment="1">
      <alignment vertical="top" wrapText="1"/>
    </xf>
    <xf numFmtId="0" fontId="8" fillId="3" borderId="0" xfId="0" applyFont="1" applyFill="1" applyAlignment="1">
      <alignment horizontal="right" vertical="top" wrapText="1"/>
    </xf>
    <xf numFmtId="0" fontId="8" fillId="0" borderId="0" xfId="0" applyFont="1" applyAlignment="1">
      <alignment horizontal="right" vertical="top"/>
    </xf>
    <xf numFmtId="0" fontId="8" fillId="0" borderId="0" xfId="0" applyFont="1"/>
    <xf numFmtId="0" fontId="8" fillId="0" borderId="0" xfId="0" applyFont="1" applyAlignment="1">
      <alignment vertical="center"/>
    </xf>
    <xf numFmtId="0" fontId="8" fillId="2" borderId="0" xfId="0" applyFont="1" applyFill="1"/>
    <xf numFmtId="0" fontId="8" fillId="6" borderId="0" xfId="0" applyFont="1" applyFill="1"/>
    <xf numFmtId="0" fontId="9" fillId="0" borderId="0" xfId="0" applyFont="1"/>
    <xf numFmtId="0" fontId="9" fillId="4" borderId="0" xfId="0" applyFont="1" applyFill="1"/>
    <xf numFmtId="0" fontId="10" fillId="0" borderId="0" xfId="0" applyFont="1"/>
    <xf numFmtId="0" fontId="11" fillId="0" borderId="0" xfId="0" applyFont="1"/>
    <xf numFmtId="0" fontId="11" fillId="2" borderId="0" xfId="0" applyFont="1" applyFill="1"/>
    <xf numFmtId="49" fontId="8" fillId="0" borderId="0" xfId="0" applyNumberFormat="1" applyFont="1"/>
    <xf numFmtId="44" fontId="8" fillId="0" borderId="0" xfId="3" applyFont="1" applyBorder="1"/>
    <xf numFmtId="44" fontId="8" fillId="0" borderId="0" xfId="3" applyFont="1" applyBorder="1" applyAlignment="1">
      <alignment vertical="center"/>
    </xf>
    <xf numFmtId="0" fontId="12" fillId="0" borderId="0" xfId="0" applyFont="1" applyAlignment="1">
      <alignment vertical="center"/>
    </xf>
    <xf numFmtId="0" fontId="12" fillId="4" borderId="0" xfId="0" applyFont="1" applyFill="1" applyAlignment="1">
      <alignment vertical="center"/>
    </xf>
    <xf numFmtId="0" fontId="12" fillId="0" borderId="0" xfId="0" applyFont="1"/>
    <xf numFmtId="0" fontId="12" fillId="4" borderId="0" xfId="0" applyFont="1" applyFill="1"/>
    <xf numFmtId="0" fontId="13" fillId="0" borderId="0" xfId="0" applyFont="1"/>
    <xf numFmtId="0" fontId="14" fillId="0" borderId="0" xfId="0" applyFont="1"/>
    <xf numFmtId="0" fontId="1" fillId="8" borderId="0" xfId="0" applyFont="1" applyFill="1" applyAlignment="1">
      <alignment horizontal="center" vertical="center"/>
    </xf>
    <xf numFmtId="0" fontId="8" fillId="0" borderId="36" xfId="0" applyFont="1" applyBorder="1" applyAlignment="1">
      <alignment vertical="center"/>
    </xf>
    <xf numFmtId="0" fontId="14" fillId="0" borderId="37" xfId="0" applyFont="1" applyBorder="1" applyAlignment="1">
      <alignment vertical="center"/>
    </xf>
    <xf numFmtId="0" fontId="8" fillId="0" borderId="37" xfId="0" applyFont="1" applyBorder="1" applyAlignment="1">
      <alignment vertical="center"/>
    </xf>
    <xf numFmtId="0" fontId="15" fillId="0" borderId="37" xfId="0" applyFont="1" applyBorder="1" applyAlignment="1">
      <alignment vertical="center"/>
    </xf>
    <xf numFmtId="0" fontId="8" fillId="0" borderId="37" xfId="0" applyFont="1" applyBorder="1" applyAlignment="1">
      <alignment horizontal="left" vertical="center" indent="5"/>
    </xf>
    <xf numFmtId="0" fontId="14" fillId="0" borderId="37" xfId="0" applyFont="1" applyBorder="1" applyAlignment="1">
      <alignment vertical="center" wrapText="1"/>
    </xf>
    <xf numFmtId="0" fontId="15" fillId="0" borderId="38" xfId="0" applyFont="1" applyBorder="1" applyAlignment="1">
      <alignment vertical="center" wrapText="1"/>
    </xf>
    <xf numFmtId="0" fontId="8" fillId="5" borderId="0" xfId="0" applyFont="1" applyFill="1" applyAlignment="1">
      <alignment vertical="center" wrapText="1"/>
    </xf>
    <xf numFmtId="0" fontId="1" fillId="9" borderId="0" xfId="0" applyFont="1" applyFill="1" applyAlignment="1">
      <alignment horizontal="center" vertical="center" wrapText="1"/>
    </xf>
    <xf numFmtId="0" fontId="1" fillId="0" borderId="39" xfId="0" applyFont="1" applyBorder="1" applyAlignment="1">
      <alignment vertical="center" wrapText="1"/>
    </xf>
    <xf numFmtId="0" fontId="8" fillId="0" borderId="40" xfId="0" applyFont="1" applyBorder="1" applyAlignment="1">
      <alignment vertical="center" wrapText="1"/>
    </xf>
    <xf numFmtId="0" fontId="10" fillId="0" borderId="40" xfId="0" applyFont="1" applyBorder="1" applyAlignment="1">
      <alignment vertical="center" wrapText="1"/>
    </xf>
    <xf numFmtId="0" fontId="8" fillId="0" borderId="41" xfId="0" applyFont="1" applyBorder="1" applyAlignment="1">
      <alignment vertical="center"/>
    </xf>
    <xf numFmtId="0" fontId="16" fillId="0" borderId="42" xfId="0" applyFont="1" applyBorder="1" applyAlignment="1">
      <alignment horizontal="left" vertical="center" wrapText="1"/>
    </xf>
    <xf numFmtId="0" fontId="14" fillId="0" borderId="43" xfId="0" applyFont="1" applyBorder="1" applyAlignment="1">
      <alignment vertical="center" wrapText="1"/>
    </xf>
    <xf numFmtId="0" fontId="8" fillId="0" borderId="44" xfId="0" applyFont="1" applyBorder="1" applyAlignment="1">
      <alignment vertical="center" wrapText="1"/>
    </xf>
    <xf numFmtId="0" fontId="8" fillId="0" borderId="45" xfId="0" applyFont="1" applyBorder="1" applyAlignment="1">
      <alignment vertical="center" wrapText="1"/>
    </xf>
    <xf numFmtId="0" fontId="8" fillId="7" borderId="0" xfId="0" applyFont="1" applyFill="1" applyAlignment="1">
      <alignment vertical="center" wrapText="1"/>
    </xf>
    <xf numFmtId="0" fontId="8" fillId="0" borderId="41" xfId="0" applyFont="1" applyBorder="1" applyAlignment="1">
      <alignment vertical="center" wrapText="1"/>
    </xf>
    <xf numFmtId="0" fontId="16" fillId="0" borderId="42" xfId="0" applyFont="1" applyBorder="1" applyAlignment="1">
      <alignment vertical="center" wrapText="1"/>
    </xf>
    <xf numFmtId="0" fontId="14" fillId="0" borderId="46" xfId="0" applyFont="1" applyBorder="1" applyAlignment="1">
      <alignment vertical="center" wrapText="1"/>
    </xf>
    <xf numFmtId="0" fontId="14" fillId="7" borderId="0" xfId="0" applyFont="1" applyFill="1" applyAlignment="1">
      <alignment vertical="center" wrapText="1"/>
    </xf>
    <xf numFmtId="0" fontId="8" fillId="0" borderId="48" xfId="0" applyFont="1" applyBorder="1" applyAlignment="1">
      <alignment vertical="center" wrapText="1"/>
    </xf>
    <xf numFmtId="0" fontId="16" fillId="0" borderId="44" xfId="0" applyFont="1" applyBorder="1" applyAlignment="1">
      <alignment vertical="center"/>
    </xf>
    <xf numFmtId="0" fontId="17" fillId="0" borderId="44" xfId="1" applyFont="1" applyBorder="1" applyAlignment="1" applyProtection="1">
      <alignment vertical="center"/>
    </xf>
    <xf numFmtId="0" fontId="14" fillId="0" borderId="45" xfId="1" applyFont="1" applyBorder="1" applyAlignment="1" applyProtection="1">
      <alignment vertical="center"/>
    </xf>
    <xf numFmtId="0" fontId="8" fillId="7" borderId="0" xfId="0" applyFont="1" applyFill="1" applyAlignment="1">
      <alignment vertical="center"/>
    </xf>
    <xf numFmtId="0" fontId="8" fillId="0" borderId="48" xfId="0" applyFont="1" applyBorder="1" applyAlignment="1">
      <alignment vertical="center"/>
    </xf>
    <xf numFmtId="0" fontId="16" fillId="0" borderId="44" xfId="0" applyFont="1" applyBorder="1" applyAlignment="1">
      <alignment horizontal="left" vertical="center"/>
    </xf>
    <xf numFmtId="0" fontId="14" fillId="0" borderId="44" xfId="0" applyFont="1" applyBorder="1" applyAlignment="1">
      <alignment horizontal="left" vertical="center"/>
    </xf>
    <xf numFmtId="0" fontId="14" fillId="0" borderId="44" xfId="0" applyFont="1" applyBorder="1" applyAlignment="1">
      <alignment horizontal="left" vertical="center" wrapText="1"/>
    </xf>
    <xf numFmtId="0" fontId="14" fillId="0" borderId="45" xfId="0" applyFont="1" applyBorder="1" applyAlignment="1">
      <alignment horizontal="left" vertical="center"/>
    </xf>
    <xf numFmtId="0" fontId="18" fillId="7" borderId="0" xfId="0" applyFont="1" applyFill="1"/>
    <xf numFmtId="0" fontId="14" fillId="0" borderId="45" xfId="0" applyFont="1" applyBorder="1" applyAlignment="1">
      <alignment vertical="center" wrapText="1"/>
    </xf>
    <xf numFmtId="0" fontId="19" fillId="0" borderId="40" xfId="0" applyFont="1" applyBorder="1" applyAlignment="1">
      <alignment vertical="center" wrapText="1"/>
    </xf>
    <xf numFmtId="0" fontId="18" fillId="0" borderId="40" xfId="0" applyFont="1" applyBorder="1" applyAlignment="1">
      <alignment wrapText="1"/>
    </xf>
    <xf numFmtId="0" fontId="11" fillId="3" borderId="0" xfId="0" applyFont="1" applyFill="1" applyAlignment="1">
      <alignment horizontal="left" vertical="top" wrapText="1"/>
    </xf>
    <xf numFmtId="0" fontId="20" fillId="3" borderId="0" xfId="0" applyFont="1" applyFill="1" applyAlignment="1">
      <alignment horizontal="left" vertical="top" wrapText="1"/>
    </xf>
    <xf numFmtId="0" fontId="14" fillId="0" borderId="40" xfId="0" applyFont="1" applyBorder="1" applyAlignment="1">
      <alignment vertical="center" wrapText="1"/>
    </xf>
    <xf numFmtId="0" fontId="8" fillId="0" borderId="40" xfId="0" applyFont="1" applyBorder="1" applyAlignment="1">
      <alignment horizontal="left" vertical="center" indent="5"/>
    </xf>
    <xf numFmtId="0" fontId="8" fillId="0" borderId="40" xfId="0" applyFont="1" applyBorder="1" applyAlignment="1">
      <alignment horizontal="left" vertical="center" wrapText="1" indent="5"/>
    </xf>
    <xf numFmtId="0" fontId="8" fillId="0" borderId="40" xfId="0" applyFont="1" applyBorder="1" applyAlignment="1">
      <alignment vertical="center"/>
    </xf>
    <xf numFmtId="0" fontId="19" fillId="0" borderId="44" xfId="0" applyFont="1" applyBorder="1" applyAlignment="1">
      <alignment horizontal="left" vertical="center"/>
    </xf>
    <xf numFmtId="0" fontId="14" fillId="0" borderId="39" xfId="0" applyFont="1" applyBorder="1" applyAlignment="1">
      <alignment vertical="center" wrapText="1"/>
    </xf>
    <xf numFmtId="0" fontId="8" fillId="0" borderId="40" xfId="0" applyFont="1" applyBorder="1" applyAlignment="1">
      <alignment horizontal="left" vertical="top" wrapText="1"/>
    </xf>
    <xf numFmtId="0" fontId="11" fillId="0" borderId="47" xfId="0" applyFont="1" applyBorder="1" applyAlignment="1">
      <alignment vertical="top" wrapText="1"/>
    </xf>
    <xf numFmtId="0" fontId="23" fillId="0" borderId="40" xfId="0" applyFont="1" applyBorder="1" applyAlignment="1">
      <alignment vertical="center"/>
    </xf>
    <xf numFmtId="0" fontId="8" fillId="0" borderId="47" xfId="0" applyFont="1" applyBorder="1" applyAlignment="1">
      <alignment horizontal="left" vertical="center" wrapText="1" indent="5"/>
    </xf>
    <xf numFmtId="0" fontId="8" fillId="0" borderId="47" xfId="0" applyFont="1" applyBorder="1" applyAlignment="1">
      <alignment vertical="center" wrapText="1"/>
    </xf>
    <xf numFmtId="0" fontId="8" fillId="0" borderId="0" xfId="0" applyFont="1" applyAlignment="1">
      <alignment vertical="center" wrapText="1"/>
    </xf>
    <xf numFmtId="0" fontId="23" fillId="0" borderId="0" xfId="0" applyFont="1" applyAlignment="1">
      <alignment vertical="center"/>
    </xf>
    <xf numFmtId="0" fontId="8" fillId="0" borderId="0" xfId="0" applyFont="1" applyAlignment="1">
      <alignment horizontal="left" vertical="center" indent="5"/>
    </xf>
    <xf numFmtId="0" fontId="14" fillId="0" borderId="0" xfId="0" applyFont="1" applyAlignment="1">
      <alignment vertical="center"/>
    </xf>
    <xf numFmtId="0" fontId="17" fillId="0" borderId="0" xfId="1" applyFont="1" applyAlignment="1" applyProtection="1">
      <alignment vertical="center"/>
    </xf>
    <xf numFmtId="49" fontId="25" fillId="0" borderId="2" xfId="0" applyNumberFormat="1" applyFont="1" applyBorder="1" applyAlignment="1">
      <alignment vertical="center"/>
    </xf>
    <xf numFmtId="49" fontId="6" fillId="0" borderId="7" xfId="0" applyNumberFormat="1" applyFont="1" applyBorder="1" applyAlignment="1">
      <alignment vertical="center"/>
    </xf>
    <xf numFmtId="0" fontId="25" fillId="0" borderId="7" xfId="0" applyFont="1" applyBorder="1" applyAlignment="1">
      <alignment vertical="center" wrapText="1"/>
    </xf>
    <xf numFmtId="4" fontId="4" fillId="3" borderId="1" xfId="0" applyNumberFormat="1" applyFont="1" applyFill="1" applyBorder="1" applyAlignment="1">
      <alignment horizontal="right" vertical="center" wrapText="1"/>
    </xf>
    <xf numFmtId="49" fontId="25" fillId="0" borderId="12" xfId="0" applyNumberFormat="1" applyFont="1" applyBorder="1" applyAlignment="1">
      <alignment vertical="center"/>
    </xf>
    <xf numFmtId="49" fontId="25" fillId="0" borderId="13" xfId="0" applyNumberFormat="1" applyFont="1" applyBorder="1" applyAlignment="1">
      <alignment vertical="center"/>
    </xf>
    <xf numFmtId="0" fontId="25" fillId="0" borderId="13" xfId="0" applyFont="1" applyBorder="1" applyAlignment="1">
      <alignment vertical="center" wrapText="1"/>
    </xf>
    <xf numFmtId="49" fontId="25" fillId="0" borderId="14" xfId="0" applyNumberFormat="1" applyFont="1" applyBorder="1" applyAlignment="1">
      <alignment vertical="center"/>
    </xf>
    <xf numFmtId="49" fontId="25" fillId="0" borderId="0" xfId="0" applyNumberFormat="1" applyFont="1" applyAlignment="1">
      <alignment vertical="center"/>
    </xf>
    <xf numFmtId="0" fontId="25" fillId="0" borderId="0" xfId="0" applyFont="1" applyAlignment="1">
      <alignment vertical="center" wrapText="1"/>
    </xf>
    <xf numFmtId="49" fontId="25" fillId="0" borderId="7" xfId="0" applyNumberFormat="1" applyFont="1" applyBorder="1" applyAlignment="1">
      <alignment vertical="center"/>
    </xf>
    <xf numFmtId="4" fontId="4" fillId="0" borderId="1" xfId="0" applyNumberFormat="1" applyFont="1" applyBorder="1" applyAlignment="1">
      <alignment horizontal="right" vertical="center" wrapText="1"/>
    </xf>
    <xf numFmtId="0" fontId="25" fillId="0" borderId="3" xfId="0" applyFont="1" applyBorder="1" applyAlignment="1">
      <alignment vertical="center" wrapText="1"/>
    </xf>
    <xf numFmtId="49" fontId="24" fillId="4" borderId="2" xfId="0" applyNumberFormat="1" applyFont="1" applyFill="1" applyBorder="1" applyAlignment="1">
      <alignment vertical="center"/>
    </xf>
    <xf numFmtId="49" fontId="24" fillId="4" borderId="7" xfId="0" applyNumberFormat="1" applyFont="1" applyFill="1" applyBorder="1" applyAlignment="1">
      <alignment vertical="center"/>
    </xf>
    <xf numFmtId="0" fontId="24" fillId="4" borderId="7" xfId="0" applyFont="1" applyFill="1" applyBorder="1" applyAlignment="1">
      <alignment vertical="center" wrapText="1"/>
    </xf>
    <xf numFmtId="4" fontId="24" fillId="4" borderId="3" xfId="0" applyNumberFormat="1" applyFont="1" applyFill="1" applyBorder="1" applyAlignment="1">
      <alignment horizontal="right" vertical="center" wrapText="1"/>
    </xf>
    <xf numFmtId="0" fontId="12" fillId="4" borderId="19" xfId="0" applyFont="1" applyFill="1" applyBorder="1" applyAlignment="1">
      <alignment horizontal="center" vertical="center" wrapText="1"/>
    </xf>
    <xf numFmtId="0" fontId="12" fillId="4" borderId="4" xfId="0" applyFont="1" applyFill="1" applyBorder="1" applyAlignment="1">
      <alignment horizontal="center" vertical="center" wrapText="1"/>
    </xf>
    <xf numFmtId="49" fontId="12" fillId="4" borderId="2" xfId="0" applyNumberFormat="1" applyFont="1" applyFill="1" applyBorder="1" applyAlignment="1">
      <alignment vertical="center"/>
    </xf>
    <xf numFmtId="49" fontId="12" fillId="4" borderId="7" xfId="0" applyNumberFormat="1" applyFont="1" applyFill="1" applyBorder="1" applyAlignment="1">
      <alignment vertical="center"/>
    </xf>
    <xf numFmtId="0" fontId="12" fillId="4" borderId="7" xfId="0" applyFont="1" applyFill="1" applyBorder="1" applyAlignment="1">
      <alignment vertical="center" wrapText="1"/>
    </xf>
    <xf numFmtId="0" fontId="26" fillId="4" borderId="56" xfId="0" applyFont="1" applyFill="1" applyBorder="1" applyAlignment="1">
      <alignment horizontal="center" vertical="center" wrapText="1"/>
    </xf>
    <xf numFmtId="0" fontId="26" fillId="4" borderId="57" xfId="0" applyFont="1" applyFill="1" applyBorder="1" applyAlignment="1">
      <alignment horizontal="center" vertical="center" wrapText="1"/>
    </xf>
    <xf numFmtId="44" fontId="26" fillId="4" borderId="58" xfId="3" applyFont="1" applyFill="1" applyBorder="1" applyAlignment="1">
      <alignment horizontal="center" vertical="center" wrapText="1"/>
    </xf>
    <xf numFmtId="44" fontId="12" fillId="4" borderId="3" xfId="3" applyFont="1" applyFill="1" applyBorder="1" applyAlignment="1">
      <alignment vertical="center" wrapText="1"/>
    </xf>
    <xf numFmtId="44" fontId="12" fillId="4" borderId="1" xfId="3" applyFont="1" applyFill="1" applyBorder="1" applyAlignment="1">
      <alignment vertical="center" wrapText="1"/>
    </xf>
    <xf numFmtId="49" fontId="8" fillId="2" borderId="8" xfId="0" applyNumberFormat="1" applyFont="1" applyFill="1" applyBorder="1"/>
    <xf numFmtId="49" fontId="8" fillId="2" borderId="9" xfId="0" applyNumberFormat="1" applyFont="1" applyFill="1" applyBorder="1"/>
    <xf numFmtId="0" fontId="14" fillId="2" borderId="9" xfId="0" applyFont="1" applyFill="1" applyBorder="1" applyAlignment="1">
      <alignment horizontal="left" wrapText="1"/>
    </xf>
    <xf numFmtId="0" fontId="8" fillId="3" borderId="7" xfId="0" applyFont="1" applyFill="1" applyBorder="1" applyAlignment="1">
      <alignment vertical="center" wrapText="1"/>
    </xf>
    <xf numFmtId="0" fontId="10" fillId="3" borderId="25" xfId="0" applyFont="1" applyFill="1" applyBorder="1" applyAlignment="1">
      <alignment vertical="center" wrapText="1"/>
    </xf>
    <xf numFmtId="0" fontId="10" fillId="0" borderId="3" xfId="0" applyFont="1" applyBorder="1" applyAlignment="1">
      <alignment vertical="center" wrapText="1"/>
    </xf>
    <xf numFmtId="44" fontId="10" fillId="3" borderId="3" xfId="0" applyNumberFormat="1" applyFont="1" applyFill="1" applyBorder="1" applyAlignment="1">
      <alignment vertical="center" wrapText="1"/>
    </xf>
    <xf numFmtId="9" fontId="10" fillId="3" borderId="3" xfId="0" applyNumberFormat="1" applyFont="1" applyFill="1" applyBorder="1" applyAlignment="1">
      <alignment vertical="center" wrapText="1"/>
    </xf>
    <xf numFmtId="44" fontId="10" fillId="3" borderId="7" xfId="3" applyFont="1" applyFill="1" applyBorder="1" applyAlignment="1">
      <alignment vertical="center" wrapText="1"/>
    </xf>
    <xf numFmtId="0" fontId="10" fillId="3" borderId="3" xfId="0" applyFont="1" applyFill="1" applyBorder="1" applyAlignment="1">
      <alignment vertical="center" wrapText="1"/>
    </xf>
    <xf numFmtId="0" fontId="10" fillId="0" borderId="25" xfId="0" applyFont="1" applyBorder="1" applyAlignment="1">
      <alignment vertical="center" wrapText="1"/>
    </xf>
    <xf numFmtId="0" fontId="10" fillId="0" borderId="1" xfId="0" applyFont="1" applyBorder="1" applyAlignment="1">
      <alignment vertical="center" wrapText="1"/>
    </xf>
    <xf numFmtId="44" fontId="10" fillId="0" borderId="1" xfId="0" applyNumberFormat="1" applyFont="1" applyBorder="1" applyAlignment="1">
      <alignment vertical="center" wrapText="1"/>
    </xf>
    <xf numFmtId="9" fontId="10" fillId="0" borderId="1" xfId="0" applyNumberFormat="1" applyFont="1" applyBorder="1" applyAlignment="1">
      <alignment vertical="center" wrapText="1"/>
    </xf>
    <xf numFmtId="44" fontId="10" fillId="0" borderId="30" xfId="3" applyFont="1" applyBorder="1" applyAlignment="1">
      <alignment vertical="center" wrapText="1"/>
    </xf>
    <xf numFmtId="44" fontId="10" fillId="0" borderId="3" xfId="3" applyFont="1" applyBorder="1" applyAlignment="1">
      <alignment vertical="center" wrapText="1"/>
    </xf>
    <xf numFmtId="44" fontId="10" fillId="0" borderId="1" xfId="3" applyFont="1" applyBorder="1" applyAlignment="1">
      <alignment vertical="center" wrapText="1"/>
    </xf>
    <xf numFmtId="0" fontId="8" fillId="3" borderId="13" xfId="0" applyFont="1" applyFill="1" applyBorder="1" applyAlignment="1">
      <alignment vertical="center" wrapText="1"/>
    </xf>
    <xf numFmtId="0" fontId="8" fillId="3" borderId="26" xfId="0" applyFont="1" applyFill="1" applyBorder="1" applyAlignment="1">
      <alignment vertical="center" wrapText="1"/>
    </xf>
    <xf numFmtId="0" fontId="8" fillId="0" borderId="11" xfId="0" applyFont="1" applyBorder="1" applyAlignment="1">
      <alignment vertical="center" wrapText="1"/>
    </xf>
    <xf numFmtId="44" fontId="8" fillId="3" borderId="11" xfId="0" applyNumberFormat="1" applyFont="1" applyFill="1" applyBorder="1" applyAlignment="1">
      <alignment vertical="center" wrapText="1"/>
    </xf>
    <xf numFmtId="9" fontId="8" fillId="3" borderId="11" xfId="0" applyNumberFormat="1" applyFont="1" applyFill="1" applyBorder="1" applyAlignment="1">
      <alignment vertical="center" wrapText="1"/>
    </xf>
    <xf numFmtId="44" fontId="8" fillId="3" borderId="7" xfId="3" applyFont="1" applyFill="1" applyBorder="1" applyAlignment="1">
      <alignment vertical="center" wrapText="1"/>
    </xf>
    <xf numFmtId="0" fontId="8" fillId="3" borderId="11" xfId="0" applyFont="1" applyFill="1" applyBorder="1" applyAlignment="1">
      <alignment vertical="center" wrapText="1"/>
    </xf>
    <xf numFmtId="0" fontId="8" fillId="0" borderId="25" xfId="0" applyFont="1" applyBorder="1" applyAlignment="1">
      <alignment vertical="center" wrapText="1"/>
    </xf>
    <xf numFmtId="0" fontId="8" fillId="0" borderId="1" xfId="0" applyFont="1" applyBorder="1" applyAlignment="1">
      <alignment vertical="center" wrapText="1"/>
    </xf>
    <xf numFmtId="44" fontId="23" fillId="0" borderId="1" xfId="0" applyNumberFormat="1" applyFont="1" applyBorder="1" applyAlignment="1">
      <alignment vertical="center" wrapText="1"/>
    </xf>
    <xf numFmtId="9" fontId="8" fillId="0" borderId="1" xfId="0" applyNumberFormat="1" applyFont="1" applyBorder="1" applyAlignment="1">
      <alignment vertical="center" wrapText="1"/>
    </xf>
    <xf numFmtId="44" fontId="8" fillId="0" borderId="30" xfId="3" applyFont="1" applyBorder="1" applyAlignment="1">
      <alignment vertical="center" wrapText="1"/>
    </xf>
    <xf numFmtId="44" fontId="8" fillId="0" borderId="3" xfId="3" applyFont="1" applyBorder="1" applyAlignment="1">
      <alignment vertical="center" wrapText="1"/>
    </xf>
    <xf numFmtId="44" fontId="8" fillId="0" borderId="1" xfId="3" applyFont="1" applyBorder="1" applyAlignment="1">
      <alignment vertical="center" wrapText="1"/>
    </xf>
    <xf numFmtId="49" fontId="8" fillId="2" borderId="12" xfId="0" applyNumberFormat="1" applyFont="1" applyFill="1" applyBorder="1"/>
    <xf numFmtId="49" fontId="8" fillId="2" borderId="13" xfId="0" applyNumberFormat="1" applyFont="1" applyFill="1" applyBorder="1"/>
    <xf numFmtId="0" fontId="14" fillId="2" borderId="13" xfId="0" applyFont="1" applyFill="1" applyBorder="1" applyAlignment="1">
      <alignment horizontal="left" wrapText="1"/>
    </xf>
    <xf numFmtId="0" fontId="10" fillId="3" borderId="26" xfId="0" applyFont="1" applyFill="1" applyBorder="1" applyAlignment="1">
      <alignment vertical="center" wrapText="1"/>
    </xf>
    <xf numFmtId="0" fontId="10" fillId="0" borderId="11" xfId="0" applyFont="1" applyBorder="1" applyAlignment="1">
      <alignment vertical="center" wrapText="1"/>
    </xf>
    <xf numFmtId="44" fontId="10" fillId="3" borderId="11" xfId="0" applyNumberFormat="1" applyFont="1" applyFill="1" applyBorder="1" applyAlignment="1">
      <alignment vertical="center" wrapText="1"/>
    </xf>
    <xf numFmtId="9" fontId="10" fillId="3" borderId="11" xfId="0" applyNumberFormat="1" applyFont="1" applyFill="1" applyBorder="1" applyAlignment="1">
      <alignment vertical="center" wrapText="1"/>
    </xf>
    <xf numFmtId="44" fontId="8" fillId="3" borderId="13" xfId="3" applyFont="1" applyFill="1" applyBorder="1" applyAlignment="1">
      <alignment vertical="center" wrapText="1"/>
    </xf>
    <xf numFmtId="0" fontId="8" fillId="0" borderId="26" xfId="0" applyFont="1" applyBorder="1" applyAlignment="1">
      <alignment vertical="center" wrapText="1"/>
    </xf>
    <xf numFmtId="0" fontId="8" fillId="0" borderId="5" xfId="0" applyFont="1" applyBorder="1" applyAlignment="1">
      <alignment vertical="center" wrapText="1"/>
    </xf>
    <xf numFmtId="44" fontId="8" fillId="0" borderId="5" xfId="0" applyNumberFormat="1" applyFont="1" applyBorder="1" applyAlignment="1">
      <alignment vertical="center" wrapText="1"/>
    </xf>
    <xf numFmtId="9" fontId="8" fillId="0" borderId="5" xfId="0" applyNumberFormat="1" applyFont="1" applyBorder="1" applyAlignment="1">
      <alignment vertical="center" wrapText="1"/>
    </xf>
    <xf numFmtId="44" fontId="8" fillId="0" borderId="20" xfId="3" applyFont="1" applyBorder="1" applyAlignment="1">
      <alignment vertical="center" wrapText="1"/>
    </xf>
    <xf numFmtId="44" fontId="11" fillId="3" borderId="13" xfId="3" applyFont="1" applyFill="1" applyBorder="1" applyAlignment="1">
      <alignment vertical="center" wrapText="1"/>
    </xf>
    <xf numFmtId="44" fontId="11" fillId="3" borderId="13" xfId="3" applyFont="1" applyFill="1" applyBorder="1" applyAlignment="1">
      <alignment horizontal="right" vertical="top" wrapText="1"/>
    </xf>
    <xf numFmtId="44" fontId="11" fillId="3" borderId="1" xfId="3" applyFont="1" applyFill="1" applyBorder="1" applyAlignment="1">
      <alignment vertical="center" wrapText="1"/>
    </xf>
    <xf numFmtId="0" fontId="8" fillId="6" borderId="21" xfId="0" applyFont="1" applyFill="1" applyBorder="1" applyAlignment="1">
      <alignment horizontal="left" wrapText="1"/>
    </xf>
    <xf numFmtId="44" fontId="14" fillId="6" borderId="7" xfId="3" applyFont="1" applyFill="1" applyBorder="1" applyAlignment="1">
      <alignment horizontal="left" wrapText="1"/>
    </xf>
    <xf numFmtId="0" fontId="14" fillId="6" borderId="21" xfId="0" applyFont="1" applyFill="1" applyBorder="1" applyAlignment="1">
      <alignment wrapText="1"/>
    </xf>
    <xf numFmtId="0" fontId="14" fillId="6" borderId="7" xfId="0" applyFont="1" applyFill="1" applyBorder="1" applyAlignment="1">
      <alignment horizontal="right" wrapText="1"/>
    </xf>
    <xf numFmtId="4" fontId="14" fillId="6" borderId="7" xfId="0" applyNumberFormat="1" applyFont="1" applyFill="1" applyBorder="1" applyAlignment="1">
      <alignment wrapText="1"/>
    </xf>
    <xf numFmtId="0" fontId="14" fillId="6" borderId="7" xfId="0" applyFont="1" applyFill="1" applyBorder="1" applyAlignment="1">
      <alignment wrapText="1"/>
    </xf>
    <xf numFmtId="44" fontId="14" fillId="6" borderId="22" xfId="3" applyFont="1" applyFill="1" applyBorder="1" applyAlignment="1">
      <alignment wrapText="1"/>
    </xf>
    <xf numFmtId="44" fontId="14" fillId="6" borderId="3" xfId="3" applyFont="1" applyFill="1" applyBorder="1" applyAlignment="1">
      <alignment vertical="center" wrapText="1"/>
    </xf>
    <xf numFmtId="44" fontId="14" fillId="6" borderId="1" xfId="3" applyFont="1" applyFill="1" applyBorder="1" applyAlignment="1">
      <alignment vertical="center" wrapText="1"/>
    </xf>
    <xf numFmtId="0" fontId="26" fillId="4" borderId="57" xfId="0" applyFont="1" applyFill="1" applyBorder="1" applyAlignment="1">
      <alignment vertical="center" wrapText="1"/>
    </xf>
    <xf numFmtId="44" fontId="26" fillId="4" borderId="58" xfId="3" applyFont="1" applyFill="1" applyBorder="1" applyAlignment="1">
      <alignment vertical="center" wrapText="1"/>
    </xf>
    <xf numFmtId="44" fontId="10" fillId="3" borderId="13" xfId="3" applyFont="1" applyFill="1" applyBorder="1" applyAlignment="1">
      <alignment vertical="center" wrapText="1"/>
    </xf>
    <xf numFmtId="0" fontId="10" fillId="0" borderId="26" xfId="0" applyFont="1" applyBorder="1" applyAlignment="1">
      <alignment wrapText="1"/>
    </xf>
    <xf numFmtId="9" fontId="10" fillId="0" borderId="1" xfId="0" applyNumberFormat="1" applyFont="1" applyBorder="1" applyAlignment="1">
      <alignment horizontal="center" vertical="center" wrapText="1"/>
    </xf>
    <xf numFmtId="44" fontId="10" fillId="0" borderId="1" xfId="0" applyNumberFormat="1" applyFont="1" applyBorder="1" applyAlignment="1">
      <alignment horizontal="center" vertical="center" wrapText="1"/>
    </xf>
    <xf numFmtId="44" fontId="10" fillId="0" borderId="30" xfId="3" applyFont="1" applyBorder="1" applyAlignment="1">
      <alignment horizontal="center" vertical="center" wrapText="1"/>
    </xf>
    <xf numFmtId="0" fontId="8" fillId="3" borderId="29" xfId="0" applyFont="1" applyFill="1" applyBorder="1" applyAlignment="1">
      <alignment vertical="center" wrapText="1"/>
    </xf>
    <xf numFmtId="9" fontId="8" fillId="3" borderId="6" xfId="0" applyNumberFormat="1" applyFont="1" applyFill="1" applyBorder="1" applyAlignment="1">
      <alignment vertical="center" wrapText="1"/>
    </xf>
    <xf numFmtId="44" fontId="8" fillId="3" borderId="6" xfId="0" applyNumberFormat="1" applyFont="1" applyFill="1" applyBorder="1" applyAlignment="1">
      <alignment vertical="center" wrapText="1"/>
    </xf>
    <xf numFmtId="44" fontId="8" fillId="3" borderId="0" xfId="3" applyFont="1" applyFill="1" applyBorder="1" applyAlignment="1">
      <alignment vertical="center" wrapText="1"/>
    </xf>
    <xf numFmtId="0" fontId="8" fillId="0" borderId="19" xfId="0" applyFont="1" applyBorder="1" applyAlignment="1">
      <alignment wrapText="1"/>
    </xf>
    <xf numFmtId="9" fontId="8" fillId="0" borderId="1" xfId="0" applyNumberFormat="1" applyFont="1" applyBorder="1" applyAlignment="1">
      <alignment horizontal="center" vertical="center" wrapText="1"/>
    </xf>
    <xf numFmtId="44" fontId="8" fillId="0" borderId="1" xfId="0" applyNumberFormat="1" applyFont="1" applyBorder="1" applyAlignment="1">
      <alignment horizontal="center" vertical="center" wrapText="1"/>
    </xf>
    <xf numFmtId="44" fontId="8" fillId="0" borderId="30" xfId="3" applyFont="1" applyBorder="1" applyAlignment="1">
      <alignment horizontal="center" vertical="center" wrapText="1"/>
    </xf>
    <xf numFmtId="44" fontId="8" fillId="6" borderId="7" xfId="3" applyFont="1" applyFill="1" applyBorder="1" applyAlignment="1">
      <alignment horizontal="left" wrapText="1"/>
    </xf>
    <xf numFmtId="49" fontId="8" fillId="2" borderId="2" xfId="0" applyNumberFormat="1" applyFont="1" applyFill="1" applyBorder="1"/>
    <xf numFmtId="49" fontId="8" fillId="2" borderId="7" xfId="0" applyNumberFormat="1" applyFont="1" applyFill="1" applyBorder="1"/>
    <xf numFmtId="0" fontId="14" fillId="2" borderId="7" xfId="0" applyFont="1" applyFill="1" applyBorder="1" applyAlignment="1">
      <alignment horizontal="left" wrapText="1"/>
    </xf>
    <xf numFmtId="44" fontId="14" fillId="2" borderId="7" xfId="3" applyFont="1" applyFill="1" applyBorder="1" applyAlignment="1">
      <alignment horizontal="left" wrapText="1"/>
    </xf>
    <xf numFmtId="0" fontId="8" fillId="2" borderId="7" xfId="0" applyFont="1" applyFill="1" applyBorder="1" applyAlignment="1">
      <alignment horizontal="right" wrapText="1"/>
    </xf>
    <xf numFmtId="4" fontId="8" fillId="2" borderId="7" xfId="0" applyNumberFormat="1" applyFont="1" applyFill="1" applyBorder="1" applyAlignment="1">
      <alignment wrapText="1"/>
    </xf>
    <xf numFmtId="0" fontId="8" fillId="2" borderId="7" xfId="0" applyFont="1" applyFill="1" applyBorder="1" applyAlignment="1">
      <alignment wrapText="1"/>
    </xf>
    <xf numFmtId="44" fontId="8" fillId="2" borderId="22" xfId="3" applyFont="1" applyFill="1" applyBorder="1" applyAlignment="1">
      <alignment wrapText="1"/>
    </xf>
    <xf numFmtId="49" fontId="15" fillId="0" borderId="1" xfId="0" applyNumberFormat="1" applyFont="1" applyBorder="1"/>
    <xf numFmtId="49" fontId="15" fillId="0" borderId="2" xfId="0" applyNumberFormat="1" applyFont="1" applyBorder="1"/>
    <xf numFmtId="0" fontId="10" fillId="3" borderId="11" xfId="0" applyFont="1" applyFill="1" applyBorder="1" applyAlignment="1">
      <alignment vertical="center" wrapText="1"/>
    </xf>
    <xf numFmtId="0" fontId="8" fillId="0" borderId="26" xfId="0" applyFont="1" applyBorder="1" applyAlignment="1">
      <alignment wrapText="1"/>
    </xf>
    <xf numFmtId="0" fontId="8" fillId="0" borderId="5" xfId="0" applyFont="1" applyBorder="1" applyAlignment="1">
      <alignment horizontal="right" wrapText="1"/>
    </xf>
    <xf numFmtId="44" fontId="8" fillId="0" borderId="5" xfId="0" applyNumberFormat="1" applyFont="1" applyBorder="1" applyAlignment="1">
      <alignment wrapText="1"/>
    </xf>
    <xf numFmtId="9" fontId="8" fillId="0" borderId="5" xfId="2" applyFont="1" applyBorder="1" applyAlignment="1">
      <alignment wrapText="1"/>
    </xf>
    <xf numFmtId="44" fontId="8" fillId="0" borderId="20" xfId="3" applyFont="1" applyBorder="1" applyAlignment="1">
      <alignment wrapText="1"/>
    </xf>
    <xf numFmtId="44" fontId="10" fillId="0" borderId="11" xfId="3" applyFont="1" applyBorder="1" applyAlignment="1">
      <alignment vertical="center" wrapText="1"/>
    </xf>
    <xf numFmtId="44" fontId="8" fillId="0" borderId="11" xfId="3" applyFont="1" applyBorder="1" applyAlignment="1">
      <alignment vertical="center" wrapText="1"/>
    </xf>
    <xf numFmtId="9" fontId="8" fillId="0" borderId="5" xfId="2" applyFont="1" applyBorder="1" applyAlignment="1">
      <alignment horizontal="right"/>
    </xf>
    <xf numFmtId="49" fontId="11" fillId="2" borderId="2" xfId="0" applyNumberFormat="1" applyFont="1" applyFill="1" applyBorder="1"/>
    <xf numFmtId="49" fontId="11" fillId="2" borderId="7" xfId="0" applyNumberFormat="1" applyFont="1" applyFill="1" applyBorder="1"/>
    <xf numFmtId="0" fontId="22" fillId="2" borderId="7" xfId="0" applyFont="1" applyFill="1" applyBorder="1" applyAlignment="1">
      <alignment horizontal="left" wrapText="1"/>
    </xf>
    <xf numFmtId="0" fontId="8" fillId="0" borderId="7" xfId="0" applyFont="1" applyBorder="1" applyAlignment="1">
      <alignment wrapText="1"/>
    </xf>
    <xf numFmtId="44" fontId="8" fillId="0" borderId="11" xfId="0" applyNumberFormat="1" applyFont="1" applyBorder="1" applyAlignment="1">
      <alignment vertical="center" wrapText="1"/>
    </xf>
    <xf numFmtId="9" fontId="8" fillId="0" borderId="11" xfId="0" applyNumberFormat="1" applyFont="1" applyBorder="1" applyAlignment="1">
      <alignment vertical="center" wrapText="1"/>
    </xf>
    <xf numFmtId="0" fontId="8" fillId="0" borderId="11" xfId="0" applyFont="1" applyBorder="1" applyAlignment="1">
      <alignment wrapText="1"/>
    </xf>
    <xf numFmtId="44" fontId="8" fillId="0" borderId="11" xfId="0" applyNumberFormat="1" applyFont="1" applyBorder="1" applyAlignment="1">
      <alignment wrapText="1"/>
    </xf>
    <xf numFmtId="9" fontId="8" fillId="0" borderId="11" xfId="0" applyNumberFormat="1" applyFont="1" applyBorder="1" applyAlignment="1">
      <alignment wrapText="1"/>
    </xf>
    <xf numFmtId="44" fontId="8" fillId="0" borderId="1" xfId="3" applyFont="1" applyFill="1" applyBorder="1" applyAlignment="1">
      <alignment vertical="center" wrapText="1"/>
    </xf>
    <xf numFmtId="0" fontId="11" fillId="2" borderId="3" xfId="3" applyNumberFormat="1" applyFont="1" applyFill="1" applyBorder="1" applyAlignment="1">
      <alignment vertical="center" wrapText="1"/>
    </xf>
    <xf numFmtId="0" fontId="11" fillId="2" borderId="1" xfId="3" applyNumberFormat="1" applyFont="1" applyFill="1" applyBorder="1" applyAlignment="1">
      <alignment vertical="center" wrapText="1"/>
    </xf>
    <xf numFmtId="0" fontId="8" fillId="6" borderId="21" xfId="0" applyFont="1" applyFill="1" applyBorder="1" applyAlignment="1">
      <alignment horizontal="left"/>
    </xf>
    <xf numFmtId="44" fontId="8" fillId="6" borderId="7" xfId="3" applyFont="1" applyFill="1" applyBorder="1" applyAlignment="1">
      <alignment horizontal="left"/>
    </xf>
    <xf numFmtId="0" fontId="14" fillId="6" borderId="21" xfId="0" applyFont="1" applyFill="1" applyBorder="1"/>
    <xf numFmtId="0" fontId="14" fillId="6" borderId="7" xfId="0" applyFont="1" applyFill="1" applyBorder="1"/>
    <xf numFmtId="4" fontId="14" fillId="6" borderId="7" xfId="0" applyNumberFormat="1" applyFont="1" applyFill="1" applyBorder="1"/>
    <xf numFmtId="44" fontId="8" fillId="6" borderId="22" xfId="3" applyFont="1" applyFill="1" applyBorder="1"/>
    <xf numFmtId="44" fontId="14" fillId="6" borderId="3" xfId="3" applyFont="1" applyFill="1" applyBorder="1" applyAlignment="1">
      <alignment vertical="center"/>
    </xf>
    <xf numFmtId="49" fontId="12" fillId="4" borderId="14" xfId="0" applyNumberFormat="1" applyFont="1" applyFill="1" applyBorder="1" applyAlignment="1">
      <alignment vertical="center"/>
    </xf>
    <xf numFmtId="49" fontId="12" fillId="4" borderId="0" xfId="0" applyNumberFormat="1" applyFont="1" applyFill="1" applyAlignment="1">
      <alignment vertical="center"/>
    </xf>
    <xf numFmtId="0" fontId="12" fillId="4" borderId="0" xfId="0" applyFont="1" applyFill="1" applyAlignment="1">
      <alignment vertical="center" wrapText="1"/>
    </xf>
    <xf numFmtId="4" fontId="26" fillId="4" borderId="57" xfId="0" applyNumberFormat="1" applyFont="1" applyFill="1" applyBorder="1" applyAlignment="1">
      <alignment horizontal="center" vertical="center" wrapText="1"/>
    </xf>
    <xf numFmtId="9" fontId="26" fillId="4" borderId="57" xfId="0" applyNumberFormat="1" applyFont="1" applyFill="1" applyBorder="1" applyAlignment="1">
      <alignment horizontal="center" vertical="center" wrapText="1"/>
    </xf>
    <xf numFmtId="0" fontId="26" fillId="4" borderId="56" xfId="0" applyFont="1" applyFill="1" applyBorder="1" applyAlignment="1">
      <alignment vertical="center" wrapText="1"/>
    </xf>
    <xf numFmtId="44" fontId="12" fillId="4" borderId="6" xfId="3" applyFont="1" applyFill="1" applyBorder="1" applyAlignment="1">
      <alignment vertical="center" wrapText="1"/>
    </xf>
    <xf numFmtId="0" fontId="8" fillId="2" borderId="25" xfId="0" applyFont="1" applyFill="1" applyBorder="1" applyAlignment="1">
      <alignment horizontal="left" vertical="center" wrapText="1"/>
    </xf>
    <xf numFmtId="0" fontId="8" fillId="3" borderId="3" xfId="0" applyFont="1" applyFill="1" applyBorder="1" applyAlignment="1">
      <alignment vertical="center" wrapText="1"/>
    </xf>
    <xf numFmtId="44" fontId="8" fillId="3" borderId="3" xfId="0" applyNumberFormat="1" applyFont="1" applyFill="1" applyBorder="1" applyAlignment="1">
      <alignment vertical="center" wrapText="1"/>
    </xf>
    <xf numFmtId="9" fontId="8" fillId="3" borderId="3" xfId="0" applyNumberFormat="1" applyFont="1" applyFill="1" applyBorder="1" applyAlignment="1">
      <alignment horizontal="left" vertical="center" wrapText="1"/>
    </xf>
    <xf numFmtId="0" fontId="10" fillId="2" borderId="25" xfId="0" applyFont="1" applyFill="1" applyBorder="1" applyAlignment="1">
      <alignment horizontal="right" wrapText="1"/>
    </xf>
    <xf numFmtId="0" fontId="8" fillId="0" borderId="1" xfId="0" applyFont="1" applyBorder="1" applyAlignment="1">
      <alignment horizontal="right" wrapText="1"/>
    </xf>
    <xf numFmtId="44" fontId="8" fillId="0" borderId="1" xfId="0" applyNumberFormat="1" applyFont="1" applyBorder="1" applyAlignment="1">
      <alignment horizontal="right" wrapText="1"/>
    </xf>
    <xf numFmtId="9" fontId="8" fillId="0" borderId="1" xfId="2" applyFont="1" applyBorder="1" applyAlignment="1">
      <alignment horizontal="right" wrapText="1"/>
    </xf>
    <xf numFmtId="9" fontId="10" fillId="3" borderId="3" xfId="0" applyNumberFormat="1" applyFont="1" applyFill="1" applyBorder="1" applyAlignment="1">
      <alignment horizontal="left" vertical="center" wrapText="1"/>
    </xf>
    <xf numFmtId="44" fontId="14" fillId="6" borderId="10" xfId="3" applyFont="1" applyFill="1" applyBorder="1" applyAlignment="1">
      <alignment vertical="center"/>
    </xf>
    <xf numFmtId="44" fontId="14" fillId="6" borderId="4" xfId="3" applyFont="1" applyFill="1" applyBorder="1" applyAlignment="1">
      <alignment vertical="center" wrapText="1"/>
    </xf>
    <xf numFmtId="0" fontId="26" fillId="4" borderId="105" xfId="0" applyFont="1" applyFill="1" applyBorder="1" applyAlignment="1">
      <alignment horizontal="center" vertical="center" wrapText="1"/>
    </xf>
    <xf numFmtId="0" fontId="26" fillId="4" borderId="106" xfId="0" applyFont="1" applyFill="1" applyBorder="1" applyAlignment="1">
      <alignment horizontal="center" vertical="center" wrapText="1"/>
    </xf>
    <xf numFmtId="4" fontId="26" fillId="4" borderId="106" xfId="0" applyNumberFormat="1" applyFont="1" applyFill="1" applyBorder="1" applyAlignment="1">
      <alignment horizontal="center" vertical="center" wrapText="1"/>
    </xf>
    <xf numFmtId="9" fontId="26" fillId="4" borderId="106" xfId="0" applyNumberFormat="1" applyFont="1" applyFill="1" applyBorder="1" applyAlignment="1">
      <alignment horizontal="center" vertical="center" wrapText="1"/>
    </xf>
    <xf numFmtId="44" fontId="26" fillId="4" borderId="107" xfId="3" applyFont="1" applyFill="1" applyBorder="1" applyAlignment="1">
      <alignment vertical="center" wrapText="1"/>
    </xf>
    <xf numFmtId="0" fontId="26" fillId="4" borderId="105" xfId="0" applyFont="1" applyFill="1" applyBorder="1" applyAlignment="1">
      <alignment vertical="center" wrapText="1"/>
    </xf>
    <xf numFmtId="44" fontId="26" fillId="4" borderId="107" xfId="3" applyFont="1" applyFill="1" applyBorder="1" applyAlignment="1">
      <alignment horizontal="center" vertical="center" wrapText="1"/>
    </xf>
    <xf numFmtId="44" fontId="12" fillId="4" borderId="108" xfId="3" applyFont="1" applyFill="1" applyBorder="1" applyAlignment="1">
      <alignment vertical="center" wrapText="1"/>
    </xf>
    <xf numFmtId="44" fontId="12" fillId="4" borderId="109" xfId="3" applyFont="1" applyFill="1" applyBorder="1" applyAlignment="1">
      <alignment vertical="center" wrapText="1"/>
    </xf>
    <xf numFmtId="44" fontId="12" fillId="4" borderId="110" xfId="3" applyFont="1" applyFill="1" applyBorder="1" applyAlignment="1">
      <alignment vertical="center" wrapText="1"/>
    </xf>
    <xf numFmtId="0" fontId="14" fillId="2" borderId="0" xfId="0" applyFont="1" applyFill="1" applyAlignment="1">
      <alignment vertical="center" wrapText="1"/>
    </xf>
    <xf numFmtId="0" fontId="8" fillId="2" borderId="25" xfId="0" applyFont="1" applyFill="1" applyBorder="1" applyAlignment="1">
      <alignment vertical="center" wrapText="1"/>
    </xf>
    <xf numFmtId="9" fontId="8" fillId="3" borderId="3" xfId="0" applyNumberFormat="1" applyFont="1" applyFill="1" applyBorder="1" applyAlignment="1">
      <alignment vertical="center" wrapText="1"/>
    </xf>
    <xf numFmtId="0" fontId="8" fillId="2" borderId="25" xfId="0" applyFont="1" applyFill="1" applyBorder="1" applyAlignment="1">
      <alignment horizontal="right"/>
    </xf>
    <xf numFmtId="44" fontId="8" fillId="0" borderId="1" xfId="0" applyNumberFormat="1" applyFont="1" applyBorder="1"/>
    <xf numFmtId="9" fontId="8" fillId="0" borderId="1" xfId="2" applyFont="1" applyBorder="1"/>
    <xf numFmtId="164" fontId="8" fillId="0" borderId="30" xfId="3" applyNumberFormat="1" applyFont="1" applyBorder="1"/>
    <xf numFmtId="0" fontId="8" fillId="2" borderId="56" xfId="0" applyFont="1" applyFill="1" applyBorder="1" applyAlignment="1">
      <alignment vertical="center" wrapText="1"/>
    </xf>
    <xf numFmtId="0" fontId="10" fillId="3" borderId="57" xfId="0" applyFont="1" applyFill="1" applyBorder="1" applyAlignment="1">
      <alignment vertical="center" wrapText="1"/>
    </xf>
    <xf numFmtId="44" fontId="10" fillId="3" borderId="57" xfId="0" applyNumberFormat="1" applyFont="1" applyFill="1" applyBorder="1" applyAlignment="1">
      <alignment vertical="center" wrapText="1"/>
    </xf>
    <xf numFmtId="9" fontId="10" fillId="3" borderId="57" xfId="0" applyNumberFormat="1" applyFont="1" applyFill="1" applyBorder="1" applyAlignment="1">
      <alignment vertical="center" wrapText="1"/>
    </xf>
    <xf numFmtId="0" fontId="8" fillId="3" borderId="57" xfId="0" applyFont="1" applyFill="1" applyBorder="1" applyAlignment="1">
      <alignment vertical="center" wrapText="1"/>
    </xf>
    <xf numFmtId="44" fontId="8" fillId="3" borderId="57" xfId="0" applyNumberFormat="1" applyFont="1" applyFill="1" applyBorder="1" applyAlignment="1">
      <alignment vertical="center" wrapText="1"/>
    </xf>
    <xf numFmtId="9" fontId="8" fillId="3" borderId="57" xfId="0" applyNumberFormat="1" applyFont="1" applyFill="1" applyBorder="1" applyAlignment="1">
      <alignment vertical="center" wrapText="1"/>
    </xf>
    <xf numFmtId="0" fontId="8" fillId="2" borderId="56" xfId="0" applyFont="1" applyFill="1" applyBorder="1" applyAlignment="1">
      <alignment horizontal="right"/>
    </xf>
    <xf numFmtId="0" fontId="8" fillId="0" borderId="57" xfId="0" applyFont="1" applyBorder="1" applyAlignment="1">
      <alignment horizontal="right" wrapText="1"/>
    </xf>
    <xf numFmtId="44" fontId="8" fillId="0" borderId="57" xfId="0" applyNumberFormat="1" applyFont="1" applyBorder="1"/>
    <xf numFmtId="9" fontId="8" fillId="0" borderId="57" xfId="2" applyFont="1" applyBorder="1"/>
    <xf numFmtId="49" fontId="8" fillId="2" borderId="2" xfId="0" applyNumberFormat="1" applyFont="1" applyFill="1" applyBorder="1" applyAlignment="1">
      <alignment horizontal="left"/>
    </xf>
    <xf numFmtId="49" fontId="8" fillId="2" borderId="7" xfId="0" applyNumberFormat="1" applyFont="1" applyFill="1" applyBorder="1" applyAlignment="1">
      <alignment horizontal="left" indent="1"/>
    </xf>
    <xf numFmtId="0" fontId="14" fillId="2" borderId="3" xfId="0" applyFont="1" applyFill="1" applyBorder="1"/>
    <xf numFmtId="0" fontId="8" fillId="3" borderId="7" xfId="0" applyFont="1" applyFill="1" applyBorder="1" applyAlignment="1">
      <alignment horizontal="left" vertical="center" wrapText="1" indent="1"/>
    </xf>
    <xf numFmtId="0" fontId="8" fillId="2" borderId="26" xfId="0" applyFont="1" applyFill="1" applyBorder="1" applyAlignment="1">
      <alignment horizontal="left" vertical="center" wrapText="1" indent="1"/>
    </xf>
    <xf numFmtId="44" fontId="10" fillId="3" borderId="11" xfId="0" applyNumberFormat="1" applyFont="1" applyFill="1" applyBorder="1" applyAlignment="1">
      <alignment horizontal="left" vertical="center" wrapText="1" indent="1"/>
    </xf>
    <xf numFmtId="9" fontId="10" fillId="3" borderId="11" xfId="0" applyNumberFormat="1" applyFont="1" applyFill="1" applyBorder="1" applyAlignment="1">
      <alignment horizontal="left" vertical="center" wrapText="1" indent="1"/>
    </xf>
    <xf numFmtId="0" fontId="14" fillId="2" borderId="26" xfId="0" applyFont="1" applyFill="1" applyBorder="1"/>
    <xf numFmtId="0" fontId="8" fillId="0" borderId="5" xfId="0" applyFont="1" applyBorder="1"/>
    <xf numFmtId="44" fontId="8" fillId="0" borderId="5" xfId="0" applyNumberFormat="1" applyFont="1" applyBorder="1"/>
    <xf numFmtId="9" fontId="8" fillId="0" borderId="5" xfId="2" applyFont="1" applyBorder="1"/>
    <xf numFmtId="44" fontId="10" fillId="0" borderId="3" xfId="3" applyFont="1" applyBorder="1" applyAlignment="1">
      <alignment vertical="center"/>
    </xf>
    <xf numFmtId="0" fontId="14" fillId="2" borderId="7" xfId="0" applyFont="1" applyFill="1" applyBorder="1"/>
    <xf numFmtId="0" fontId="14" fillId="2" borderId="21" xfId="0" applyFont="1" applyFill="1" applyBorder="1"/>
    <xf numFmtId="44" fontId="14" fillId="2" borderId="7" xfId="3" applyFont="1" applyFill="1" applyBorder="1" applyAlignment="1"/>
    <xf numFmtId="0" fontId="8" fillId="2" borderId="21" xfId="0" applyFont="1" applyFill="1" applyBorder="1"/>
    <xf numFmtId="0" fontId="8" fillId="2" borderId="7" xfId="0" applyFont="1" applyFill="1" applyBorder="1"/>
    <xf numFmtId="4" fontId="8" fillId="2" borderId="7" xfId="0" applyNumberFormat="1" applyFont="1" applyFill="1" applyBorder="1"/>
    <xf numFmtId="44" fontId="8" fillId="2" borderId="22" xfId="3" applyFont="1" applyFill="1" applyBorder="1"/>
    <xf numFmtId="0" fontId="12" fillId="4" borderId="105" xfId="0" applyFont="1" applyFill="1" applyBorder="1" applyAlignment="1">
      <alignment vertical="center" wrapText="1"/>
    </xf>
    <xf numFmtId="0" fontId="8" fillId="3" borderId="22" xfId="0" applyFont="1" applyFill="1" applyBorder="1" applyAlignment="1">
      <alignment vertical="center" wrapText="1"/>
    </xf>
    <xf numFmtId="0" fontId="10" fillId="3" borderId="1" xfId="0" applyFont="1" applyFill="1" applyBorder="1" applyAlignment="1">
      <alignment vertical="center" wrapText="1"/>
    </xf>
    <xf numFmtId="44" fontId="8" fillId="3" borderId="1" xfId="0" applyNumberFormat="1" applyFont="1" applyFill="1" applyBorder="1" applyAlignment="1">
      <alignment vertical="center" wrapText="1"/>
    </xf>
    <xf numFmtId="9" fontId="10" fillId="3" borderId="1" xfId="0" applyNumberFormat="1" applyFont="1" applyFill="1" applyBorder="1" applyAlignment="1">
      <alignment vertical="center" wrapText="1"/>
    </xf>
    <xf numFmtId="0" fontId="8" fillId="3" borderId="1" xfId="0" applyFont="1" applyFill="1" applyBorder="1" applyAlignment="1">
      <alignment vertical="center" wrapText="1"/>
    </xf>
    <xf numFmtId="9" fontId="8" fillId="3" borderId="1" xfId="0" applyNumberFormat="1" applyFont="1" applyFill="1" applyBorder="1" applyAlignment="1">
      <alignment vertical="center" wrapText="1"/>
    </xf>
    <xf numFmtId="44" fontId="8" fillId="3" borderId="2" xfId="3" applyFont="1" applyFill="1" applyBorder="1" applyAlignment="1">
      <alignment vertical="center" wrapText="1"/>
    </xf>
    <xf numFmtId="44" fontId="8" fillId="3" borderId="30" xfId="3" applyFont="1" applyFill="1" applyBorder="1" applyAlignment="1">
      <alignment vertical="center" wrapText="1"/>
    </xf>
    <xf numFmtId="44" fontId="8" fillId="0" borderId="3" xfId="3" applyFont="1" applyBorder="1" applyAlignment="1">
      <alignment vertical="center"/>
    </xf>
    <xf numFmtId="0" fontId="8" fillId="6" borderId="2" xfId="0" applyFont="1" applyFill="1" applyBorder="1"/>
    <xf numFmtId="0" fontId="8" fillId="6" borderId="7" xfId="0" applyFont="1" applyFill="1" applyBorder="1" applyAlignment="1">
      <alignment horizontal="center"/>
    </xf>
    <xf numFmtId="0" fontId="8" fillId="6" borderId="21" xfId="0" applyFont="1" applyFill="1" applyBorder="1"/>
    <xf numFmtId="0" fontId="8" fillId="6" borderId="7" xfId="0" applyFont="1" applyFill="1" applyBorder="1"/>
    <xf numFmtId="44" fontId="8" fillId="6" borderId="7" xfId="0" applyNumberFormat="1" applyFont="1" applyFill="1" applyBorder="1" applyAlignment="1">
      <alignment horizontal="left"/>
    </xf>
    <xf numFmtId="44" fontId="8" fillId="6" borderId="7" xfId="0" applyNumberFormat="1" applyFont="1" applyFill="1" applyBorder="1"/>
    <xf numFmtId="0" fontId="8" fillId="6" borderId="3" xfId="0" applyFont="1" applyFill="1" applyBorder="1"/>
    <xf numFmtId="44" fontId="8" fillId="6" borderId="22" xfId="3" applyFont="1" applyFill="1" applyBorder="1" applyAlignment="1">
      <alignment horizontal="left"/>
    </xf>
    <xf numFmtId="0" fontId="26" fillId="4" borderId="106" xfId="0" applyFont="1" applyFill="1" applyBorder="1" applyAlignment="1">
      <alignment vertical="center" wrapText="1"/>
    </xf>
    <xf numFmtId="0" fontId="8" fillId="3" borderId="25" xfId="0" applyFont="1" applyFill="1" applyBorder="1" applyAlignment="1">
      <alignment vertical="center" wrapText="1"/>
    </xf>
    <xf numFmtId="0" fontId="8" fillId="0" borderId="25" xfId="0" applyFont="1" applyBorder="1"/>
    <xf numFmtId="0" fontId="8" fillId="0" borderId="1" xfId="0" applyFont="1" applyBorder="1"/>
    <xf numFmtId="9" fontId="8" fillId="0" borderId="1" xfId="0" applyNumberFormat="1" applyFont="1" applyBorder="1"/>
    <xf numFmtId="0" fontId="12" fillId="4" borderId="21" xfId="0" applyFont="1" applyFill="1" applyBorder="1" applyAlignment="1">
      <alignment vertical="center" wrapText="1"/>
    </xf>
    <xf numFmtId="44" fontId="12" fillId="4" borderId="7" xfId="3" applyFont="1" applyFill="1" applyBorder="1" applyAlignment="1">
      <alignment vertical="center" wrapText="1"/>
    </xf>
    <xf numFmtId="0" fontId="9" fillId="4" borderId="23" xfId="0" applyFont="1" applyFill="1" applyBorder="1" applyAlignment="1">
      <alignment horizontal="center" vertical="center" wrapText="1"/>
    </xf>
    <xf numFmtId="0" fontId="9" fillId="4" borderId="9" xfId="0" applyFont="1" applyFill="1" applyBorder="1" applyAlignment="1">
      <alignment horizontal="center" vertical="center" wrapText="1"/>
    </xf>
    <xf numFmtId="4" fontId="9" fillId="4" borderId="9" xfId="0" applyNumberFormat="1" applyFont="1" applyFill="1" applyBorder="1" applyAlignment="1">
      <alignment horizontal="center" vertical="center" wrapText="1"/>
    </xf>
    <xf numFmtId="44" fontId="12" fillId="4" borderId="24" xfId="3" applyFont="1" applyFill="1" applyBorder="1" applyAlignment="1">
      <alignment vertical="center" wrapText="1"/>
    </xf>
    <xf numFmtId="44" fontId="14" fillId="4" borderId="7" xfId="0" applyNumberFormat="1" applyFont="1" applyFill="1" applyBorder="1" applyAlignment="1">
      <alignment vertical="center" wrapText="1"/>
    </xf>
    <xf numFmtId="0" fontId="12" fillId="4" borderId="62" xfId="0" applyFont="1" applyFill="1" applyBorder="1" applyAlignment="1">
      <alignment vertical="center" wrapText="1"/>
    </xf>
    <xf numFmtId="0" fontId="12" fillId="4" borderId="63" xfId="0" applyFont="1" applyFill="1" applyBorder="1" applyAlignment="1">
      <alignment vertical="center" wrapText="1"/>
    </xf>
    <xf numFmtId="44" fontId="14" fillId="4" borderId="64" xfId="0" applyNumberFormat="1" applyFont="1" applyFill="1" applyBorder="1" applyAlignment="1">
      <alignment vertical="center" wrapText="1"/>
    </xf>
    <xf numFmtId="44" fontId="14" fillId="4" borderId="3" xfId="3" applyFont="1" applyFill="1" applyBorder="1" applyAlignment="1">
      <alignment vertical="center" wrapText="1"/>
    </xf>
    <xf numFmtId="44" fontId="14" fillId="4" borderId="1" xfId="3" applyFont="1" applyFill="1" applyBorder="1" applyAlignment="1">
      <alignment vertical="center" wrapText="1"/>
    </xf>
    <xf numFmtId="0" fontId="12" fillId="4" borderId="31" xfId="0" applyFont="1" applyFill="1" applyBorder="1" applyAlignment="1">
      <alignment vertical="center" wrapText="1"/>
    </xf>
    <xf numFmtId="0" fontId="12" fillId="4" borderId="32" xfId="0" applyFont="1" applyFill="1" applyBorder="1" applyAlignment="1">
      <alignment vertical="center" wrapText="1"/>
    </xf>
    <xf numFmtId="44" fontId="12" fillId="4" borderId="32" xfId="3" applyFont="1" applyFill="1" applyBorder="1" applyAlignment="1">
      <alignment vertical="center" wrapText="1"/>
    </xf>
    <xf numFmtId="0" fontId="28" fillId="4" borderId="59" xfId="0" applyFont="1" applyFill="1" applyBorder="1" applyAlignment="1">
      <alignment horizontal="left" vertical="center"/>
    </xf>
    <xf numFmtId="0" fontId="9" fillId="4" borderId="60" xfId="0" applyFont="1" applyFill="1" applyBorder="1" applyAlignment="1">
      <alignment horizontal="center" vertical="center" wrapText="1"/>
    </xf>
    <xf numFmtId="4" fontId="9" fillId="4" borderId="60" xfId="0" applyNumberFormat="1" applyFont="1" applyFill="1" applyBorder="1" applyAlignment="1">
      <alignment horizontal="center" vertical="center" wrapText="1"/>
    </xf>
    <xf numFmtId="44" fontId="12" fillId="4" borderId="61" xfId="3" applyFont="1" applyFill="1" applyBorder="1" applyAlignment="1">
      <alignment vertical="center" wrapText="1"/>
    </xf>
    <xf numFmtId="0" fontId="12" fillId="5" borderId="73" xfId="0" applyFont="1" applyFill="1" applyBorder="1" applyAlignment="1">
      <alignment horizontal="center" vertical="center" wrapText="1"/>
    </xf>
    <xf numFmtId="49" fontId="12" fillId="5" borderId="98" xfId="0" applyNumberFormat="1" applyFont="1" applyFill="1" applyBorder="1" applyAlignment="1">
      <alignment vertical="center"/>
    </xf>
    <xf numFmtId="49" fontId="9" fillId="5" borderId="99" xfId="0" applyNumberFormat="1" applyFont="1" applyFill="1" applyBorder="1" applyAlignment="1">
      <alignment vertical="center"/>
    </xf>
    <xf numFmtId="0" fontId="12" fillId="5" borderId="100" xfId="0" applyFont="1" applyFill="1" applyBorder="1" applyAlignment="1">
      <alignment vertical="center" wrapText="1"/>
    </xf>
    <xf numFmtId="0" fontId="27" fillId="5" borderId="101" xfId="0" applyFont="1" applyFill="1" applyBorder="1" applyAlignment="1">
      <alignment horizontal="center" vertical="center" wrapText="1"/>
    </xf>
    <xf numFmtId="0" fontId="27" fillId="5" borderId="102" xfId="0" applyFont="1" applyFill="1" applyBorder="1" applyAlignment="1">
      <alignment horizontal="center" vertical="center" wrapText="1"/>
    </xf>
    <xf numFmtId="0" fontId="27" fillId="5" borderId="103" xfId="0" applyFont="1" applyFill="1" applyBorder="1" applyAlignment="1">
      <alignment horizontal="center" vertical="center" wrapText="1"/>
    </xf>
    <xf numFmtId="4" fontId="9" fillId="5" borderId="101" xfId="0" applyNumberFormat="1" applyFont="1" applyFill="1" applyBorder="1" applyAlignment="1">
      <alignment horizontal="center" vertical="center" wrapText="1"/>
    </xf>
    <xf numFmtId="0" fontId="12" fillId="5" borderId="102" xfId="0" applyFont="1" applyFill="1" applyBorder="1" applyAlignment="1">
      <alignment horizontal="center" vertical="center" wrapText="1"/>
    </xf>
    <xf numFmtId="0" fontId="12" fillId="5" borderId="103" xfId="0" applyFont="1" applyFill="1" applyBorder="1" applyAlignment="1">
      <alignment horizontal="center" vertical="center" wrapText="1"/>
    </xf>
    <xf numFmtId="0" fontId="10" fillId="0" borderId="0" xfId="0" applyFont="1" applyAlignment="1">
      <alignment vertical="center"/>
    </xf>
    <xf numFmtId="49" fontId="8" fillId="2" borderId="92" xfId="0" applyNumberFormat="1" applyFont="1" applyFill="1" applyBorder="1"/>
    <xf numFmtId="49" fontId="8" fillId="2" borderId="0" xfId="0" applyNumberFormat="1" applyFont="1" applyFill="1"/>
    <xf numFmtId="0" fontId="14" fillId="2" borderId="0" xfId="0" applyFont="1" applyFill="1" applyAlignment="1">
      <alignment horizontal="left" wrapText="1"/>
    </xf>
    <xf numFmtId="0" fontId="10" fillId="0" borderId="70" xfId="0" applyFont="1" applyBorder="1" applyAlignment="1">
      <alignment horizontal="center" vertical="center" wrapText="1"/>
    </xf>
    <xf numFmtId="0" fontId="10" fillId="0" borderId="1" xfId="0" applyFont="1" applyBorder="1" applyAlignment="1">
      <alignment horizontal="center" vertical="center" wrapText="1"/>
    </xf>
    <xf numFmtId="9" fontId="10" fillId="0" borderId="69" xfId="2" applyFont="1" applyBorder="1" applyAlignment="1">
      <alignment horizontal="center" vertical="center" wrapText="1"/>
    </xf>
    <xf numFmtId="44" fontId="10" fillId="0" borderId="70" xfId="0" applyNumberFormat="1" applyFont="1" applyBorder="1" applyAlignment="1">
      <alignment horizontal="right" wrapText="1"/>
    </xf>
    <xf numFmtId="44" fontId="10" fillId="0" borderId="1" xfId="0" applyNumberFormat="1" applyFont="1" applyBorder="1" applyAlignment="1">
      <alignment wrapText="1"/>
    </xf>
    <xf numFmtId="4" fontId="10" fillId="0" borderId="69" xfId="0" applyNumberFormat="1" applyFont="1" applyBorder="1" applyAlignment="1">
      <alignment wrapText="1"/>
    </xf>
    <xf numFmtId="0" fontId="8" fillId="0" borderId="70" xfId="0" applyFont="1" applyBorder="1" applyAlignment="1">
      <alignment horizontal="center" vertical="center" wrapText="1"/>
    </xf>
    <xf numFmtId="0" fontId="8" fillId="0" borderId="1" xfId="0" applyFont="1" applyBorder="1" applyAlignment="1">
      <alignment horizontal="center" vertical="center" wrapText="1"/>
    </xf>
    <xf numFmtId="9" fontId="8" fillId="0" borderId="69" xfId="2" applyFont="1" applyBorder="1" applyAlignment="1">
      <alignment horizontal="center" vertical="center" wrapText="1"/>
    </xf>
    <xf numFmtId="44" fontId="8" fillId="0" borderId="69" xfId="0" applyNumberFormat="1" applyFont="1" applyBorder="1" applyAlignment="1">
      <alignment wrapText="1"/>
    </xf>
    <xf numFmtId="49" fontId="8" fillId="2" borderId="79" xfId="0" applyNumberFormat="1" applyFont="1" applyFill="1" applyBorder="1"/>
    <xf numFmtId="0" fontId="10" fillId="0" borderId="71" xfId="0" applyFont="1" applyBorder="1" applyAlignment="1">
      <alignment horizontal="center" vertical="center" wrapText="1"/>
    </xf>
    <xf numFmtId="0" fontId="10" fillId="0" borderId="5" xfId="0" applyFont="1" applyBorder="1" applyAlignment="1">
      <alignment horizontal="center" vertical="center" wrapText="1"/>
    </xf>
    <xf numFmtId="44" fontId="10" fillId="0" borderId="5" xfId="0" applyNumberFormat="1" applyFont="1" applyBorder="1" applyAlignment="1">
      <alignment horizontal="center" vertical="center" wrapText="1"/>
    </xf>
    <xf numFmtId="9" fontId="10" fillId="0" borderId="81" xfId="0" applyNumberFormat="1" applyFont="1" applyBorder="1" applyAlignment="1">
      <alignment horizontal="center" vertical="center" wrapText="1"/>
    </xf>
    <xf numFmtId="44" fontId="10" fillId="0" borderId="1" xfId="0" applyNumberFormat="1" applyFont="1" applyBorder="1" applyAlignment="1">
      <alignment horizontal="right" wrapText="1"/>
    </xf>
    <xf numFmtId="44" fontId="10" fillId="0" borderId="69" xfId="0" applyNumberFormat="1" applyFont="1" applyBorder="1" applyAlignment="1">
      <alignment wrapText="1"/>
    </xf>
    <xf numFmtId="0" fontId="14" fillId="6" borderId="82" xfId="0" applyFont="1" applyFill="1" applyBorder="1" applyAlignment="1">
      <alignment wrapText="1"/>
    </xf>
    <xf numFmtId="0" fontId="14" fillId="6" borderId="83" xfId="0" applyFont="1" applyFill="1" applyBorder="1" applyAlignment="1">
      <alignment horizontal="right" wrapText="1"/>
    </xf>
    <xf numFmtId="4" fontId="14" fillId="6" borderId="83" xfId="0" applyNumberFormat="1" applyFont="1" applyFill="1" applyBorder="1" applyAlignment="1">
      <alignment wrapText="1"/>
    </xf>
    <xf numFmtId="0" fontId="14" fillId="6" borderId="84" xfId="0" applyFont="1" applyFill="1" applyBorder="1" applyAlignment="1">
      <alignment wrapText="1"/>
    </xf>
    <xf numFmtId="44" fontId="14" fillId="6" borderId="73" xfId="0" applyNumberFormat="1" applyFont="1" applyFill="1" applyBorder="1" applyAlignment="1">
      <alignment horizontal="right" wrapText="1"/>
    </xf>
    <xf numFmtId="44" fontId="14" fillId="6" borderId="74" xfId="0" applyNumberFormat="1" applyFont="1" applyFill="1" applyBorder="1" applyAlignment="1">
      <alignment horizontal="right" wrapText="1"/>
    </xf>
    <xf numFmtId="44" fontId="14" fillId="6" borderId="75" xfId="0" applyNumberFormat="1" applyFont="1" applyFill="1" applyBorder="1" applyAlignment="1">
      <alignment horizontal="right" wrapText="1"/>
    </xf>
    <xf numFmtId="49" fontId="12" fillId="5" borderId="99" xfId="0" applyNumberFormat="1" applyFont="1" applyFill="1" applyBorder="1" applyAlignment="1">
      <alignment vertical="center"/>
    </xf>
    <xf numFmtId="4" fontId="9" fillId="5" borderId="101" xfId="0" applyNumberFormat="1" applyFont="1" applyFill="1" applyBorder="1" applyAlignment="1">
      <alignment horizontal="right" vertical="center" wrapText="1"/>
    </xf>
    <xf numFmtId="4" fontId="12" fillId="5" borderId="102" xfId="0" applyNumberFormat="1" applyFont="1" applyFill="1" applyBorder="1" applyAlignment="1">
      <alignment wrapText="1"/>
    </xf>
    <xf numFmtId="4" fontId="12" fillId="5" borderId="103" xfId="0" applyNumberFormat="1" applyFont="1" applyFill="1" applyBorder="1" applyAlignment="1">
      <alignment wrapText="1"/>
    </xf>
    <xf numFmtId="0" fontId="9" fillId="5" borderId="0" xfId="0" applyFont="1" applyFill="1"/>
    <xf numFmtId="0" fontId="10" fillId="0" borderId="71" xfId="0" applyFont="1" applyBorder="1" applyAlignment="1">
      <alignment wrapText="1"/>
    </xf>
    <xf numFmtId="9" fontId="10" fillId="0" borderId="5" xfId="0" applyNumberFormat="1" applyFont="1" applyBorder="1" applyAlignment="1">
      <alignment horizontal="right" wrapText="1"/>
    </xf>
    <xf numFmtId="44" fontId="10" fillId="0" borderId="5" xfId="0" applyNumberFormat="1" applyFont="1" applyBorder="1" applyAlignment="1">
      <alignment wrapText="1"/>
    </xf>
    <xf numFmtId="9" fontId="10" fillId="0" borderId="81" xfId="2" applyFont="1" applyBorder="1" applyAlignment="1">
      <alignment wrapText="1"/>
    </xf>
    <xf numFmtId="44" fontId="10" fillId="0" borderId="43" xfId="0" applyNumberFormat="1" applyFont="1" applyBorder="1" applyAlignment="1">
      <alignment horizontal="right" wrapText="1"/>
    </xf>
    <xf numFmtId="4" fontId="14" fillId="0" borderId="11" xfId="0" applyNumberFormat="1" applyFont="1" applyBorder="1" applyAlignment="1">
      <alignment wrapText="1"/>
    </xf>
    <xf numFmtId="44" fontId="10" fillId="0" borderId="81" xfId="0" applyNumberFormat="1" applyFont="1" applyBorder="1" applyAlignment="1">
      <alignment wrapText="1"/>
    </xf>
    <xf numFmtId="0" fontId="8" fillId="0" borderId="68" xfId="0" applyFont="1" applyBorder="1" applyAlignment="1">
      <alignment wrapText="1"/>
    </xf>
    <xf numFmtId="9" fontId="8" fillId="0" borderId="4" xfId="0" applyNumberFormat="1" applyFont="1" applyBorder="1" applyAlignment="1">
      <alignment horizontal="right" wrapText="1"/>
    </xf>
    <xf numFmtId="44" fontId="8" fillId="0" borderId="4" xfId="0" applyNumberFormat="1" applyFont="1" applyBorder="1" applyAlignment="1">
      <alignment wrapText="1"/>
    </xf>
    <xf numFmtId="9" fontId="8" fillId="0" borderId="76" xfId="2" applyFont="1" applyBorder="1" applyAlignment="1">
      <alignment wrapText="1"/>
    </xf>
    <xf numFmtId="44" fontId="8" fillId="0" borderId="44" xfId="0" applyNumberFormat="1" applyFont="1" applyBorder="1" applyAlignment="1">
      <alignment horizontal="right" wrapText="1"/>
    </xf>
    <xf numFmtId="4" fontId="14" fillId="0" borderId="3" xfId="0" applyNumberFormat="1" applyFont="1" applyBorder="1" applyAlignment="1">
      <alignment horizontal="right" wrapText="1"/>
    </xf>
    <xf numFmtId="0" fontId="22" fillId="6" borderId="82" xfId="0" applyFont="1" applyFill="1" applyBorder="1" applyAlignment="1">
      <alignment wrapText="1"/>
    </xf>
    <xf numFmtId="0" fontId="22" fillId="6" borderId="83" xfId="0" applyFont="1" applyFill="1" applyBorder="1" applyAlignment="1">
      <alignment horizontal="right" wrapText="1"/>
    </xf>
    <xf numFmtId="4" fontId="22" fillId="6" borderId="83" xfId="0" applyNumberFormat="1" applyFont="1" applyFill="1" applyBorder="1" applyAlignment="1">
      <alignment wrapText="1"/>
    </xf>
    <xf numFmtId="0" fontId="22" fillId="6" borderId="84" xfId="0" applyFont="1" applyFill="1" applyBorder="1" applyAlignment="1">
      <alignment wrapText="1"/>
    </xf>
    <xf numFmtId="44" fontId="22" fillId="6" borderId="45" xfId="0" applyNumberFormat="1" applyFont="1" applyFill="1" applyBorder="1" applyAlignment="1">
      <alignment horizontal="right" wrapText="1"/>
    </xf>
    <xf numFmtId="4" fontId="22" fillId="6" borderId="88" xfId="0" applyNumberFormat="1" applyFont="1" applyFill="1" applyBorder="1" applyAlignment="1">
      <alignment horizontal="right" wrapText="1"/>
    </xf>
    <xf numFmtId="4" fontId="22" fillId="6" borderId="75" xfId="0" applyNumberFormat="1" applyFont="1" applyFill="1" applyBorder="1" applyAlignment="1">
      <alignment horizontal="right" wrapText="1"/>
    </xf>
    <xf numFmtId="0" fontId="11" fillId="6" borderId="0" xfId="0" applyFont="1" applyFill="1"/>
    <xf numFmtId="4" fontId="27" fillId="5" borderId="102" xfId="0" applyNumberFormat="1" applyFont="1" applyFill="1" applyBorder="1" applyAlignment="1">
      <alignment horizontal="center" vertical="center" wrapText="1"/>
    </xf>
    <xf numFmtId="0" fontId="10" fillId="0" borderId="5" xfId="0" applyFont="1" applyBorder="1" applyAlignment="1">
      <alignment horizontal="right" wrapText="1"/>
    </xf>
    <xf numFmtId="44" fontId="10" fillId="0" borderId="71" xfId="0" applyNumberFormat="1" applyFont="1" applyBorder="1" applyAlignment="1">
      <alignment horizontal="right" wrapText="1"/>
    </xf>
    <xf numFmtId="44" fontId="10" fillId="0" borderId="69" xfId="0" applyNumberFormat="1" applyFont="1" applyBorder="1" applyAlignment="1">
      <alignment horizontal="right" wrapText="1"/>
    </xf>
    <xf numFmtId="9" fontId="10" fillId="0" borderId="81" xfId="2" applyFont="1" applyBorder="1" applyAlignment="1">
      <alignment horizontal="right"/>
    </xf>
    <xf numFmtId="49" fontId="11" fillId="2" borderId="77" xfId="0" applyNumberFormat="1" applyFont="1" applyFill="1" applyBorder="1"/>
    <xf numFmtId="0" fontId="8" fillId="0" borderId="71" xfId="0" applyFont="1" applyBorder="1" applyAlignment="1">
      <alignment wrapText="1"/>
    </xf>
    <xf numFmtId="9" fontId="8" fillId="0" borderId="81" xfId="2" applyFont="1" applyBorder="1" applyAlignment="1">
      <alignment wrapText="1"/>
    </xf>
    <xf numFmtId="44" fontId="8" fillId="0" borderId="71" xfId="0" applyNumberFormat="1" applyFont="1" applyBorder="1" applyAlignment="1">
      <alignment horizontal="right" wrapText="1"/>
    </xf>
    <xf numFmtId="44" fontId="8" fillId="0" borderId="69" xfId="0" applyNumberFormat="1" applyFont="1" applyBorder="1" applyAlignment="1">
      <alignment horizontal="right" wrapText="1"/>
    </xf>
    <xf numFmtId="9" fontId="8" fillId="0" borderId="81" xfId="2" applyFont="1" applyBorder="1" applyAlignment="1">
      <alignment horizontal="right"/>
    </xf>
    <xf numFmtId="4" fontId="22" fillId="6" borderId="73" xfId="0" applyNumberFormat="1" applyFont="1" applyFill="1" applyBorder="1" applyAlignment="1">
      <alignment horizontal="right" wrapText="1"/>
    </xf>
    <xf numFmtId="4" fontId="22" fillId="6" borderId="74" xfId="0" applyNumberFormat="1" applyFont="1" applyFill="1" applyBorder="1" applyAlignment="1">
      <alignment horizontal="right" wrapText="1"/>
    </xf>
    <xf numFmtId="0" fontId="9" fillId="5" borderId="98" xfId="0" applyFont="1" applyFill="1" applyBorder="1"/>
    <xf numFmtId="0" fontId="9" fillId="5" borderId="99" xfId="0" applyFont="1" applyFill="1" applyBorder="1"/>
    <xf numFmtId="0" fontId="12" fillId="5" borderId="100" xfId="0" applyFont="1" applyFill="1" applyBorder="1"/>
    <xf numFmtId="0" fontId="27" fillId="5" borderId="101" xfId="0" applyFont="1" applyFill="1" applyBorder="1"/>
    <xf numFmtId="0" fontId="27" fillId="5" borderId="102" xfId="0" applyFont="1" applyFill="1" applyBorder="1" applyAlignment="1">
      <alignment vertical="center"/>
    </xf>
    <xf numFmtId="0" fontId="27" fillId="5" borderId="103" xfId="0" applyFont="1" applyFill="1" applyBorder="1" applyAlignment="1">
      <alignment vertical="center" wrapText="1"/>
    </xf>
    <xf numFmtId="0" fontId="9" fillId="5" borderId="101" xfId="0" applyFont="1" applyFill="1" applyBorder="1"/>
    <xf numFmtId="0" fontId="9" fillId="5" borderId="102" xfId="0" applyFont="1" applyFill="1" applyBorder="1"/>
    <xf numFmtId="0" fontId="9" fillId="5" borderId="103" xfId="0" applyFont="1" applyFill="1" applyBorder="1"/>
    <xf numFmtId="0" fontId="8" fillId="2" borderId="79" xfId="0" applyFont="1" applyFill="1" applyBorder="1"/>
    <xf numFmtId="0" fontId="8" fillId="2" borderId="13" xfId="0" applyFont="1" applyFill="1" applyBorder="1"/>
    <xf numFmtId="0" fontId="14" fillId="2" borderId="13" xfId="0" applyFont="1" applyFill="1" applyBorder="1"/>
    <xf numFmtId="0" fontId="8" fillId="2" borderId="70" xfId="0" applyFont="1" applyFill="1" applyBorder="1" applyAlignment="1">
      <alignment horizontal="right"/>
    </xf>
    <xf numFmtId="0" fontId="10" fillId="0" borderId="1" xfId="0" applyFont="1" applyBorder="1" applyAlignment="1">
      <alignment horizontal="right" wrapText="1"/>
    </xf>
    <xf numFmtId="44" fontId="10" fillId="0" borderId="1" xfId="0" applyNumberFormat="1" applyFont="1" applyBorder="1"/>
    <xf numFmtId="9" fontId="10" fillId="0" borderId="69" xfId="2" applyFont="1" applyBorder="1"/>
    <xf numFmtId="44" fontId="8" fillId="0" borderId="70" xfId="0" applyNumberFormat="1" applyFont="1" applyBorder="1"/>
    <xf numFmtId="44" fontId="14" fillId="0" borderId="1" xfId="0" applyNumberFormat="1" applyFont="1" applyBorder="1" applyAlignment="1">
      <alignment wrapText="1"/>
    </xf>
    <xf numFmtId="9" fontId="8" fillId="0" borderId="69" xfId="2" applyFont="1" applyBorder="1"/>
    <xf numFmtId="0" fontId="14" fillId="6" borderId="82" xfId="0" applyFont="1" applyFill="1" applyBorder="1"/>
    <xf numFmtId="0" fontId="14" fillId="6" borderId="83" xfId="0" applyFont="1" applyFill="1" applyBorder="1"/>
    <xf numFmtId="4" fontId="14" fillId="6" borderId="83" xfId="0" applyNumberFormat="1" applyFont="1" applyFill="1" applyBorder="1"/>
    <xf numFmtId="0" fontId="14" fillId="6" borderId="84" xfId="0" applyFont="1" applyFill="1" applyBorder="1"/>
    <xf numFmtId="4" fontId="14" fillId="6" borderId="73" xfId="0" applyNumberFormat="1" applyFont="1" applyFill="1" applyBorder="1"/>
    <xf numFmtId="4" fontId="14" fillId="6" borderId="74" xfId="0" applyNumberFormat="1" applyFont="1" applyFill="1" applyBorder="1" applyAlignment="1">
      <alignment horizontal="right" wrapText="1"/>
    </xf>
    <xf numFmtId="4" fontId="27" fillId="5" borderId="102" xfId="0" applyNumberFormat="1" applyFont="1" applyFill="1" applyBorder="1" applyAlignment="1">
      <alignment vertical="center" wrapText="1"/>
    </xf>
    <xf numFmtId="49" fontId="8" fillId="2" borderId="92" xfId="0" applyNumberFormat="1" applyFont="1" applyFill="1" applyBorder="1" applyAlignment="1">
      <alignment vertical="center"/>
    </xf>
    <xf numFmtId="49" fontId="14" fillId="2" borderId="0" xfId="0" applyNumberFormat="1" applyFont="1" applyFill="1" applyAlignment="1">
      <alignment vertical="center"/>
    </xf>
    <xf numFmtId="4" fontId="8" fillId="2" borderId="71" xfId="0" applyNumberFormat="1" applyFont="1" applyFill="1" applyBorder="1" applyAlignment="1">
      <alignment horizontal="right" vertical="center" wrapText="1"/>
    </xf>
    <xf numFmtId="0" fontId="18" fillId="2" borderId="5" xfId="0" applyFont="1" applyFill="1" applyBorder="1" applyAlignment="1">
      <alignment wrapText="1"/>
    </xf>
    <xf numFmtId="0" fontId="18" fillId="2" borderId="81" xfId="0" applyFont="1" applyFill="1" applyBorder="1" applyAlignment="1">
      <alignment wrapText="1"/>
    </xf>
    <xf numFmtId="44" fontId="8" fillId="0" borderId="68" xfId="0" applyNumberFormat="1" applyFont="1" applyBorder="1"/>
    <xf numFmtId="44" fontId="14" fillId="0" borderId="4" xfId="0" applyNumberFormat="1" applyFont="1" applyBorder="1" applyAlignment="1">
      <alignment wrapText="1"/>
    </xf>
    <xf numFmtId="44" fontId="14" fillId="0" borderId="76" xfId="0" applyNumberFormat="1" applyFont="1" applyBorder="1" applyAlignment="1">
      <alignment wrapText="1"/>
    </xf>
    <xf numFmtId="49" fontId="8" fillId="3" borderId="78" xfId="0" applyNumberFormat="1" applyFont="1" applyFill="1" applyBorder="1" applyAlignment="1">
      <alignment vertical="center"/>
    </xf>
    <xf numFmtId="49" fontId="8" fillId="3" borderId="9" xfId="0" applyNumberFormat="1" applyFont="1" applyFill="1" applyBorder="1" applyAlignment="1">
      <alignment vertical="center"/>
    </xf>
    <xf numFmtId="0" fontId="8" fillId="3" borderId="9" xfId="0" applyFont="1" applyFill="1" applyBorder="1" applyAlignment="1">
      <alignment vertical="center" wrapText="1"/>
    </xf>
    <xf numFmtId="0" fontId="9" fillId="5" borderId="101" xfId="0" applyFont="1" applyFill="1" applyBorder="1" applyAlignment="1">
      <alignment horizontal="center" vertical="center" wrapText="1"/>
    </xf>
    <xf numFmtId="49" fontId="8" fillId="2" borderId="79" xfId="0" applyNumberFormat="1" applyFont="1" applyFill="1" applyBorder="1" applyAlignment="1">
      <alignment horizontal="left"/>
    </xf>
    <xf numFmtId="49" fontId="8" fillId="2" borderId="13" xfId="0" applyNumberFormat="1" applyFont="1" applyFill="1" applyBorder="1" applyAlignment="1">
      <alignment horizontal="left" indent="1"/>
    </xf>
    <xf numFmtId="0" fontId="27" fillId="2" borderId="13" xfId="0" applyFont="1" applyFill="1" applyBorder="1"/>
    <xf numFmtId="4" fontId="8" fillId="2" borderId="13" xfId="0" applyNumberFormat="1" applyFont="1" applyFill="1" applyBorder="1"/>
    <xf numFmtId="0" fontId="8" fillId="2" borderId="80" xfId="0" applyFont="1" applyFill="1" applyBorder="1"/>
    <xf numFmtId="4" fontId="8" fillId="2" borderId="71" xfId="0" applyNumberFormat="1" applyFont="1" applyFill="1" applyBorder="1"/>
    <xf numFmtId="4" fontId="14" fillId="2" borderId="5" xfId="0" applyNumberFormat="1" applyFont="1" applyFill="1" applyBorder="1" applyAlignment="1">
      <alignment wrapText="1"/>
    </xf>
    <xf numFmtId="4" fontId="14" fillId="2" borderId="81" xfId="0" applyNumberFormat="1" applyFont="1" applyFill="1" applyBorder="1" applyAlignment="1">
      <alignment wrapText="1"/>
    </xf>
    <xf numFmtId="0" fontId="14" fillId="2" borderId="71" xfId="0" applyFont="1" applyFill="1" applyBorder="1"/>
    <xf numFmtId="4" fontId="8" fillId="0" borderId="71" xfId="0" applyNumberFormat="1" applyFont="1" applyBorder="1" applyAlignment="1">
      <alignment horizontal="right" wrapText="1"/>
    </xf>
    <xf numFmtId="4" fontId="8" fillId="0" borderId="1" xfId="0" applyNumberFormat="1" applyFont="1" applyBorder="1" applyAlignment="1">
      <alignment wrapText="1"/>
    </xf>
    <xf numFmtId="4" fontId="8" fillId="0" borderId="69" xfId="0" applyNumberFormat="1" applyFont="1" applyBorder="1" applyAlignment="1">
      <alignment wrapText="1"/>
    </xf>
    <xf numFmtId="49" fontId="8" fillId="2" borderId="77" xfId="0" applyNumberFormat="1" applyFont="1" applyFill="1" applyBorder="1" applyAlignment="1">
      <alignment horizontal="left"/>
    </xf>
    <xf numFmtId="0" fontId="8" fillId="2" borderId="77" xfId="0" applyFont="1" applyFill="1" applyBorder="1"/>
    <xf numFmtId="0" fontId="8" fillId="2" borderId="72" xfId="0" applyFont="1" applyFill="1" applyBorder="1"/>
    <xf numFmtId="4" fontId="8" fillId="2" borderId="70" xfId="0" applyNumberFormat="1" applyFont="1" applyFill="1" applyBorder="1"/>
    <xf numFmtId="4" fontId="14" fillId="2" borderId="1" xfId="0" applyNumberFormat="1" applyFont="1" applyFill="1" applyBorder="1" applyAlignment="1">
      <alignment wrapText="1"/>
    </xf>
    <xf numFmtId="4" fontId="14" fillId="2" borderId="69" xfId="0" applyNumberFormat="1" applyFont="1" applyFill="1" applyBorder="1" applyAlignment="1">
      <alignment wrapText="1"/>
    </xf>
    <xf numFmtId="0" fontId="14" fillId="2" borderId="97" xfId="0" applyFont="1" applyFill="1" applyBorder="1"/>
    <xf numFmtId="0" fontId="14" fillId="6" borderId="98" xfId="0" applyFont="1" applyFill="1" applyBorder="1"/>
    <xf numFmtId="0" fontId="14" fillId="6" borderId="99" xfId="0" applyFont="1" applyFill="1" applyBorder="1"/>
    <xf numFmtId="4" fontId="14" fillId="6" borderId="99" xfId="0" applyNumberFormat="1" applyFont="1" applyFill="1" applyBorder="1"/>
    <xf numFmtId="0" fontId="14" fillId="6" borderId="100" xfId="0" applyFont="1" applyFill="1" applyBorder="1"/>
    <xf numFmtId="4" fontId="14" fillId="6" borderId="74" xfId="0" applyNumberFormat="1" applyFont="1" applyFill="1" applyBorder="1" applyAlignment="1">
      <alignment wrapText="1"/>
    </xf>
    <xf numFmtId="4" fontId="14" fillId="6" borderId="75" xfId="0" applyNumberFormat="1" applyFont="1" applyFill="1" applyBorder="1" applyAlignment="1">
      <alignment wrapText="1"/>
    </xf>
    <xf numFmtId="49" fontId="12" fillId="5" borderId="89" xfId="0" applyNumberFormat="1" applyFont="1" applyFill="1" applyBorder="1" applyAlignment="1">
      <alignment vertical="center"/>
    </xf>
    <xf numFmtId="49" fontId="12" fillId="5" borderId="90" xfId="0" applyNumberFormat="1" applyFont="1" applyFill="1" applyBorder="1" applyAlignment="1">
      <alignment vertical="center"/>
    </xf>
    <xf numFmtId="0" fontId="12" fillId="5" borderId="91" xfId="0" applyFont="1" applyFill="1" applyBorder="1" applyAlignment="1">
      <alignment vertical="center" wrapText="1"/>
    </xf>
    <xf numFmtId="0" fontId="9" fillId="5" borderId="104" xfId="0" applyFont="1" applyFill="1" applyBorder="1" applyAlignment="1">
      <alignment horizontal="center" vertical="center" wrapText="1"/>
    </xf>
    <xf numFmtId="0" fontId="8" fillId="3" borderId="93" xfId="0" applyFont="1" applyFill="1" applyBorder="1" applyAlignment="1">
      <alignment horizontal="left" vertical="center" wrapText="1" indent="1"/>
    </xf>
    <xf numFmtId="0" fontId="14" fillId="2" borderId="11" xfId="0" applyFont="1" applyFill="1" applyBorder="1"/>
    <xf numFmtId="9" fontId="8" fillId="0" borderId="81" xfId="2" applyFont="1" applyBorder="1"/>
    <xf numFmtId="4" fontId="8" fillId="0" borderId="5" xfId="0" applyNumberFormat="1" applyFont="1" applyBorder="1" applyAlignment="1">
      <alignment wrapText="1"/>
    </xf>
    <xf numFmtId="4" fontId="8" fillId="0" borderId="81" xfId="0" applyNumberFormat="1" applyFont="1" applyBorder="1" applyAlignment="1">
      <alignment wrapText="1"/>
    </xf>
    <xf numFmtId="0" fontId="8" fillId="6" borderId="94" xfId="0" applyFont="1" applyFill="1" applyBorder="1" applyAlignment="1">
      <alignment horizontal="left"/>
    </xf>
    <xf numFmtId="0" fontId="8" fillId="6" borderId="95" xfId="0" applyFont="1" applyFill="1" applyBorder="1" applyAlignment="1">
      <alignment horizontal="left"/>
    </xf>
    <xf numFmtId="0" fontId="8" fillId="6" borderId="96" xfId="0" applyFont="1" applyFill="1" applyBorder="1" applyAlignment="1">
      <alignment horizontal="left"/>
    </xf>
    <xf numFmtId="0" fontId="8" fillId="6" borderId="84" xfId="0" applyFont="1" applyFill="1" applyBorder="1" applyAlignment="1">
      <alignment horizontal="left"/>
    </xf>
    <xf numFmtId="4" fontId="14" fillId="6" borderId="73" xfId="0" applyNumberFormat="1" applyFont="1" applyFill="1" applyBorder="1" applyAlignment="1">
      <alignment wrapText="1"/>
    </xf>
    <xf numFmtId="0" fontId="8" fillId="3" borderId="71" xfId="0" applyFont="1" applyFill="1" applyBorder="1"/>
    <xf numFmtId="4" fontId="14" fillId="0" borderId="5" xfId="0" applyNumberFormat="1" applyFont="1" applyBorder="1" applyAlignment="1">
      <alignment horizontal="right" wrapText="1"/>
    </xf>
    <xf numFmtId="4" fontId="8" fillId="0" borderId="81" xfId="0" applyNumberFormat="1" applyFont="1" applyBorder="1" applyAlignment="1">
      <alignment horizontal="right" wrapText="1"/>
    </xf>
    <xf numFmtId="0" fontId="8" fillId="3" borderId="70" xfId="0" applyFont="1" applyFill="1" applyBorder="1"/>
    <xf numFmtId="4" fontId="14" fillId="0" borderId="1" xfId="0" applyNumberFormat="1" applyFont="1" applyBorder="1" applyAlignment="1">
      <alignment horizontal="right" wrapText="1"/>
    </xf>
    <xf numFmtId="4" fontId="8" fillId="0" borderId="69" xfId="0" applyNumberFormat="1" applyFont="1" applyBorder="1" applyAlignment="1">
      <alignment horizontal="right" wrapText="1"/>
    </xf>
    <xf numFmtId="49" fontId="12" fillId="5" borderId="85" xfId="0" applyNumberFormat="1" applyFont="1" applyFill="1" applyBorder="1" applyAlignment="1">
      <alignment vertical="center"/>
    </xf>
    <xf numFmtId="49" fontId="12" fillId="5" borderId="86" xfId="0" applyNumberFormat="1" applyFont="1" applyFill="1" applyBorder="1" applyAlignment="1">
      <alignment vertical="center"/>
    </xf>
    <xf numFmtId="0" fontId="12" fillId="5" borderId="86" xfId="0" applyFont="1" applyFill="1" applyBorder="1" applyAlignment="1">
      <alignment vertical="center" wrapText="1"/>
    </xf>
    <xf numFmtId="0" fontId="9" fillId="5" borderId="86" xfId="0" applyFont="1" applyFill="1" applyBorder="1" applyAlignment="1">
      <alignment horizontal="center" vertical="center" wrapText="1"/>
    </xf>
    <xf numFmtId="4" fontId="9" fillId="5" borderId="86" xfId="0" applyNumberFormat="1" applyFont="1" applyFill="1" applyBorder="1" applyAlignment="1">
      <alignment horizontal="center" vertical="center" wrapText="1"/>
    </xf>
    <xf numFmtId="0" fontId="9" fillId="5" borderId="87" xfId="0" applyFont="1" applyFill="1" applyBorder="1" applyAlignment="1">
      <alignment horizontal="center" vertical="center" wrapText="1"/>
    </xf>
    <xf numFmtId="4" fontId="12" fillId="5" borderId="65" xfId="0" applyNumberFormat="1" applyFont="1" applyFill="1" applyBorder="1" applyAlignment="1">
      <alignment horizontal="right" vertical="center" wrapText="1"/>
    </xf>
    <xf numFmtId="4" fontId="12" fillId="5" borderId="66" xfId="0" applyNumberFormat="1" applyFont="1" applyFill="1" applyBorder="1" applyAlignment="1">
      <alignment horizontal="right" vertical="center" wrapText="1"/>
    </xf>
    <xf numFmtId="4" fontId="12" fillId="5" borderId="67" xfId="0" applyNumberFormat="1" applyFont="1" applyFill="1" applyBorder="1" applyAlignment="1">
      <alignment horizontal="right" vertical="center" wrapText="1"/>
    </xf>
    <xf numFmtId="49" fontId="12" fillId="5" borderId="77" xfId="0" applyNumberFormat="1" applyFont="1" applyFill="1" applyBorder="1" applyAlignment="1">
      <alignment vertical="center"/>
    </xf>
    <xf numFmtId="49" fontId="12" fillId="5" borderId="7" xfId="0" applyNumberFormat="1" applyFont="1" applyFill="1" applyBorder="1" applyAlignment="1">
      <alignment vertical="center"/>
    </xf>
    <xf numFmtId="4" fontId="12" fillId="5" borderId="70" xfId="0" applyNumberFormat="1" applyFont="1" applyFill="1" applyBorder="1" applyAlignment="1">
      <alignment horizontal="right" vertical="center" wrapText="1"/>
    </xf>
    <xf numFmtId="4" fontId="12" fillId="5" borderId="1" xfId="0" applyNumberFormat="1" applyFont="1" applyFill="1" applyBorder="1" applyAlignment="1">
      <alignment horizontal="right" vertical="center" wrapText="1"/>
    </xf>
    <xf numFmtId="4" fontId="12" fillId="5" borderId="69" xfId="0" applyNumberFormat="1" applyFont="1" applyFill="1" applyBorder="1" applyAlignment="1">
      <alignment horizontal="right" vertical="center" wrapText="1"/>
    </xf>
    <xf numFmtId="49" fontId="12" fillId="5" borderId="82" xfId="0" applyNumberFormat="1" applyFont="1" applyFill="1" applyBorder="1" applyAlignment="1">
      <alignment vertical="center"/>
    </xf>
    <xf numFmtId="49" fontId="12" fillId="5" borderId="83" xfId="0" applyNumberFormat="1" applyFont="1" applyFill="1" applyBorder="1" applyAlignment="1">
      <alignment vertical="center"/>
    </xf>
    <xf numFmtId="0" fontId="12" fillId="5" borderId="83" xfId="0" applyFont="1" applyFill="1" applyBorder="1" applyAlignment="1">
      <alignment vertical="center" wrapText="1"/>
    </xf>
    <xf numFmtId="0" fontId="28" fillId="5" borderId="83" xfId="0" applyFont="1" applyFill="1" applyBorder="1" applyAlignment="1">
      <alignment horizontal="left" vertical="center"/>
    </xf>
    <xf numFmtId="0" fontId="9" fillId="5" borderId="83" xfId="0" applyFont="1" applyFill="1" applyBorder="1" applyAlignment="1">
      <alignment horizontal="center" vertical="center" wrapText="1"/>
    </xf>
    <xf numFmtId="4" fontId="9" fillId="5" borderId="83" xfId="0" applyNumberFormat="1" applyFont="1" applyFill="1" applyBorder="1" applyAlignment="1">
      <alignment horizontal="center" vertical="center" wrapText="1"/>
    </xf>
    <xf numFmtId="0" fontId="9" fillId="5" borderId="84" xfId="0" applyFont="1" applyFill="1" applyBorder="1" applyAlignment="1">
      <alignment horizontal="center" vertical="center" wrapText="1"/>
    </xf>
    <xf numFmtId="4" fontId="12" fillId="5" borderId="73" xfId="0" applyNumberFormat="1" applyFont="1" applyFill="1" applyBorder="1" applyAlignment="1">
      <alignment horizontal="right" vertical="center" wrapText="1"/>
    </xf>
    <xf numFmtId="4" fontId="12" fillId="5" borderId="74" xfId="0" applyNumberFormat="1" applyFont="1" applyFill="1" applyBorder="1" applyAlignment="1">
      <alignment wrapText="1"/>
    </xf>
    <xf numFmtId="4" fontId="12" fillId="5" borderId="75" xfId="0" applyNumberFormat="1" applyFont="1" applyFill="1" applyBorder="1" applyAlignment="1">
      <alignment wrapText="1"/>
    </xf>
    <xf numFmtId="0" fontId="18" fillId="0" borderId="0" xfId="0" applyFont="1"/>
    <xf numFmtId="165" fontId="8" fillId="0" borderId="0" xfId="0" applyNumberFormat="1" applyFont="1"/>
    <xf numFmtId="0" fontId="14" fillId="0" borderId="0" xfId="0" applyFont="1" applyAlignment="1">
      <alignment horizontal="right"/>
    </xf>
    <xf numFmtId="165" fontId="8" fillId="0" borderId="0" xfId="0" applyNumberFormat="1" applyFont="1" applyAlignment="1">
      <alignment horizontal="right"/>
    </xf>
    <xf numFmtId="165" fontId="8" fillId="0" borderId="34" xfId="0" applyNumberFormat="1" applyFont="1" applyBorder="1"/>
    <xf numFmtId="165" fontId="14" fillId="0" borderId="34" xfId="0" applyNumberFormat="1" applyFont="1" applyBorder="1" applyAlignment="1">
      <alignment horizontal="right"/>
    </xf>
    <xf numFmtId="165" fontId="14" fillId="0" borderId="35" xfId="0" applyNumberFormat="1" applyFont="1" applyBorder="1" applyAlignment="1">
      <alignment horizontal="right"/>
    </xf>
    <xf numFmtId="0" fontId="31" fillId="0" borderId="0" xfId="0" applyFont="1"/>
    <xf numFmtId="49" fontId="8" fillId="3" borderId="2" xfId="0" applyNumberFormat="1" applyFont="1" applyFill="1" applyBorder="1" applyAlignment="1">
      <alignment vertical="center"/>
    </xf>
    <xf numFmtId="49" fontId="8" fillId="3" borderId="7" xfId="0" applyNumberFormat="1" applyFont="1" applyFill="1" applyBorder="1" applyAlignment="1">
      <alignment vertical="center"/>
    </xf>
    <xf numFmtId="0" fontId="8" fillId="3" borderId="7" xfId="0" applyFont="1" applyFill="1" applyBorder="1" applyAlignment="1">
      <alignment horizontal="left" vertical="center" wrapText="1"/>
    </xf>
    <xf numFmtId="49" fontId="8" fillId="3" borderId="12" xfId="0" applyNumberFormat="1" applyFont="1" applyFill="1" applyBorder="1" applyAlignment="1">
      <alignment vertical="center"/>
    </xf>
    <xf numFmtId="49" fontId="8" fillId="3" borderId="13" xfId="0" applyNumberFormat="1" applyFont="1" applyFill="1" applyBorder="1" applyAlignment="1">
      <alignment vertical="center"/>
    </xf>
    <xf numFmtId="0" fontId="12" fillId="4" borderId="1" xfId="0" applyFont="1" applyFill="1" applyBorder="1" applyAlignment="1">
      <alignment horizontal="center" vertical="center" wrapText="1"/>
    </xf>
    <xf numFmtId="0" fontId="8" fillId="6" borderId="7" xfId="0" applyFont="1" applyFill="1" applyBorder="1" applyAlignment="1">
      <alignment horizontal="left" wrapText="1"/>
    </xf>
    <xf numFmtId="0" fontId="14" fillId="2" borderId="21" xfId="0" applyFont="1" applyFill="1" applyBorder="1" applyAlignment="1">
      <alignment horizontal="left" wrapText="1"/>
    </xf>
    <xf numFmtId="0" fontId="8" fillId="6" borderId="7" xfId="0" applyFont="1" applyFill="1" applyBorder="1" applyAlignment="1">
      <alignment horizontal="left"/>
    </xf>
    <xf numFmtId="0" fontId="8" fillId="2" borderId="21" xfId="0" applyFont="1" applyFill="1" applyBorder="1" applyAlignment="1">
      <alignment wrapText="1"/>
    </xf>
    <xf numFmtId="49" fontId="8" fillId="3" borderId="77" xfId="0" applyNumberFormat="1" applyFont="1" applyFill="1" applyBorder="1" applyAlignment="1">
      <alignment vertical="center"/>
    </xf>
    <xf numFmtId="49" fontId="8" fillId="3" borderId="79" xfId="0" applyNumberFormat="1" applyFont="1" applyFill="1" applyBorder="1" applyAlignment="1">
      <alignment vertical="center"/>
    </xf>
    <xf numFmtId="0" fontId="8" fillId="6" borderId="83" xfId="0" applyFont="1" applyFill="1" applyBorder="1" applyAlignment="1">
      <alignment horizontal="left"/>
    </xf>
    <xf numFmtId="0" fontId="12" fillId="5" borderId="74" xfId="0" applyFont="1" applyFill="1" applyBorder="1" applyAlignment="1">
      <alignment horizontal="center" vertical="center" wrapText="1"/>
    </xf>
    <xf numFmtId="0" fontId="12" fillId="5" borderId="75" xfId="0" applyFont="1" applyFill="1" applyBorder="1" applyAlignment="1">
      <alignment horizontal="center" vertical="center" wrapText="1"/>
    </xf>
    <xf numFmtId="49" fontId="14" fillId="0" borderId="0" xfId="0" applyNumberFormat="1" applyFont="1" applyAlignment="1">
      <alignment horizontal="center"/>
    </xf>
    <xf numFmtId="0" fontId="8" fillId="0" borderId="0" xfId="0" applyFont="1"/>
    <xf numFmtId="49" fontId="15" fillId="0" borderId="0" xfId="0" applyNumberFormat="1" applyFont="1" applyAlignment="1">
      <alignment horizontal="center"/>
    </xf>
    <xf numFmtId="0" fontId="6" fillId="0" borderId="0" xfId="0" applyFont="1" applyAlignment="1">
      <alignment horizontal="center" wrapText="1"/>
    </xf>
    <xf numFmtId="49" fontId="1" fillId="0" borderId="0" xfId="0" applyNumberFormat="1" applyFont="1" applyAlignment="1">
      <alignment horizontal="center"/>
    </xf>
    <xf numFmtId="49" fontId="7" fillId="0" borderId="0" xfId="0" applyNumberFormat="1" applyFont="1" applyAlignment="1">
      <alignment horizontal="center"/>
    </xf>
    <xf numFmtId="49" fontId="7" fillId="0" borderId="13" xfId="0" applyNumberFormat="1" applyFont="1" applyBorder="1" applyAlignment="1">
      <alignment horizontal="center"/>
    </xf>
    <xf numFmtId="0" fontId="24" fillId="4" borderId="1"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14" fillId="2" borderId="1" xfId="0" applyFont="1" applyFill="1" applyBorder="1"/>
    <xf numFmtId="0" fontId="18" fillId="0" borderId="1" xfId="0" applyFont="1" applyBorder="1"/>
    <xf numFmtId="0" fontId="8" fillId="2" borderId="1" xfId="0" applyFont="1" applyFill="1" applyBorder="1"/>
    <xf numFmtId="44" fontId="8" fillId="2" borderId="1" xfId="3" applyFont="1" applyFill="1" applyBorder="1" applyAlignment="1">
      <alignment vertical="center"/>
    </xf>
    <xf numFmtId="0" fontId="18" fillId="0" borderId="1" xfId="0" applyFont="1" applyBorder="1" applyAlignment="1">
      <alignment vertical="center"/>
    </xf>
    <xf numFmtId="44" fontId="8" fillId="2" borderId="21" xfId="3" applyFont="1" applyFill="1" applyBorder="1" applyAlignment="1">
      <alignment vertical="center"/>
    </xf>
    <xf numFmtId="0" fontId="18" fillId="0" borderId="7" xfId="0" applyFont="1" applyBorder="1" applyAlignment="1">
      <alignment vertical="center"/>
    </xf>
    <xf numFmtId="0" fontId="18" fillId="0" borderId="3" xfId="0" applyFont="1" applyBorder="1" applyAlignment="1">
      <alignment vertical="center"/>
    </xf>
    <xf numFmtId="0" fontId="8" fillId="2" borderId="21" xfId="3" applyNumberFormat="1" applyFont="1" applyFill="1" applyBorder="1" applyAlignment="1">
      <alignment vertical="center" wrapText="1"/>
    </xf>
    <xf numFmtId="0" fontId="18" fillId="0" borderId="7" xfId="0" applyFont="1" applyBorder="1" applyAlignment="1">
      <alignment vertical="center" wrapText="1"/>
    </xf>
    <xf numFmtId="0" fontId="18" fillId="0" borderId="3" xfId="0" applyFont="1" applyBorder="1" applyAlignment="1">
      <alignment vertical="center" wrapText="1"/>
    </xf>
    <xf numFmtId="44" fontId="8" fillId="2" borderId="21" xfId="3" applyFont="1" applyFill="1" applyBorder="1" applyAlignment="1">
      <alignment vertical="center" wrapText="1"/>
    </xf>
    <xf numFmtId="0" fontId="18" fillId="2" borderId="7" xfId="0" applyFont="1" applyFill="1" applyBorder="1" applyAlignment="1">
      <alignment vertical="center" wrapText="1"/>
    </xf>
    <xf numFmtId="0" fontId="18" fillId="2" borderId="3" xfId="0" applyFont="1" applyFill="1" applyBorder="1" applyAlignment="1">
      <alignment vertical="center" wrapText="1"/>
    </xf>
    <xf numFmtId="44" fontId="10" fillId="2" borderId="21" xfId="3" applyFont="1" applyFill="1" applyBorder="1" applyAlignment="1">
      <alignment vertical="center" wrapText="1"/>
    </xf>
    <xf numFmtId="44" fontId="9" fillId="2" borderId="53" xfId="3" applyFont="1" applyFill="1" applyBorder="1" applyAlignment="1">
      <alignment vertical="center" wrapText="1"/>
    </xf>
    <xf numFmtId="0" fontId="18" fillId="0" borderId="34" xfId="0" applyFont="1" applyBorder="1" applyAlignment="1">
      <alignment vertical="center" wrapText="1"/>
    </xf>
    <xf numFmtId="0" fontId="18" fillId="0" borderId="55" xfId="0" applyFont="1" applyBorder="1" applyAlignment="1">
      <alignment vertical="center" wrapText="1"/>
    </xf>
    <xf numFmtId="0" fontId="8" fillId="2" borderId="21" xfId="0" applyFont="1" applyFill="1" applyBorder="1" applyAlignment="1">
      <alignment vertical="center" wrapText="1"/>
    </xf>
    <xf numFmtId="0" fontId="18" fillId="0" borderId="22" xfId="0" applyFont="1" applyBorder="1" applyAlignment="1">
      <alignment vertical="center" wrapText="1"/>
    </xf>
    <xf numFmtId="0" fontId="8" fillId="2" borderId="21" xfId="0" applyFont="1" applyFill="1" applyBorder="1" applyAlignment="1">
      <alignment horizontal="right"/>
    </xf>
    <xf numFmtId="0" fontId="8" fillId="2" borderId="7" xfId="0" applyFont="1" applyFill="1" applyBorder="1" applyAlignment="1">
      <alignment horizontal="right"/>
    </xf>
    <xf numFmtId="0" fontId="8" fillId="2" borderId="22" xfId="0" applyFont="1" applyFill="1" applyBorder="1" applyAlignment="1">
      <alignment horizontal="right"/>
    </xf>
    <xf numFmtId="0" fontId="8" fillId="3" borderId="27"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28" xfId="0" applyFont="1" applyFill="1" applyBorder="1" applyAlignment="1">
      <alignment horizontal="left" vertical="center" wrapText="1"/>
    </xf>
    <xf numFmtId="0" fontId="8" fillId="0" borderId="27" xfId="0" applyFont="1" applyBorder="1" applyAlignment="1">
      <alignment horizontal="left" vertical="center" wrapText="1"/>
    </xf>
    <xf numFmtId="0" fontId="8" fillId="0" borderId="13" xfId="0" applyFont="1" applyBorder="1" applyAlignment="1">
      <alignment horizontal="left" vertical="center" wrapText="1"/>
    </xf>
    <xf numFmtId="0" fontId="8" fillId="0" borderId="28" xfId="0" applyFont="1" applyBorder="1" applyAlignment="1">
      <alignment horizontal="left" vertical="center" wrapText="1"/>
    </xf>
    <xf numFmtId="44" fontId="8" fillId="2" borderId="49" xfId="3" applyFont="1" applyFill="1" applyBorder="1" applyAlignment="1">
      <alignment horizontal="center" vertical="center" wrapText="1"/>
    </xf>
    <xf numFmtId="44" fontId="8" fillId="2" borderId="50" xfId="3" applyFont="1" applyFill="1" applyBorder="1" applyAlignment="1">
      <alignment horizontal="center" vertical="center" wrapText="1"/>
    </xf>
    <xf numFmtId="44" fontId="8" fillId="2" borderId="51" xfId="3" applyFont="1" applyFill="1" applyBorder="1" applyAlignment="1">
      <alignment horizontal="center" vertical="center" wrapText="1"/>
    </xf>
    <xf numFmtId="0" fontId="9" fillId="2" borderId="53" xfId="0" applyFont="1" applyFill="1" applyBorder="1" applyAlignment="1">
      <alignment horizontal="center" vertical="center" wrapText="1"/>
    </xf>
    <xf numFmtId="0" fontId="18" fillId="0" borderId="54" xfId="0" applyFont="1" applyBorder="1" applyAlignment="1">
      <alignment vertical="center" wrapText="1"/>
    </xf>
    <xf numFmtId="0" fontId="12" fillId="2" borderId="53" xfId="0" applyFont="1" applyFill="1" applyBorder="1" applyAlignment="1">
      <alignment vertical="center" wrapText="1"/>
    </xf>
    <xf numFmtId="0" fontId="18" fillId="0" borderId="34" xfId="0" applyFont="1" applyBorder="1" applyAlignment="1">
      <alignment horizontal="center" vertical="center" wrapText="1"/>
    </xf>
    <xf numFmtId="0" fontId="18" fillId="0" borderId="54" xfId="0" applyFont="1" applyBorder="1" applyAlignment="1">
      <alignment horizontal="center" vertical="center" wrapText="1"/>
    </xf>
    <xf numFmtId="49" fontId="15" fillId="0" borderId="1" xfId="0" applyNumberFormat="1" applyFont="1" applyBorder="1" applyAlignment="1">
      <alignment horizontal="left"/>
    </xf>
    <xf numFmtId="49" fontId="15" fillId="0" borderId="2" xfId="0" applyNumberFormat="1" applyFont="1" applyBorder="1" applyAlignment="1">
      <alignment horizontal="left"/>
    </xf>
    <xf numFmtId="49" fontId="8" fillId="3" borderId="2" xfId="0" applyNumberFormat="1" applyFont="1" applyFill="1" applyBorder="1" applyAlignment="1">
      <alignment vertical="center"/>
    </xf>
    <xf numFmtId="49" fontId="8" fillId="3" borderId="7" xfId="0" applyNumberFormat="1" applyFont="1" applyFill="1" applyBorder="1" applyAlignment="1">
      <alignment vertical="center"/>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8" fillId="0" borderId="52" xfId="0" applyFont="1" applyBorder="1" applyAlignment="1">
      <alignment horizontal="left" vertical="center" wrapText="1"/>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22" xfId="0" applyFont="1" applyFill="1" applyBorder="1" applyAlignment="1">
      <alignment horizontal="left" vertical="center" wrapText="1"/>
    </xf>
    <xf numFmtId="44" fontId="8" fillId="2" borderId="21" xfId="3" applyFont="1" applyFill="1" applyBorder="1" applyAlignment="1">
      <alignment horizontal="center" vertical="center" wrapText="1"/>
    </xf>
    <xf numFmtId="44" fontId="8" fillId="2" borderId="7" xfId="3" applyFont="1" applyFill="1" applyBorder="1" applyAlignment="1">
      <alignment horizontal="center" vertical="center" wrapText="1"/>
    </xf>
    <xf numFmtId="44" fontId="8" fillId="2" borderId="3" xfId="3" applyFont="1" applyFill="1" applyBorder="1" applyAlignment="1">
      <alignment horizontal="center" vertical="center" wrapText="1"/>
    </xf>
    <xf numFmtId="44" fontId="8" fillId="0" borderId="27" xfId="3" applyFont="1" applyBorder="1" applyAlignment="1">
      <alignment horizontal="center" vertical="center" wrapText="1"/>
    </xf>
    <xf numFmtId="44" fontId="8" fillId="0" borderId="13" xfId="3" applyFont="1" applyBorder="1" applyAlignment="1">
      <alignment horizontal="center" vertical="center" wrapText="1"/>
    </xf>
    <xf numFmtId="44" fontId="8" fillId="0" borderId="11" xfId="3" applyFont="1" applyBorder="1" applyAlignment="1">
      <alignment horizontal="center" vertical="center" wrapText="1"/>
    </xf>
    <xf numFmtId="0" fontId="8" fillId="3" borderId="1" xfId="0" applyFont="1" applyFill="1" applyBorder="1" applyAlignment="1">
      <alignment horizontal="left" vertical="center" wrapText="1"/>
    </xf>
    <xf numFmtId="44" fontId="8" fillId="2" borderId="1" xfId="3" applyFont="1" applyFill="1" applyBorder="1" applyAlignment="1">
      <alignment horizontal="center" vertical="center" wrapText="1"/>
    </xf>
    <xf numFmtId="49" fontId="8" fillId="3" borderId="12" xfId="0" applyNumberFormat="1" applyFont="1" applyFill="1" applyBorder="1" applyAlignment="1">
      <alignment vertical="center"/>
    </xf>
    <xf numFmtId="49" fontId="8" fillId="3" borderId="13" xfId="0" applyNumberFormat="1" applyFont="1" applyFill="1" applyBorder="1" applyAlignment="1">
      <alignment vertical="center"/>
    </xf>
    <xf numFmtId="0" fontId="8" fillId="3" borderId="21" xfId="0" applyFont="1" applyFill="1" applyBorder="1" applyAlignment="1">
      <alignment vertical="center" wrapText="1"/>
    </xf>
    <xf numFmtId="0" fontId="22" fillId="2" borderId="21" xfId="0" applyFont="1" applyFill="1" applyBorder="1" applyAlignment="1">
      <alignment horizontal="left" wrapText="1"/>
    </xf>
    <xf numFmtId="0" fontId="18" fillId="0" borderId="7" xfId="0" applyFont="1" applyBorder="1" applyAlignment="1">
      <alignment horizontal="left" wrapText="1"/>
    </xf>
    <xf numFmtId="0" fontId="18" fillId="0" borderId="22" xfId="0" applyFont="1" applyBorder="1" applyAlignment="1">
      <alignment horizontal="left" wrapText="1"/>
    </xf>
    <xf numFmtId="0" fontId="11" fillId="2" borderId="21" xfId="0" applyFont="1" applyFill="1" applyBorder="1" applyAlignment="1">
      <alignment wrapText="1"/>
    </xf>
    <xf numFmtId="0" fontId="18" fillId="0" borderId="7" xfId="0" applyFont="1" applyBorder="1" applyAlignment="1">
      <alignment wrapText="1"/>
    </xf>
    <xf numFmtId="0" fontId="18" fillId="0" borderId="22" xfId="0" applyFont="1" applyBorder="1" applyAlignment="1">
      <alignment wrapText="1"/>
    </xf>
    <xf numFmtId="49" fontId="8" fillId="0" borderId="2" xfId="0" applyNumberFormat="1" applyFont="1" applyBorder="1" applyAlignment="1">
      <alignment horizontal="left"/>
    </xf>
    <xf numFmtId="49" fontId="8" fillId="0" borderId="7" xfId="0" applyNumberFormat="1" applyFont="1" applyBorder="1" applyAlignment="1">
      <alignment horizontal="left"/>
    </xf>
    <xf numFmtId="49" fontId="10" fillId="0" borderId="0" xfId="0" applyNumberFormat="1" applyFont="1" applyAlignment="1">
      <alignment horizontal="center"/>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7" xfId="0" applyFont="1" applyFill="1" applyBorder="1" applyAlignment="1">
      <alignment horizontal="center" vertical="center" wrapText="1"/>
    </xf>
    <xf numFmtId="44" fontId="12" fillId="4" borderId="3" xfId="3" applyFont="1" applyFill="1" applyBorder="1" applyAlignment="1">
      <alignment horizontal="center" vertical="center" wrapText="1"/>
    </xf>
    <xf numFmtId="44" fontId="12" fillId="4" borderId="10" xfId="3"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44" fontId="12" fillId="4" borderId="33" xfId="3" applyFont="1" applyFill="1" applyBorder="1" applyAlignment="1">
      <alignment horizontal="center" vertical="center" wrapText="1"/>
    </xf>
    <xf numFmtId="44" fontId="8" fillId="0" borderId="12" xfId="3" applyFont="1" applyBorder="1" applyAlignment="1">
      <alignment horizontal="center" vertical="center" wrapText="1"/>
    </xf>
    <xf numFmtId="44" fontId="12" fillId="4" borderId="18" xfId="3" applyFont="1" applyFill="1" applyBorder="1" applyAlignment="1">
      <alignment horizontal="center" vertical="center" wrapText="1"/>
    </xf>
    <xf numFmtId="44" fontId="12" fillId="4" borderId="20" xfId="3" applyFont="1" applyFill="1" applyBorder="1" applyAlignment="1">
      <alignment horizontal="center" vertical="center" wrapText="1"/>
    </xf>
    <xf numFmtId="44" fontId="12" fillId="4" borderId="12" xfId="3" applyFont="1" applyFill="1" applyBorder="1" applyAlignment="1">
      <alignment horizontal="center" vertical="center" wrapText="1"/>
    </xf>
    <xf numFmtId="0" fontId="8" fillId="6" borderId="2" xfId="0" applyFont="1" applyFill="1" applyBorder="1" applyAlignment="1">
      <alignment horizontal="left" wrapText="1"/>
    </xf>
    <xf numFmtId="0" fontId="8" fillId="6" borderId="7" xfId="0" applyFont="1" applyFill="1" applyBorder="1" applyAlignment="1">
      <alignment horizontal="left" wrapText="1"/>
    </xf>
    <xf numFmtId="0" fontId="14" fillId="2" borderId="21" xfId="0" applyFont="1" applyFill="1" applyBorder="1" applyAlignment="1">
      <alignment horizontal="left" wrapText="1"/>
    </xf>
    <xf numFmtId="49" fontId="8" fillId="0" borderId="0" xfId="0" applyNumberFormat="1" applyFont="1" applyAlignment="1">
      <alignment horizontal="left"/>
    </xf>
    <xf numFmtId="0" fontId="8" fillId="6" borderId="2" xfId="0" applyFont="1" applyFill="1" applyBorder="1" applyAlignment="1">
      <alignment horizontal="left"/>
    </xf>
    <xf numFmtId="0" fontId="8" fillId="6" borderId="7" xfId="0" applyFont="1" applyFill="1" applyBorder="1" applyAlignment="1">
      <alignment horizontal="left"/>
    </xf>
    <xf numFmtId="44" fontId="12" fillId="4" borderId="1" xfId="3" applyFont="1" applyFill="1" applyBorder="1" applyAlignment="1">
      <alignment horizontal="center" vertical="center" wrapText="1"/>
    </xf>
    <xf numFmtId="0" fontId="8" fillId="2" borderId="21" xfId="0" applyFont="1" applyFill="1" applyBorder="1" applyAlignment="1">
      <alignment wrapText="1"/>
    </xf>
    <xf numFmtId="0" fontId="8" fillId="2" borderId="21"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22" xfId="0" applyFont="1" applyBorder="1" applyAlignment="1">
      <alignment horizontal="center" vertical="center" wrapText="1"/>
    </xf>
    <xf numFmtId="49" fontId="15" fillId="0" borderId="7" xfId="0" applyNumberFormat="1" applyFont="1" applyBorder="1" applyAlignment="1">
      <alignment horizontal="left"/>
    </xf>
    <xf numFmtId="49" fontId="15" fillId="0" borderId="22" xfId="0" applyNumberFormat="1" applyFont="1" applyBorder="1" applyAlignment="1">
      <alignment horizontal="left"/>
    </xf>
    <xf numFmtId="49" fontId="8" fillId="2" borderId="2" xfId="0" applyNumberFormat="1" applyFont="1" applyFill="1" applyBorder="1" applyAlignment="1">
      <alignment vertical="center"/>
    </xf>
    <xf numFmtId="49" fontId="8" fillId="2" borderId="7" xfId="0" applyNumberFormat="1" applyFont="1" applyFill="1" applyBorder="1" applyAlignment="1">
      <alignment vertical="center"/>
    </xf>
    <xf numFmtId="0" fontId="8" fillId="2" borderId="65" xfId="0" applyFont="1" applyFill="1" applyBorder="1" applyAlignment="1">
      <alignment horizontal="center" vertical="center" wrapText="1"/>
    </xf>
    <xf numFmtId="0" fontId="18" fillId="0" borderId="66" xfId="0" applyFont="1" applyBorder="1" applyAlignment="1">
      <alignment horizontal="center" vertical="center" wrapText="1"/>
    </xf>
    <xf numFmtId="0" fontId="18" fillId="0" borderId="67" xfId="0" applyFont="1" applyBorder="1" applyAlignment="1">
      <alignment horizontal="center" vertical="center" wrapText="1"/>
    </xf>
    <xf numFmtId="4" fontId="8" fillId="2" borderId="65" xfId="0" applyNumberFormat="1" applyFont="1" applyFill="1" applyBorder="1" applyAlignment="1">
      <alignment horizontal="right" vertical="center" wrapText="1"/>
    </xf>
    <xf numFmtId="0" fontId="18" fillId="0" borderId="66" xfId="0" applyFont="1" applyBorder="1" applyAlignment="1">
      <alignment wrapText="1"/>
    </xf>
    <xf numFmtId="0" fontId="18" fillId="0" borderId="67" xfId="0" applyFont="1" applyBorder="1" applyAlignment="1">
      <alignment wrapText="1"/>
    </xf>
    <xf numFmtId="0" fontId="15" fillId="2" borderId="77" xfId="0" applyFont="1" applyFill="1" applyBorder="1"/>
    <xf numFmtId="0" fontId="30" fillId="0" borderId="7" xfId="0" applyFont="1" applyBorder="1"/>
    <xf numFmtId="0" fontId="8" fillId="3" borderId="77" xfId="0" applyFont="1" applyFill="1" applyBorder="1" applyAlignment="1">
      <alignment wrapText="1"/>
    </xf>
    <xf numFmtId="0" fontId="18" fillId="3" borderId="7" xfId="0" applyFont="1" applyFill="1" applyBorder="1" applyAlignment="1">
      <alignment wrapText="1"/>
    </xf>
    <xf numFmtId="0" fontId="18" fillId="2" borderId="79" xfId="0" applyFont="1" applyFill="1" applyBorder="1" applyAlignment="1">
      <alignment wrapText="1"/>
    </xf>
    <xf numFmtId="0" fontId="18" fillId="2" borderId="13" xfId="0" applyFont="1" applyFill="1" applyBorder="1" applyAlignment="1">
      <alignment wrapText="1"/>
    </xf>
    <xf numFmtId="0" fontId="18" fillId="2" borderId="80" xfId="0" applyFont="1" applyFill="1" applyBorder="1" applyAlignment="1">
      <alignment wrapText="1"/>
    </xf>
    <xf numFmtId="0" fontId="18" fillId="2" borderId="77" xfId="0" applyFont="1" applyFill="1" applyBorder="1" applyAlignment="1">
      <alignment wrapText="1"/>
    </xf>
    <xf numFmtId="0" fontId="18" fillId="2" borderId="7" xfId="0" applyFont="1" applyFill="1" applyBorder="1" applyAlignment="1">
      <alignment wrapText="1"/>
    </xf>
    <xf numFmtId="0" fontId="18" fillId="2" borderId="72" xfId="0" applyFont="1" applyFill="1" applyBorder="1" applyAlignment="1">
      <alignment wrapText="1"/>
    </xf>
    <xf numFmtId="4" fontId="8" fillId="2" borderId="77" xfId="0" applyNumberFormat="1" applyFont="1" applyFill="1" applyBorder="1" applyAlignment="1">
      <alignment horizontal="right" wrapText="1"/>
    </xf>
    <xf numFmtId="0" fontId="18" fillId="0" borderId="72" xfId="0" applyFont="1" applyBorder="1" applyAlignment="1">
      <alignment wrapText="1"/>
    </xf>
    <xf numFmtId="49" fontId="15" fillId="0" borderId="77" xfId="0" applyNumberFormat="1" applyFont="1" applyBorder="1" applyAlignment="1">
      <alignment horizontal="left"/>
    </xf>
    <xf numFmtId="0" fontId="8" fillId="3" borderId="77" xfId="0" applyFont="1" applyFill="1" applyBorder="1" applyAlignment="1">
      <alignment horizontal="left" vertical="center" wrapText="1"/>
    </xf>
    <xf numFmtId="0" fontId="18" fillId="0" borderId="7" xfId="0" applyFont="1" applyBorder="1" applyAlignment="1">
      <alignment horizontal="left" vertical="center" wrapText="1"/>
    </xf>
    <xf numFmtId="0" fontId="8" fillId="2" borderId="77" xfId="0" applyFont="1" applyFill="1" applyBorder="1" applyAlignment="1">
      <alignment horizontal="left" vertical="center" wrapText="1"/>
    </xf>
    <xf numFmtId="44" fontId="8" fillId="2" borderId="77" xfId="0" applyNumberFormat="1" applyFont="1" applyFill="1" applyBorder="1" applyAlignment="1">
      <alignment horizontal="right" wrapText="1"/>
    </xf>
    <xf numFmtId="0" fontId="18" fillId="0" borderId="7" xfId="0" applyFont="1" applyBorder="1" applyAlignment="1">
      <alignment horizontal="right" wrapText="1"/>
    </xf>
    <xf numFmtId="0" fontId="18" fillId="0" borderId="72" xfId="0" applyFont="1" applyBorder="1" applyAlignment="1">
      <alignment horizontal="right" wrapText="1"/>
    </xf>
    <xf numFmtId="0" fontId="8" fillId="2" borderId="77" xfId="0" applyFont="1" applyFill="1" applyBorder="1" applyAlignment="1">
      <alignment wrapText="1"/>
    </xf>
    <xf numFmtId="0" fontId="8" fillId="2" borderId="77" xfId="0" applyFont="1" applyFill="1" applyBorder="1" applyAlignment="1">
      <alignment horizontal="center" vertical="center" wrapText="1"/>
    </xf>
    <xf numFmtId="0" fontId="8" fillId="2" borderId="79" xfId="0" applyFont="1" applyFill="1" applyBorder="1" applyAlignment="1">
      <alignment wrapText="1"/>
    </xf>
    <xf numFmtId="0" fontId="18" fillId="0" borderId="13" xfId="0" applyFont="1" applyBorder="1" applyAlignment="1">
      <alignment wrapText="1"/>
    </xf>
    <xf numFmtId="0" fontId="11" fillId="2" borderId="77" xfId="0" applyFont="1" applyFill="1" applyBorder="1" applyAlignment="1">
      <alignment wrapText="1"/>
    </xf>
    <xf numFmtId="4" fontId="8" fillId="2" borderId="79" xfId="0" applyNumberFormat="1" applyFont="1" applyFill="1" applyBorder="1" applyAlignment="1">
      <alignment wrapText="1"/>
    </xf>
    <xf numFmtId="0" fontId="18" fillId="0" borderId="80" xfId="0" applyFont="1" applyBorder="1" applyAlignment="1">
      <alignment wrapText="1"/>
    </xf>
    <xf numFmtId="0" fontId="18" fillId="2" borderId="77" xfId="0" applyFont="1" applyFill="1" applyBorder="1" applyAlignment="1">
      <alignment vertical="center" wrapText="1"/>
    </xf>
    <xf numFmtId="49" fontId="15" fillId="0" borderId="77" xfId="0" applyNumberFormat="1" applyFont="1" applyBorder="1"/>
    <xf numFmtId="0" fontId="18" fillId="0" borderId="7" xfId="0" applyFont="1" applyBorder="1"/>
    <xf numFmtId="4" fontId="8" fillId="2" borderId="79" xfId="0" applyNumberFormat="1" applyFont="1" applyFill="1" applyBorder="1" applyAlignment="1">
      <alignment horizontal="right" wrapText="1"/>
    </xf>
    <xf numFmtId="0" fontId="18" fillId="0" borderId="13" xfId="0" applyFont="1" applyBorder="1" applyAlignment="1">
      <alignment horizontal="right" wrapText="1"/>
    </xf>
    <xf numFmtId="0" fontId="18" fillId="0" borderId="80" xfId="0" applyFont="1" applyBorder="1" applyAlignment="1">
      <alignment horizontal="right" wrapText="1"/>
    </xf>
    <xf numFmtId="4" fontId="11" fillId="2" borderId="77" xfId="0" applyNumberFormat="1" applyFont="1" applyFill="1" applyBorder="1" applyAlignment="1">
      <alignment horizontal="right" wrapText="1"/>
    </xf>
    <xf numFmtId="0" fontId="8" fillId="3" borderId="77" xfId="0" applyFont="1" applyFill="1" applyBorder="1" applyAlignment="1">
      <alignment vertical="center" wrapText="1"/>
    </xf>
    <xf numFmtId="49" fontId="8" fillId="3" borderId="77" xfId="0" applyNumberFormat="1" applyFont="1" applyFill="1" applyBorder="1" applyAlignment="1">
      <alignment vertical="center"/>
    </xf>
    <xf numFmtId="0" fontId="8" fillId="6" borderId="82" xfId="0" applyFont="1" applyFill="1" applyBorder="1" applyAlignment="1">
      <alignment horizontal="left" wrapText="1"/>
    </xf>
    <xf numFmtId="0" fontId="8" fillId="6" borderId="83" xfId="0" applyFont="1" applyFill="1" applyBorder="1" applyAlignment="1">
      <alignment horizontal="left" wrapText="1"/>
    </xf>
    <xf numFmtId="49" fontId="8" fillId="3" borderId="79" xfId="0" applyNumberFormat="1" applyFont="1" applyFill="1" applyBorder="1" applyAlignment="1">
      <alignment vertical="center"/>
    </xf>
    <xf numFmtId="0" fontId="8" fillId="6" borderId="82" xfId="0" applyFont="1" applyFill="1" applyBorder="1" applyAlignment="1">
      <alignment horizontal="left"/>
    </xf>
    <xf numFmtId="0" fontId="8" fillId="6" borderId="83" xfId="0" applyFont="1" applyFill="1" applyBorder="1" applyAlignment="1">
      <alignment horizontal="left"/>
    </xf>
    <xf numFmtId="0" fontId="12" fillId="5" borderId="7" xfId="0" applyFont="1" applyFill="1" applyBorder="1" applyAlignment="1">
      <alignment horizontal="left" vertical="center" wrapText="1"/>
    </xf>
    <xf numFmtId="0" fontId="12" fillId="5" borderId="72" xfId="0" applyFont="1" applyFill="1" applyBorder="1" applyAlignment="1">
      <alignment horizontal="left" vertical="center" wrapText="1"/>
    </xf>
    <xf numFmtId="49" fontId="8" fillId="3" borderId="92" xfId="0" applyNumberFormat="1" applyFont="1" applyFill="1" applyBorder="1" applyAlignment="1">
      <alignment vertical="center"/>
    </xf>
    <xf numFmtId="49" fontId="8" fillId="3" borderId="0" xfId="0" applyNumberFormat="1" applyFont="1" applyFill="1" applyAlignment="1">
      <alignment vertical="center"/>
    </xf>
    <xf numFmtId="0" fontId="11" fillId="6" borderId="82" xfId="0" applyFont="1" applyFill="1" applyBorder="1" applyAlignment="1">
      <alignment horizontal="left" wrapText="1"/>
    </xf>
    <xf numFmtId="0" fontId="11" fillId="6" borderId="83" xfId="0" applyFont="1" applyFill="1" applyBorder="1" applyAlignment="1">
      <alignment horizontal="left" wrapText="1"/>
    </xf>
    <xf numFmtId="49" fontId="8" fillId="0" borderId="77" xfId="0" applyNumberFormat="1" applyFont="1" applyBorder="1" applyAlignment="1">
      <alignment horizontal="left"/>
    </xf>
    <xf numFmtId="0" fontId="15" fillId="3" borderId="77" xfId="0" applyFont="1" applyFill="1" applyBorder="1"/>
    <xf numFmtId="0" fontId="30" fillId="3" borderId="7" xfId="0" applyFont="1" applyFill="1" applyBorder="1"/>
    <xf numFmtId="49" fontId="29" fillId="0" borderId="0" xfId="0" applyNumberFormat="1" applyFont="1" applyAlignment="1">
      <alignment horizontal="center"/>
    </xf>
    <xf numFmtId="0" fontId="12" fillId="5" borderId="65" xfId="0" applyFont="1" applyFill="1" applyBorder="1" applyAlignment="1">
      <alignment horizontal="center" wrapText="1"/>
    </xf>
    <xf numFmtId="0" fontId="12" fillId="5" borderId="66" xfId="0" applyFont="1" applyFill="1" applyBorder="1" applyAlignment="1">
      <alignment horizontal="center" wrapText="1"/>
    </xf>
    <xf numFmtId="0" fontId="12" fillId="5" borderId="67" xfId="0" applyFont="1" applyFill="1" applyBorder="1" applyAlignment="1">
      <alignment horizontal="center" wrapText="1"/>
    </xf>
    <xf numFmtId="0" fontId="12" fillId="5" borderId="73" xfId="0" applyFont="1" applyFill="1" applyBorder="1" applyAlignment="1">
      <alignment horizontal="center" wrapText="1"/>
    </xf>
    <xf numFmtId="0" fontId="12" fillId="5" borderId="74" xfId="0" applyFont="1" applyFill="1" applyBorder="1" applyAlignment="1">
      <alignment horizontal="center" wrapText="1"/>
    </xf>
    <xf numFmtId="0" fontId="12" fillId="5" borderId="75" xfId="0" applyFont="1" applyFill="1" applyBorder="1" applyAlignment="1">
      <alignment horizontal="center" wrapText="1"/>
    </xf>
    <xf numFmtId="0" fontId="12" fillId="5" borderId="65" xfId="0" applyFont="1" applyFill="1" applyBorder="1" applyAlignment="1">
      <alignment horizontal="center" vertical="center" wrapText="1"/>
    </xf>
    <xf numFmtId="0" fontId="12" fillId="5" borderId="66" xfId="0" applyFont="1" applyFill="1" applyBorder="1" applyAlignment="1">
      <alignment horizontal="center" vertical="center" wrapText="1"/>
    </xf>
    <xf numFmtId="0" fontId="12" fillId="5" borderId="67" xfId="0" applyFont="1" applyFill="1" applyBorder="1" applyAlignment="1">
      <alignment horizontal="center" vertical="center" wrapText="1"/>
    </xf>
    <xf numFmtId="0" fontId="12" fillId="5" borderId="74" xfId="0" applyFont="1" applyFill="1" applyBorder="1" applyAlignment="1">
      <alignment horizontal="center" vertical="center" wrapText="1"/>
    </xf>
    <xf numFmtId="0" fontId="12" fillId="5" borderId="75" xfId="0" applyFont="1" applyFill="1" applyBorder="1" applyAlignment="1">
      <alignment horizontal="center" vertical="center" wrapText="1"/>
    </xf>
  </cellXfs>
  <cellStyles count="4">
    <cellStyle name="Currency" xfId="3" builtinId="4"/>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sa.gov/travel-resources" TargetMode="External"/><Relationship Id="rId2" Type="http://schemas.openxmlformats.org/officeDocument/2006/relationships/hyperlink" Target="https://aoprals.state.gov/web920/per_diem.asp" TargetMode="External"/><Relationship Id="rId1" Type="http://schemas.openxmlformats.org/officeDocument/2006/relationships/hyperlink" Target="https://www.gsa.gov/policy-regulations/policy/travel-management-policy/fly-america-act" TargetMode="External"/><Relationship Id="rId6" Type="http://schemas.openxmlformats.org/officeDocument/2006/relationships/printerSettings" Target="../printerSettings/printerSettings1.bin"/><Relationship Id="rId5" Type="http://schemas.openxmlformats.org/officeDocument/2006/relationships/hyperlink" Target="https://www.ecfr.gov/current/title-2/subtitle-B/chapter-VI" TargetMode="External"/><Relationship Id="rId4" Type="http://schemas.openxmlformats.org/officeDocument/2006/relationships/hyperlink" Target="https://www.ecfr.gov/current/title-2/subtitle-A/chapter-II/part-2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6"/>
  <sheetViews>
    <sheetView tabSelected="1" zoomScale="80" zoomScaleNormal="80" workbookViewId="0">
      <selection activeCell="A26" sqref="A26"/>
    </sheetView>
  </sheetViews>
  <sheetFormatPr defaultColWidth="9.140625" defaultRowHeight="15.75" x14ac:dyDescent="0.25"/>
  <cols>
    <col min="1" max="1" width="202.5703125" style="10" customWidth="1"/>
    <col min="2" max="2" width="119" style="8" customWidth="1"/>
    <col min="3" max="16384" width="9.140625" style="8"/>
  </cols>
  <sheetData>
    <row r="1" spans="1:1" ht="27.75" customHeight="1" x14ac:dyDescent="0.25">
      <c r="A1" s="29" t="s">
        <v>0</v>
      </c>
    </row>
    <row r="2" spans="1:1" ht="15" customHeight="1" thickBot="1" x14ac:dyDescent="0.3">
      <c r="A2" s="12"/>
    </row>
    <row r="3" spans="1:1" ht="22.5" customHeight="1" thickTop="1" x14ac:dyDescent="0.25">
      <c r="A3" s="30" t="s">
        <v>1</v>
      </c>
    </row>
    <row r="4" spans="1:1" ht="15" customHeight="1" x14ac:dyDescent="0.25">
      <c r="A4" s="31" t="s">
        <v>2</v>
      </c>
    </row>
    <row r="5" spans="1:1" ht="15" customHeight="1" x14ac:dyDescent="0.25">
      <c r="A5" s="31" t="s">
        <v>3</v>
      </c>
    </row>
    <row r="6" spans="1:1" ht="15" customHeight="1" x14ac:dyDescent="0.25">
      <c r="A6" s="31" t="s">
        <v>4</v>
      </c>
    </row>
    <row r="7" spans="1:1" ht="15" customHeight="1" x14ac:dyDescent="0.25">
      <c r="A7" s="32"/>
    </row>
    <row r="8" spans="1:1" ht="15" customHeight="1" x14ac:dyDescent="0.25">
      <c r="A8" s="31" t="s">
        <v>5</v>
      </c>
    </row>
    <row r="9" spans="1:1" ht="15" customHeight="1" x14ac:dyDescent="0.25">
      <c r="A9" s="31"/>
    </row>
    <row r="10" spans="1:1" ht="15" customHeight="1" x14ac:dyDescent="0.25">
      <c r="A10" s="31" t="s">
        <v>6</v>
      </c>
    </row>
    <row r="11" spans="1:1" ht="15" customHeight="1" x14ac:dyDescent="0.25">
      <c r="A11" s="33" t="s">
        <v>7</v>
      </c>
    </row>
    <row r="12" spans="1:1" ht="15" customHeight="1" x14ac:dyDescent="0.25">
      <c r="A12" s="34" t="s">
        <v>8</v>
      </c>
    </row>
    <row r="13" spans="1:1" ht="15" customHeight="1" x14ac:dyDescent="0.25">
      <c r="A13" s="34" t="s">
        <v>9</v>
      </c>
    </row>
    <row r="14" spans="1:1" ht="15" customHeight="1" x14ac:dyDescent="0.25">
      <c r="A14" s="34" t="s">
        <v>10</v>
      </c>
    </row>
    <row r="15" spans="1:1" ht="15" customHeight="1" x14ac:dyDescent="0.25">
      <c r="A15" s="34" t="s">
        <v>11</v>
      </c>
    </row>
    <row r="16" spans="1:1" ht="15" customHeight="1" x14ac:dyDescent="0.25">
      <c r="A16" s="34" t="s">
        <v>12</v>
      </c>
    </row>
    <row r="17" spans="1:1" ht="15" customHeight="1" x14ac:dyDescent="0.25">
      <c r="A17" s="34" t="s">
        <v>13</v>
      </c>
    </row>
    <row r="18" spans="1:1" ht="15" customHeight="1" x14ac:dyDescent="0.25">
      <c r="A18" s="34"/>
    </row>
    <row r="19" spans="1:1" ht="27" customHeight="1" x14ac:dyDescent="0.25">
      <c r="A19" s="32" t="s">
        <v>14</v>
      </c>
    </row>
    <row r="20" spans="1:1" ht="15" customHeight="1" x14ac:dyDescent="0.25">
      <c r="A20" s="32"/>
    </row>
    <row r="21" spans="1:1" ht="15" customHeight="1" x14ac:dyDescent="0.25">
      <c r="A21" s="35" t="s">
        <v>15</v>
      </c>
    </row>
    <row r="22" spans="1:1" ht="43.5" customHeight="1" thickBot="1" x14ac:dyDescent="0.3">
      <c r="A22" s="36" t="s">
        <v>16</v>
      </c>
    </row>
    <row r="23" spans="1:1" ht="15" customHeight="1" thickTop="1" x14ac:dyDescent="0.25">
      <c r="A23" s="37"/>
    </row>
    <row r="24" spans="1:1" ht="15" customHeight="1" thickBot="1" x14ac:dyDescent="0.3">
      <c r="A24" s="38" t="s">
        <v>17</v>
      </c>
    </row>
    <row r="25" spans="1:1" ht="15" customHeight="1" x14ac:dyDescent="0.25">
      <c r="A25" s="39" t="s">
        <v>18</v>
      </c>
    </row>
    <row r="26" spans="1:1" ht="63" customHeight="1" x14ac:dyDescent="0.25">
      <c r="A26" s="40" t="s">
        <v>19</v>
      </c>
    </row>
    <row r="27" spans="1:1" ht="15" customHeight="1" x14ac:dyDescent="0.25">
      <c r="A27" s="40"/>
    </row>
    <row r="28" spans="1:1" ht="41.25" customHeight="1" x14ac:dyDescent="0.25">
      <c r="A28" s="40" t="s">
        <v>20</v>
      </c>
    </row>
    <row r="29" spans="1:1" ht="15" customHeight="1" x14ac:dyDescent="0.25">
      <c r="A29" s="40"/>
    </row>
    <row r="30" spans="1:1" ht="69" customHeight="1" x14ac:dyDescent="0.25">
      <c r="A30" s="40" t="s">
        <v>21</v>
      </c>
    </row>
    <row r="31" spans="1:1" ht="15" customHeight="1" x14ac:dyDescent="0.25">
      <c r="A31" s="40"/>
    </row>
    <row r="32" spans="1:1" ht="60.75" customHeight="1" x14ac:dyDescent="0.25">
      <c r="A32" s="40" t="s">
        <v>22</v>
      </c>
    </row>
    <row r="33" spans="1:1" ht="15" customHeight="1" x14ac:dyDescent="0.25">
      <c r="A33" s="40"/>
    </row>
    <row r="34" spans="1:1" ht="50.25" customHeight="1" thickBot="1" x14ac:dyDescent="0.3">
      <c r="A34" s="41" t="s">
        <v>23</v>
      </c>
    </row>
    <row r="35" spans="1:1" ht="12" customHeight="1" x14ac:dyDescent="0.25">
      <c r="A35" s="42"/>
    </row>
    <row r="36" spans="1:1" ht="18.75" customHeight="1" x14ac:dyDescent="0.25">
      <c r="A36" s="43" t="s">
        <v>24</v>
      </c>
    </row>
    <row r="37" spans="1:1" ht="22.5" customHeight="1" x14ac:dyDescent="0.25">
      <c r="A37" s="44" t="s">
        <v>25</v>
      </c>
    </row>
    <row r="38" spans="1:1" ht="22.5" customHeight="1" x14ac:dyDescent="0.25">
      <c r="A38" s="45" t="s">
        <v>26</v>
      </c>
    </row>
    <row r="39" spans="1:1" ht="21.75" customHeight="1" thickBot="1" x14ac:dyDescent="0.3">
      <c r="A39" s="46" t="s">
        <v>27</v>
      </c>
    </row>
    <row r="40" spans="1:1" ht="15" customHeight="1" thickBot="1" x14ac:dyDescent="0.3">
      <c r="A40" s="47"/>
    </row>
    <row r="41" spans="1:1" ht="21.75" customHeight="1" x14ac:dyDescent="0.25">
      <c r="A41" s="39" t="s">
        <v>28</v>
      </c>
    </row>
    <row r="42" spans="1:1" ht="25.5" customHeight="1" x14ac:dyDescent="0.25">
      <c r="A42" s="40" t="s">
        <v>29</v>
      </c>
    </row>
    <row r="43" spans="1:1" ht="15" customHeight="1" x14ac:dyDescent="0.25">
      <c r="A43" s="40"/>
    </row>
    <row r="44" spans="1:1" ht="23.25" customHeight="1" x14ac:dyDescent="0.25">
      <c r="A44" s="40" t="s">
        <v>30</v>
      </c>
    </row>
    <row r="45" spans="1:1" ht="15" customHeight="1" x14ac:dyDescent="0.25">
      <c r="A45" s="40"/>
    </row>
    <row r="46" spans="1:1" ht="48.75" customHeight="1" x14ac:dyDescent="0.25">
      <c r="A46" s="40" t="s">
        <v>31</v>
      </c>
    </row>
    <row r="47" spans="1:1" ht="15" customHeight="1" x14ac:dyDescent="0.25">
      <c r="A47" s="40"/>
    </row>
    <row r="48" spans="1:1" ht="44.25" customHeight="1" thickBot="1" x14ac:dyDescent="0.3">
      <c r="A48" s="40" t="s">
        <v>32</v>
      </c>
    </row>
    <row r="49" spans="1:1" ht="9" customHeight="1" x14ac:dyDescent="0.25">
      <c r="A49" s="48"/>
    </row>
    <row r="50" spans="1:1" ht="15" customHeight="1" x14ac:dyDescent="0.25">
      <c r="A50" s="49" t="s">
        <v>24</v>
      </c>
    </row>
    <row r="51" spans="1:1" ht="28.5" customHeight="1" thickBot="1" x14ac:dyDescent="0.3">
      <c r="A51" s="50" t="s">
        <v>33</v>
      </c>
    </row>
    <row r="52" spans="1:1" ht="15" customHeight="1" thickBot="1" x14ac:dyDescent="0.3">
      <c r="A52" s="51"/>
    </row>
    <row r="53" spans="1:1" ht="24" customHeight="1" x14ac:dyDescent="0.25">
      <c r="A53" s="39" t="s">
        <v>34</v>
      </c>
    </row>
    <row r="54" spans="1:1" ht="77.25" customHeight="1" x14ac:dyDescent="0.25">
      <c r="A54" s="40" t="s">
        <v>35</v>
      </c>
    </row>
    <row r="55" spans="1:1" ht="15" customHeight="1" x14ac:dyDescent="0.25">
      <c r="A55" s="40"/>
    </row>
    <row r="56" spans="1:1" ht="21" customHeight="1" x14ac:dyDescent="0.25">
      <c r="A56" s="41" t="s">
        <v>36</v>
      </c>
    </row>
    <row r="57" spans="1:1" ht="15" customHeight="1" x14ac:dyDescent="0.25">
      <c r="A57" s="40"/>
    </row>
    <row r="58" spans="1:1" ht="42" customHeight="1" x14ac:dyDescent="0.25">
      <c r="A58" s="40" t="s">
        <v>37</v>
      </c>
    </row>
    <row r="59" spans="1:1" ht="15" customHeight="1" x14ac:dyDescent="0.25">
      <c r="A59" s="40"/>
    </row>
    <row r="60" spans="1:1" ht="39.75" customHeight="1" x14ac:dyDescent="0.25">
      <c r="A60" s="40" t="s">
        <v>38</v>
      </c>
    </row>
    <row r="61" spans="1:1" ht="17.25" customHeight="1" x14ac:dyDescent="0.25">
      <c r="A61" s="40"/>
    </row>
    <row r="62" spans="1:1" ht="26.25" customHeight="1" thickBot="1" x14ac:dyDescent="0.3">
      <c r="A62" s="40" t="s">
        <v>39</v>
      </c>
    </row>
    <row r="63" spans="1:1" ht="12.75" customHeight="1" x14ac:dyDescent="0.25">
      <c r="A63" s="52"/>
    </row>
    <row r="64" spans="1:1" ht="21.75" customHeight="1" x14ac:dyDescent="0.25">
      <c r="A64" s="53" t="s">
        <v>40</v>
      </c>
    </row>
    <row r="65" spans="1:1" ht="22.5" customHeight="1" x14ac:dyDescent="0.25">
      <c r="A65" s="54" t="s">
        <v>41</v>
      </c>
    </row>
    <row r="66" spans="1:1" ht="21" customHeight="1" x14ac:dyDescent="0.25">
      <c r="A66" s="54" t="s">
        <v>42</v>
      </c>
    </row>
    <row r="67" spans="1:1" ht="21" customHeight="1" x14ac:dyDescent="0.25">
      <c r="A67" s="54" t="s">
        <v>43</v>
      </c>
    </row>
    <row r="68" spans="1:1" ht="21.75" customHeight="1" thickBot="1" x14ac:dyDescent="0.3">
      <c r="A68" s="55" t="s">
        <v>44</v>
      </c>
    </row>
    <row r="69" spans="1:1" ht="15" customHeight="1" thickBot="1" x14ac:dyDescent="0.3">
      <c r="A69" s="56"/>
    </row>
    <row r="70" spans="1:1" ht="24.75" customHeight="1" x14ac:dyDescent="0.25">
      <c r="A70" s="39" t="s">
        <v>45</v>
      </c>
    </row>
    <row r="71" spans="1:1" ht="78" customHeight="1" x14ac:dyDescent="0.25">
      <c r="A71" s="40" t="s">
        <v>46</v>
      </c>
    </row>
    <row r="72" spans="1:1" ht="15" customHeight="1" x14ac:dyDescent="0.25">
      <c r="A72" s="40"/>
    </row>
    <row r="73" spans="1:1" ht="45" customHeight="1" x14ac:dyDescent="0.25">
      <c r="A73" s="40" t="s">
        <v>47</v>
      </c>
    </row>
    <row r="74" spans="1:1" ht="15" customHeight="1" x14ac:dyDescent="0.25">
      <c r="A74" s="40"/>
    </row>
    <row r="75" spans="1:1" ht="29.25" customHeight="1" thickBot="1" x14ac:dyDescent="0.3">
      <c r="A75" s="40" t="s">
        <v>48</v>
      </c>
    </row>
    <row r="76" spans="1:1" ht="15" customHeight="1" x14ac:dyDescent="0.25">
      <c r="A76" s="57"/>
    </row>
    <row r="77" spans="1:1" ht="15" customHeight="1" x14ac:dyDescent="0.25">
      <c r="A77" s="58" t="s">
        <v>40</v>
      </c>
    </row>
    <row r="78" spans="1:1" ht="15" customHeight="1" x14ac:dyDescent="0.25">
      <c r="A78" s="59" t="s">
        <v>49</v>
      </c>
    </row>
    <row r="79" spans="1:1" ht="15" customHeight="1" x14ac:dyDescent="0.25">
      <c r="A79" s="59" t="s">
        <v>50</v>
      </c>
    </row>
    <row r="80" spans="1:1" ht="15" customHeight="1" x14ac:dyDescent="0.25">
      <c r="A80" s="59" t="s">
        <v>51</v>
      </c>
    </row>
    <row r="81" spans="1:1" ht="15" customHeight="1" x14ac:dyDescent="0.25">
      <c r="A81" s="59" t="s">
        <v>52</v>
      </c>
    </row>
    <row r="82" spans="1:1" ht="15" customHeight="1" x14ac:dyDescent="0.25">
      <c r="A82" s="59" t="s">
        <v>53</v>
      </c>
    </row>
    <row r="83" spans="1:1" ht="15" customHeight="1" x14ac:dyDescent="0.25">
      <c r="A83" s="60" t="s">
        <v>54</v>
      </c>
    </row>
    <row r="84" spans="1:1" ht="15" customHeight="1" x14ac:dyDescent="0.25">
      <c r="A84" s="59" t="s">
        <v>55</v>
      </c>
    </row>
    <row r="85" spans="1:1" ht="15" customHeight="1" x14ac:dyDescent="0.25">
      <c r="A85" s="59" t="s">
        <v>25</v>
      </c>
    </row>
    <row r="86" spans="1:1" ht="15" customHeight="1" x14ac:dyDescent="0.25">
      <c r="A86" s="59" t="s">
        <v>56</v>
      </c>
    </row>
    <row r="87" spans="1:1" ht="15" customHeight="1" x14ac:dyDescent="0.25">
      <c r="A87" s="59" t="s">
        <v>57</v>
      </c>
    </row>
    <row r="88" spans="1:1" ht="15" customHeight="1" thickBot="1" x14ac:dyDescent="0.3">
      <c r="A88" s="61" t="s">
        <v>58</v>
      </c>
    </row>
    <row r="89" spans="1:1" ht="15" customHeight="1" thickBot="1" x14ac:dyDescent="0.3">
      <c r="A89" s="62"/>
    </row>
    <row r="90" spans="1:1" ht="21" customHeight="1" x14ac:dyDescent="0.25">
      <c r="A90" s="39" t="s">
        <v>59</v>
      </c>
    </row>
    <row r="91" spans="1:1" ht="21.75" customHeight="1" x14ac:dyDescent="0.25">
      <c r="A91" s="40" t="s">
        <v>60</v>
      </c>
    </row>
    <row r="92" spans="1:1" ht="15" customHeight="1" x14ac:dyDescent="0.25">
      <c r="A92" s="40"/>
    </row>
    <row r="93" spans="1:1" ht="72.75" customHeight="1" x14ac:dyDescent="0.25">
      <c r="A93" s="40" t="s">
        <v>61</v>
      </c>
    </row>
    <row r="94" spans="1:1" ht="15" customHeight="1" x14ac:dyDescent="0.25">
      <c r="A94" s="40"/>
    </row>
    <row r="95" spans="1:1" ht="28.5" customHeight="1" x14ac:dyDescent="0.25">
      <c r="A95" s="40" t="s">
        <v>62</v>
      </c>
    </row>
    <row r="96" spans="1:1" ht="15" customHeight="1" x14ac:dyDescent="0.25">
      <c r="A96" s="40"/>
    </row>
    <row r="97" spans="1:2" ht="53.25" customHeight="1" thickBot="1" x14ac:dyDescent="0.3">
      <c r="A97" s="40" t="s">
        <v>63</v>
      </c>
    </row>
    <row r="98" spans="1:2" ht="15" customHeight="1" x14ac:dyDescent="0.25">
      <c r="A98" s="52"/>
    </row>
    <row r="99" spans="1:2" ht="15" customHeight="1" x14ac:dyDescent="0.25">
      <c r="A99" s="58" t="s">
        <v>40</v>
      </c>
    </row>
    <row r="100" spans="1:2" ht="15" customHeight="1" thickBot="1" x14ac:dyDescent="0.3">
      <c r="A100" s="63" t="s">
        <v>64</v>
      </c>
    </row>
    <row r="101" spans="1:2" ht="15" customHeight="1" thickBot="1" x14ac:dyDescent="0.3">
      <c r="A101" s="47"/>
    </row>
    <row r="102" spans="1:2" ht="22.5" customHeight="1" x14ac:dyDescent="0.25">
      <c r="A102" s="39" t="s">
        <v>65</v>
      </c>
    </row>
    <row r="103" spans="1:2" ht="48.75" customHeight="1" x14ac:dyDescent="0.25">
      <c r="A103" s="40" t="s">
        <v>66</v>
      </c>
    </row>
    <row r="104" spans="1:2" ht="15" customHeight="1" x14ac:dyDescent="0.25">
      <c r="A104" s="40"/>
    </row>
    <row r="105" spans="1:2" ht="15" customHeight="1" x14ac:dyDescent="0.25">
      <c r="A105" s="64" t="s">
        <v>67</v>
      </c>
    </row>
    <row r="106" spans="1:2" ht="54.75" customHeight="1" x14ac:dyDescent="0.25">
      <c r="A106" s="40" t="s">
        <v>68</v>
      </c>
    </row>
    <row r="107" spans="1:2" ht="15" customHeight="1" x14ac:dyDescent="0.25">
      <c r="A107" s="40"/>
    </row>
    <row r="108" spans="1:2" ht="15" customHeight="1" x14ac:dyDescent="0.25">
      <c r="A108" s="64" t="s">
        <v>69</v>
      </c>
    </row>
    <row r="109" spans="1:2" ht="38.25" customHeight="1" x14ac:dyDescent="0.25">
      <c r="A109" s="65" t="s">
        <v>70</v>
      </c>
      <c r="B109" s="66"/>
    </row>
    <row r="110" spans="1:2" ht="15" customHeight="1" x14ac:dyDescent="0.25">
      <c r="A110" s="40"/>
      <c r="B110" s="67"/>
    </row>
    <row r="111" spans="1:2" ht="42.75" customHeight="1" x14ac:dyDescent="0.25">
      <c r="A111" s="40" t="s">
        <v>71</v>
      </c>
    </row>
    <row r="112" spans="1:2" ht="15" customHeight="1" x14ac:dyDescent="0.25">
      <c r="A112" s="40"/>
    </row>
    <row r="113" spans="1:1" ht="35.25" customHeight="1" x14ac:dyDescent="0.25">
      <c r="A113" s="40" t="s">
        <v>72</v>
      </c>
    </row>
    <row r="114" spans="1:1" ht="15.75" customHeight="1" x14ac:dyDescent="0.25">
      <c r="A114" s="40"/>
    </row>
    <row r="115" spans="1:1" ht="21" customHeight="1" x14ac:dyDescent="0.25">
      <c r="A115" s="40" t="s">
        <v>73</v>
      </c>
    </row>
    <row r="116" spans="1:1" ht="21" customHeight="1" x14ac:dyDescent="0.25">
      <c r="A116" s="40"/>
    </row>
    <row r="117" spans="1:1" ht="39" customHeight="1" x14ac:dyDescent="0.25">
      <c r="A117" s="40" t="s">
        <v>74</v>
      </c>
    </row>
    <row r="118" spans="1:1" ht="15" customHeight="1" x14ac:dyDescent="0.25">
      <c r="A118" s="40"/>
    </row>
    <row r="119" spans="1:1" ht="58.5" customHeight="1" x14ac:dyDescent="0.25">
      <c r="A119" s="40" t="s">
        <v>75</v>
      </c>
    </row>
    <row r="120" spans="1:1" ht="15" customHeight="1" x14ac:dyDescent="0.25">
      <c r="A120" s="40"/>
    </row>
    <row r="121" spans="1:1" ht="25.5" customHeight="1" x14ac:dyDescent="0.25">
      <c r="A121" s="41" t="s">
        <v>76</v>
      </c>
    </row>
    <row r="122" spans="1:1" ht="15" customHeight="1" x14ac:dyDescent="0.25">
      <c r="A122" s="40"/>
    </row>
    <row r="123" spans="1:1" ht="15" customHeight="1" x14ac:dyDescent="0.25">
      <c r="A123" s="68" t="s">
        <v>77</v>
      </c>
    </row>
    <row r="124" spans="1:1" ht="15" customHeight="1" x14ac:dyDescent="0.25">
      <c r="A124" s="69" t="s">
        <v>78</v>
      </c>
    </row>
    <row r="125" spans="1:1" ht="15" customHeight="1" x14ac:dyDescent="0.25">
      <c r="A125" s="69" t="s">
        <v>79</v>
      </c>
    </row>
    <row r="126" spans="1:1" ht="15" customHeight="1" x14ac:dyDescent="0.25">
      <c r="A126" s="69" t="s">
        <v>80</v>
      </c>
    </row>
    <row r="127" spans="1:1" ht="15" customHeight="1" x14ac:dyDescent="0.25">
      <c r="A127" s="69" t="s">
        <v>81</v>
      </c>
    </row>
    <row r="128" spans="1:1" ht="39.75" customHeight="1" x14ac:dyDescent="0.25">
      <c r="A128" s="70" t="s">
        <v>82</v>
      </c>
    </row>
    <row r="129" spans="1:1" ht="15" customHeight="1" x14ac:dyDescent="0.25">
      <c r="A129" s="71"/>
    </row>
    <row r="130" spans="1:1" ht="15" customHeight="1" x14ac:dyDescent="0.25">
      <c r="A130" s="64" t="s">
        <v>83</v>
      </c>
    </row>
    <row r="131" spans="1:1" ht="66" customHeight="1" x14ac:dyDescent="0.25">
      <c r="A131" s="40" t="s">
        <v>84</v>
      </c>
    </row>
    <row r="132" spans="1:1" ht="16.5" customHeight="1" x14ac:dyDescent="0.25">
      <c r="A132" s="40"/>
    </row>
    <row r="133" spans="1:1" ht="23.25" customHeight="1" x14ac:dyDescent="0.25">
      <c r="A133" s="40" t="s">
        <v>85</v>
      </c>
    </row>
    <row r="134" spans="1:1" ht="15" customHeight="1" x14ac:dyDescent="0.25">
      <c r="A134" s="40"/>
    </row>
    <row r="135" spans="1:1" ht="15" customHeight="1" x14ac:dyDescent="0.25">
      <c r="A135" s="68" t="s">
        <v>86</v>
      </c>
    </row>
    <row r="136" spans="1:1" ht="15" customHeight="1" x14ac:dyDescent="0.25">
      <c r="A136" s="69" t="s">
        <v>87</v>
      </c>
    </row>
    <row r="137" spans="1:1" ht="15" customHeight="1" x14ac:dyDescent="0.25">
      <c r="A137" s="69" t="s">
        <v>88</v>
      </c>
    </row>
    <row r="138" spans="1:1" ht="15" customHeight="1" x14ac:dyDescent="0.25">
      <c r="A138" s="69" t="s">
        <v>89</v>
      </c>
    </row>
    <row r="139" spans="1:1" ht="15" customHeight="1" x14ac:dyDescent="0.25">
      <c r="A139" s="69" t="s">
        <v>90</v>
      </c>
    </row>
    <row r="140" spans="1:1" ht="15" customHeight="1" x14ac:dyDescent="0.25">
      <c r="A140" s="69" t="s">
        <v>91</v>
      </c>
    </row>
    <row r="141" spans="1:1" ht="15" customHeight="1" x14ac:dyDescent="0.25">
      <c r="A141" s="71"/>
    </row>
    <row r="142" spans="1:1" ht="15" customHeight="1" x14ac:dyDescent="0.25">
      <c r="A142" s="41" t="s">
        <v>92</v>
      </c>
    </row>
    <row r="143" spans="1:1" ht="15" customHeight="1" x14ac:dyDescent="0.25">
      <c r="A143" s="40"/>
    </row>
    <row r="144" spans="1:1" ht="15" customHeight="1" x14ac:dyDescent="0.25">
      <c r="A144" s="64" t="s">
        <v>93</v>
      </c>
    </row>
    <row r="145" spans="1:2" ht="42.75" customHeight="1" x14ac:dyDescent="0.25">
      <c r="A145" s="40" t="s">
        <v>94</v>
      </c>
      <c r="B145" s="66"/>
    </row>
    <row r="146" spans="1:2" ht="15" customHeight="1" x14ac:dyDescent="0.25">
      <c r="A146" s="40"/>
      <c r="B146" s="66"/>
    </row>
    <row r="147" spans="1:2" ht="26.25" customHeight="1" x14ac:dyDescent="0.25">
      <c r="A147" s="40" t="s">
        <v>95</v>
      </c>
    </row>
    <row r="148" spans="1:2" ht="15" customHeight="1" x14ac:dyDescent="0.25">
      <c r="A148" s="40"/>
    </row>
    <row r="149" spans="1:2" ht="24" customHeight="1" thickBot="1" x14ac:dyDescent="0.3">
      <c r="A149" s="40" t="s">
        <v>96</v>
      </c>
    </row>
    <row r="150" spans="1:2" ht="15" customHeight="1" x14ac:dyDescent="0.25">
      <c r="A150" s="57"/>
    </row>
    <row r="151" spans="1:2" ht="21.75" customHeight="1" x14ac:dyDescent="0.25">
      <c r="A151" s="72" t="s">
        <v>97</v>
      </c>
    </row>
    <row r="152" spans="1:2" ht="22.5" customHeight="1" x14ac:dyDescent="0.25">
      <c r="A152" s="59" t="s">
        <v>98</v>
      </c>
    </row>
    <row r="153" spans="1:2" ht="18.75" customHeight="1" x14ac:dyDescent="0.25">
      <c r="A153" s="59" t="s">
        <v>99</v>
      </c>
    </row>
    <row r="154" spans="1:2" ht="19.5" customHeight="1" x14ac:dyDescent="0.25">
      <c r="A154" s="59" t="s">
        <v>100</v>
      </c>
    </row>
    <row r="155" spans="1:2" ht="21" customHeight="1" x14ac:dyDescent="0.25">
      <c r="A155" s="59" t="s">
        <v>101</v>
      </c>
    </row>
    <row r="156" spans="1:2" ht="21.75" customHeight="1" x14ac:dyDescent="0.25">
      <c r="A156" s="59" t="s">
        <v>102</v>
      </c>
    </row>
    <row r="157" spans="1:2" ht="18" customHeight="1" x14ac:dyDescent="0.25">
      <c r="A157" s="59" t="s">
        <v>103</v>
      </c>
    </row>
    <row r="158" spans="1:2" ht="19.5" customHeight="1" x14ac:dyDescent="0.25">
      <c r="A158" s="59" t="s">
        <v>104</v>
      </c>
    </row>
    <row r="159" spans="1:2" ht="18.75" customHeight="1" thickBot="1" x14ac:dyDescent="0.3">
      <c r="A159" s="61" t="s">
        <v>105</v>
      </c>
    </row>
    <row r="160" spans="1:2" ht="15" customHeight="1" thickBot="1" x14ac:dyDescent="0.3">
      <c r="A160" s="56"/>
    </row>
    <row r="161" spans="1:1" ht="24.75" customHeight="1" x14ac:dyDescent="0.25">
      <c r="A161" s="39" t="s">
        <v>106</v>
      </c>
    </row>
    <row r="162" spans="1:1" ht="68.25" customHeight="1" x14ac:dyDescent="0.25">
      <c r="A162" s="40" t="s">
        <v>107</v>
      </c>
    </row>
    <row r="163" spans="1:1" ht="15" customHeight="1" x14ac:dyDescent="0.25">
      <c r="A163" s="52"/>
    </row>
    <row r="164" spans="1:1" ht="24" customHeight="1" x14ac:dyDescent="0.25">
      <c r="A164" s="72" t="s">
        <v>97</v>
      </c>
    </row>
    <row r="165" spans="1:1" ht="17.25" customHeight="1" x14ac:dyDescent="0.25">
      <c r="A165" s="59" t="s">
        <v>108</v>
      </c>
    </row>
    <row r="166" spans="1:1" ht="19.5" customHeight="1" x14ac:dyDescent="0.25">
      <c r="A166" s="60" t="s">
        <v>109</v>
      </c>
    </row>
    <row r="167" spans="1:1" ht="21.75" customHeight="1" x14ac:dyDescent="0.25">
      <c r="A167" s="60" t="s">
        <v>110</v>
      </c>
    </row>
    <row r="168" spans="1:1" ht="21" customHeight="1" x14ac:dyDescent="0.25">
      <c r="A168" s="60" t="s">
        <v>111</v>
      </c>
    </row>
    <row r="169" spans="1:1" ht="19.5" customHeight="1" x14ac:dyDescent="0.25">
      <c r="A169" s="60" t="s">
        <v>57</v>
      </c>
    </row>
    <row r="170" spans="1:1" ht="15" customHeight="1" thickBot="1" x14ac:dyDescent="0.3">
      <c r="A170" s="47"/>
    </row>
    <row r="171" spans="1:1" ht="25.5" customHeight="1" x14ac:dyDescent="0.25">
      <c r="A171" s="73" t="s">
        <v>112</v>
      </c>
    </row>
    <row r="172" spans="1:1" ht="55.5" customHeight="1" x14ac:dyDescent="0.25">
      <c r="A172" s="40" t="s">
        <v>113</v>
      </c>
    </row>
    <row r="173" spans="1:1" ht="15" customHeight="1" x14ac:dyDescent="0.25">
      <c r="A173" s="40"/>
    </row>
    <row r="174" spans="1:1" ht="68.25" customHeight="1" x14ac:dyDescent="0.25">
      <c r="A174" s="74" t="s">
        <v>114</v>
      </c>
    </row>
    <row r="175" spans="1:1" ht="15" customHeight="1" x14ac:dyDescent="0.25">
      <c r="A175" s="40"/>
    </row>
    <row r="176" spans="1:1" ht="40.5" customHeight="1" thickBot="1" x14ac:dyDescent="0.3">
      <c r="A176" s="75" t="s">
        <v>115</v>
      </c>
    </row>
    <row r="177" spans="1:1" ht="15" customHeight="1" thickBot="1" x14ac:dyDescent="0.3">
      <c r="A177" s="47"/>
    </row>
    <row r="178" spans="1:1" ht="15" customHeight="1" x14ac:dyDescent="0.25">
      <c r="A178" s="73" t="s">
        <v>116</v>
      </c>
    </row>
    <row r="179" spans="1:1" ht="33.75" customHeight="1" x14ac:dyDescent="0.25">
      <c r="A179" s="40" t="s">
        <v>117</v>
      </c>
    </row>
    <row r="180" spans="1:1" ht="15" customHeight="1" x14ac:dyDescent="0.25">
      <c r="A180" s="40"/>
    </row>
    <row r="181" spans="1:1" ht="15" customHeight="1" x14ac:dyDescent="0.25">
      <c r="A181" s="76" t="s">
        <v>118</v>
      </c>
    </row>
    <row r="182" spans="1:1" ht="27" customHeight="1" x14ac:dyDescent="0.25">
      <c r="A182" s="69" t="s">
        <v>119</v>
      </c>
    </row>
    <row r="183" spans="1:1" ht="23.25" customHeight="1" x14ac:dyDescent="0.25">
      <c r="A183" s="69" t="s">
        <v>120</v>
      </c>
    </row>
    <row r="184" spans="1:1" ht="24" customHeight="1" x14ac:dyDescent="0.25">
      <c r="A184" s="69" t="s">
        <v>121</v>
      </c>
    </row>
    <row r="185" spans="1:1" ht="41.25" customHeight="1" x14ac:dyDescent="0.25">
      <c r="A185" s="70" t="s">
        <v>122</v>
      </c>
    </row>
    <row r="186" spans="1:1" ht="72.75" customHeight="1" thickBot="1" x14ac:dyDescent="0.3">
      <c r="A186" s="77" t="s">
        <v>123</v>
      </c>
    </row>
    <row r="187" spans="1:1" ht="15" customHeight="1" thickBot="1" x14ac:dyDescent="0.3">
      <c r="A187" s="56"/>
    </row>
    <row r="188" spans="1:1" ht="22.5" customHeight="1" x14ac:dyDescent="0.25">
      <c r="A188" s="73" t="s">
        <v>124</v>
      </c>
    </row>
    <row r="189" spans="1:1" ht="36.75" customHeight="1" x14ac:dyDescent="0.25">
      <c r="A189" s="40" t="s">
        <v>125</v>
      </c>
    </row>
    <row r="190" spans="1:1" ht="15" customHeight="1" x14ac:dyDescent="0.25">
      <c r="A190" s="40"/>
    </row>
    <row r="191" spans="1:1" ht="15" customHeight="1" x14ac:dyDescent="0.25">
      <c r="A191" s="40" t="s">
        <v>126</v>
      </c>
    </row>
    <row r="192" spans="1:1" ht="15" customHeight="1" x14ac:dyDescent="0.25">
      <c r="A192" s="40"/>
    </row>
    <row r="193" spans="1:1" ht="15" customHeight="1" x14ac:dyDescent="0.25">
      <c r="A193" s="40" t="s">
        <v>127</v>
      </c>
    </row>
    <row r="194" spans="1:1" ht="15" customHeight="1" x14ac:dyDescent="0.25">
      <c r="A194" s="40"/>
    </row>
    <row r="195" spans="1:1" ht="15" customHeight="1" x14ac:dyDescent="0.25">
      <c r="A195" s="40" t="s">
        <v>128</v>
      </c>
    </row>
    <row r="196" spans="1:1" ht="15" customHeight="1" x14ac:dyDescent="0.25">
      <c r="A196" s="40"/>
    </row>
    <row r="197" spans="1:1" ht="27" customHeight="1" x14ac:dyDescent="0.25">
      <c r="A197" s="40" t="s">
        <v>129</v>
      </c>
    </row>
    <row r="198" spans="1:1" ht="15" customHeight="1" x14ac:dyDescent="0.25">
      <c r="A198" s="40"/>
    </row>
    <row r="199" spans="1:1" ht="15" customHeight="1" thickBot="1" x14ac:dyDescent="0.3">
      <c r="A199" s="78" t="s">
        <v>130</v>
      </c>
    </row>
    <row r="200" spans="1:1" ht="15" customHeight="1" x14ac:dyDescent="0.25">
      <c r="A200" s="79"/>
    </row>
    <row r="201" spans="1:1" ht="15" customHeight="1" x14ac:dyDescent="0.25">
      <c r="A201" s="79"/>
    </row>
    <row r="202" spans="1:1" ht="15" customHeight="1" x14ac:dyDescent="0.25">
      <c r="A202" s="80" t="s">
        <v>131</v>
      </c>
    </row>
    <row r="203" spans="1:1" ht="15" customHeight="1" x14ac:dyDescent="0.25">
      <c r="A203" s="12" t="s">
        <v>132</v>
      </c>
    </row>
    <row r="204" spans="1:1" ht="15" customHeight="1" x14ac:dyDescent="0.25">
      <c r="A204" s="81" t="s">
        <v>133</v>
      </c>
    </row>
    <row r="205" spans="1:1" ht="15" customHeight="1" x14ac:dyDescent="0.25">
      <c r="A205" s="81" t="s">
        <v>134</v>
      </c>
    </row>
    <row r="206" spans="1:1" ht="15" customHeight="1" x14ac:dyDescent="0.25">
      <c r="A206" s="12"/>
    </row>
    <row r="207" spans="1:1" ht="15" customHeight="1" x14ac:dyDescent="0.25">
      <c r="A207" s="12" t="s">
        <v>135</v>
      </c>
    </row>
    <row r="208" spans="1:1" ht="15" customHeight="1" x14ac:dyDescent="0.25">
      <c r="A208" s="81" t="s">
        <v>136</v>
      </c>
    </row>
    <row r="209" spans="1:1" ht="15" customHeight="1" x14ac:dyDescent="0.25">
      <c r="A209" s="81" t="s">
        <v>137</v>
      </c>
    </row>
    <row r="210" spans="1:1" ht="15" customHeight="1" x14ac:dyDescent="0.25">
      <c r="A210" s="81" t="s">
        <v>138</v>
      </c>
    </row>
    <row r="211" spans="1:1" ht="15" customHeight="1" x14ac:dyDescent="0.25">
      <c r="A211" s="12"/>
    </row>
    <row r="212" spans="1:1" ht="15" customHeight="1" x14ac:dyDescent="0.25">
      <c r="A212" s="82" t="s">
        <v>139</v>
      </c>
    </row>
    <row r="213" spans="1:1" ht="15" customHeight="1" x14ac:dyDescent="0.25">
      <c r="A213" s="12"/>
    </row>
    <row r="214" spans="1:1" ht="15" customHeight="1" x14ac:dyDescent="0.25">
      <c r="A214" s="82" t="s">
        <v>140</v>
      </c>
    </row>
    <row r="215" spans="1:1" ht="15" customHeight="1" x14ac:dyDescent="0.25">
      <c r="A215" s="12" t="s">
        <v>141</v>
      </c>
    </row>
    <row r="216" spans="1:1" ht="15" customHeight="1" x14ac:dyDescent="0.25">
      <c r="A216" s="83" t="s">
        <v>142</v>
      </c>
    </row>
    <row r="217" spans="1:1" ht="15" customHeight="1" x14ac:dyDescent="0.25">
      <c r="A217" s="83" t="s">
        <v>143</v>
      </c>
    </row>
    <row r="218" spans="1:1" ht="15" customHeight="1" x14ac:dyDescent="0.25">
      <c r="A218" s="11"/>
    </row>
    <row r="219" spans="1:1" ht="15" customHeight="1" x14ac:dyDescent="0.25">
      <c r="A219" s="9"/>
    </row>
    <row r="220" spans="1:1" ht="15" customHeight="1" x14ac:dyDescent="0.25">
      <c r="A220" s="9"/>
    </row>
    <row r="221" spans="1:1" ht="15" customHeight="1" x14ac:dyDescent="0.25">
      <c r="A221" s="9"/>
    </row>
    <row r="222" spans="1:1" ht="15" customHeight="1" x14ac:dyDescent="0.25">
      <c r="A222" s="9"/>
    </row>
    <row r="223" spans="1:1" ht="15" customHeight="1" x14ac:dyDescent="0.25">
      <c r="A223" s="9"/>
    </row>
    <row r="224" spans="1:1" ht="15" customHeight="1" x14ac:dyDescent="0.25">
      <c r="A224" s="9"/>
    </row>
    <row r="225" spans="1:1" ht="15" customHeight="1" x14ac:dyDescent="0.25">
      <c r="A225" s="9"/>
    </row>
    <row r="226" spans="1:1" ht="15" customHeight="1" x14ac:dyDescent="0.25">
      <c r="A226" s="9"/>
    </row>
    <row r="227" spans="1:1" ht="15" customHeight="1" x14ac:dyDescent="0.25">
      <c r="A227" s="9"/>
    </row>
    <row r="228" spans="1:1" ht="15" customHeight="1" x14ac:dyDescent="0.25">
      <c r="A228" s="9"/>
    </row>
    <row r="229" spans="1:1" ht="15" customHeight="1" x14ac:dyDescent="0.25">
      <c r="A229" s="9"/>
    </row>
    <row r="230" spans="1:1" ht="15" customHeight="1" x14ac:dyDescent="0.25">
      <c r="A230" s="9"/>
    </row>
    <row r="231" spans="1:1" ht="15" customHeight="1" x14ac:dyDescent="0.25">
      <c r="A231" s="9"/>
    </row>
    <row r="232" spans="1:1" ht="15" customHeight="1" x14ac:dyDescent="0.25">
      <c r="A232" s="9"/>
    </row>
    <row r="233" spans="1:1" ht="15" customHeight="1" x14ac:dyDescent="0.25">
      <c r="A233" s="9"/>
    </row>
    <row r="234" spans="1:1" ht="15" customHeight="1" x14ac:dyDescent="0.25">
      <c r="A234" s="9"/>
    </row>
    <row r="235" spans="1:1" ht="15" customHeight="1" x14ac:dyDescent="0.25">
      <c r="A235" s="9"/>
    </row>
    <row r="236" spans="1:1" ht="15" customHeight="1" x14ac:dyDescent="0.25">
      <c r="A236" s="9"/>
    </row>
    <row r="237" spans="1:1" ht="15" customHeight="1" x14ac:dyDescent="0.25">
      <c r="A237" s="9"/>
    </row>
    <row r="238" spans="1:1" ht="15" customHeight="1" x14ac:dyDescent="0.25">
      <c r="A238" s="9"/>
    </row>
    <row r="239" spans="1:1" ht="15" customHeight="1" x14ac:dyDescent="0.25">
      <c r="A239" s="9"/>
    </row>
    <row r="240" spans="1:1" ht="15" customHeight="1" x14ac:dyDescent="0.25">
      <c r="A240" s="9"/>
    </row>
    <row r="241" spans="1:1" ht="15" customHeight="1" x14ac:dyDescent="0.25">
      <c r="A241" s="9"/>
    </row>
    <row r="242" spans="1:1" ht="15" customHeight="1" x14ac:dyDescent="0.25">
      <c r="A242" s="9"/>
    </row>
    <row r="243" spans="1:1" ht="15" customHeight="1" x14ac:dyDescent="0.25">
      <c r="A243" s="9"/>
    </row>
    <row r="244" spans="1:1" ht="15" customHeight="1" x14ac:dyDescent="0.25">
      <c r="A244" s="9"/>
    </row>
    <row r="245" spans="1:1" ht="15" customHeight="1" x14ac:dyDescent="0.25">
      <c r="A245" s="9"/>
    </row>
    <row r="246" spans="1:1" ht="15" customHeight="1" x14ac:dyDescent="0.25">
      <c r="A246" s="9"/>
    </row>
    <row r="247" spans="1:1" ht="15" customHeight="1" x14ac:dyDescent="0.25">
      <c r="A247" s="9"/>
    </row>
    <row r="248" spans="1:1" ht="15" customHeight="1" x14ac:dyDescent="0.25">
      <c r="A248" s="9"/>
    </row>
    <row r="249" spans="1:1" ht="15" customHeight="1" x14ac:dyDescent="0.25">
      <c r="A249" s="9"/>
    </row>
    <row r="250" spans="1:1" ht="15" customHeight="1" x14ac:dyDescent="0.25">
      <c r="A250" s="9"/>
    </row>
    <row r="251" spans="1:1" ht="15" customHeight="1" x14ac:dyDescent="0.25">
      <c r="A251" s="9"/>
    </row>
    <row r="252" spans="1:1" ht="15" customHeight="1" x14ac:dyDescent="0.25">
      <c r="A252" s="9"/>
    </row>
    <row r="253" spans="1:1" ht="15" customHeight="1" x14ac:dyDescent="0.25">
      <c r="A253" s="9"/>
    </row>
    <row r="254" spans="1:1" ht="15" customHeight="1" x14ac:dyDescent="0.25">
      <c r="A254" s="9"/>
    </row>
    <row r="255" spans="1:1" ht="15" customHeight="1" x14ac:dyDescent="0.25">
      <c r="A255" s="9"/>
    </row>
    <row r="256" spans="1:1" ht="15" customHeight="1" x14ac:dyDescent="0.25">
      <c r="A256" s="9"/>
    </row>
    <row r="257" spans="1:1" ht="15" customHeight="1" x14ac:dyDescent="0.25">
      <c r="A257" s="9"/>
    </row>
    <row r="258" spans="1:1" ht="15" customHeight="1" x14ac:dyDescent="0.25">
      <c r="A258" s="9"/>
    </row>
    <row r="259" spans="1:1" ht="15" customHeight="1" x14ac:dyDescent="0.25">
      <c r="A259" s="9"/>
    </row>
    <row r="260" spans="1:1" ht="15" customHeight="1" x14ac:dyDescent="0.25">
      <c r="A260" s="9"/>
    </row>
    <row r="261" spans="1:1" ht="15" customHeight="1" x14ac:dyDescent="0.25">
      <c r="A261" s="9"/>
    </row>
    <row r="262" spans="1:1" ht="15" customHeight="1" x14ac:dyDescent="0.25">
      <c r="A262" s="9"/>
    </row>
    <row r="263" spans="1:1" ht="15" customHeight="1" x14ac:dyDescent="0.25">
      <c r="A263" s="9"/>
    </row>
    <row r="264" spans="1:1" ht="15" customHeight="1" x14ac:dyDescent="0.25">
      <c r="A264" s="9"/>
    </row>
    <row r="265" spans="1:1" ht="15" customHeight="1" x14ac:dyDescent="0.25">
      <c r="A265" s="9"/>
    </row>
    <row r="266" spans="1:1" x14ac:dyDescent="0.25">
      <c r="A266" s="9"/>
    </row>
  </sheetData>
  <hyperlinks>
    <hyperlink ref="A65" r:id="rId1" display="https://www.gsa.gov/policy-regulations/policy/travel-management-policy/fly-america-act" xr:uid="{43A4EDCB-4B1B-463C-9760-2EFAAF0823F9}"/>
    <hyperlink ref="A66" r:id="rId2" display="https://aoprals.state.gov/web920/per_diem.asp" xr:uid="{87B15DAE-F9A4-40D7-AAE4-B88EB47E9326}"/>
    <hyperlink ref="A67" r:id="rId3" display="https://www.gsa.gov/travel-resources" xr:uid="{5DD058F2-D7A3-4D3A-B722-2A2E8EEE55E9}"/>
    <hyperlink ref="A216" r:id="rId4" display="https://www.ecfr.gov/current/title-2/subtitle-A/chapter-II/part-200" xr:uid="{D547C50A-0E93-4849-9C03-251F887BC69E}"/>
    <hyperlink ref="A217" r:id="rId5" display="https://www.ecfr.gov/current/title-2/subtitle-B/chapter-VI" xr:uid="{E600B176-4EE8-48E4-9E73-0D71DC476408}"/>
  </hyperlinks>
  <pageMargins left="0.25" right="0.25" top="0.25" bottom="0.25" header="0.05" footer="0.05"/>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D20"/>
  <sheetViews>
    <sheetView tabSelected="1" view="pageBreakPreview" zoomScaleNormal="100" zoomScaleSheetLayoutView="100" workbookViewId="0">
      <selection activeCell="A26" sqref="A26"/>
    </sheetView>
  </sheetViews>
  <sheetFormatPr defaultColWidth="9.140625" defaultRowHeight="18.75" x14ac:dyDescent="0.3"/>
  <cols>
    <col min="1" max="1" width="3.140625" style="3" customWidth="1"/>
    <col min="2" max="2" width="0.85546875" style="3" customWidth="1"/>
    <col min="3" max="3" width="26.28515625" style="1" customWidth="1"/>
    <col min="4" max="4" width="19.7109375" style="1" customWidth="1"/>
    <col min="5" max="5" width="21.7109375" style="1" customWidth="1"/>
    <col min="6" max="6" width="23.42578125" style="1" customWidth="1"/>
    <col min="7" max="7" width="16.28515625" style="1" customWidth="1"/>
    <col min="8" max="8" width="5.28515625" style="1" customWidth="1"/>
    <col min="9" max="16384" width="9.140625" style="1"/>
  </cols>
  <sheetData>
    <row r="1" spans="1:7" x14ac:dyDescent="0.3">
      <c r="A1" s="539" t="s">
        <v>144</v>
      </c>
      <c r="B1" s="539"/>
      <c r="C1" s="539"/>
      <c r="D1" s="539"/>
      <c r="E1" s="539"/>
      <c r="F1" s="539"/>
      <c r="G1" s="4"/>
    </row>
    <row r="2" spans="1:7" x14ac:dyDescent="0.3">
      <c r="A2" s="540" t="s">
        <v>145</v>
      </c>
      <c r="B2" s="540"/>
      <c r="C2" s="540"/>
      <c r="D2" s="540"/>
      <c r="E2" s="540"/>
      <c r="F2" s="540"/>
      <c r="G2" s="5"/>
    </row>
    <row r="3" spans="1:7" x14ac:dyDescent="0.3">
      <c r="A3" s="540" t="s">
        <v>146</v>
      </c>
      <c r="B3" s="540"/>
      <c r="C3" s="540"/>
      <c r="D3" s="540"/>
      <c r="E3" s="540"/>
      <c r="F3" s="540"/>
      <c r="G3" s="5"/>
    </row>
    <row r="4" spans="1:7" x14ac:dyDescent="0.3">
      <c r="A4" s="541" t="s">
        <v>147</v>
      </c>
      <c r="B4" s="541"/>
      <c r="C4" s="541"/>
      <c r="D4" s="541"/>
      <c r="E4" s="541"/>
      <c r="F4" s="541"/>
      <c r="G4" s="5"/>
    </row>
    <row r="5" spans="1:7" ht="15" customHeight="1" x14ac:dyDescent="0.3">
      <c r="A5" s="542" t="s">
        <v>148</v>
      </c>
      <c r="B5" s="542"/>
      <c r="C5" s="542"/>
      <c r="D5" s="542" t="s">
        <v>149</v>
      </c>
      <c r="E5" s="543" t="s">
        <v>150</v>
      </c>
      <c r="F5" s="543" t="s">
        <v>151</v>
      </c>
    </row>
    <row r="6" spans="1:7" x14ac:dyDescent="0.3">
      <c r="A6" s="542"/>
      <c r="B6" s="542"/>
      <c r="C6" s="542"/>
      <c r="D6" s="543"/>
      <c r="E6" s="544"/>
      <c r="F6" s="544"/>
    </row>
    <row r="7" spans="1:7" s="6" customFormat="1" x14ac:dyDescent="0.25">
      <c r="A7" s="84" t="s">
        <v>152</v>
      </c>
      <c r="B7" s="85"/>
      <c r="C7" s="86" t="s">
        <v>153</v>
      </c>
      <c r="D7" s="87">
        <f>'3. Detailed Budget Template'!S15</f>
        <v>15600</v>
      </c>
      <c r="E7" s="87">
        <f>'3. Detailed Budget Template'!T15</f>
        <v>100</v>
      </c>
      <c r="F7" s="87">
        <f>'3. Detailed Budget Template'!U15</f>
        <v>15700</v>
      </c>
    </row>
    <row r="8" spans="1:7" s="6" customFormat="1" x14ac:dyDescent="0.25">
      <c r="A8" s="88" t="s">
        <v>154</v>
      </c>
      <c r="B8" s="89"/>
      <c r="C8" s="90" t="s">
        <v>155</v>
      </c>
      <c r="D8" s="87">
        <f>'3. Detailed Budget Template'!S18</f>
        <v>0</v>
      </c>
      <c r="E8" s="87">
        <f>'3. Detailed Budget Template'!T19</f>
        <v>0</v>
      </c>
      <c r="F8" s="87">
        <f>'3. Detailed Budget Template'!U19</f>
        <v>732.00000000000011</v>
      </c>
    </row>
    <row r="9" spans="1:7" ht="15.75" customHeight="1" x14ac:dyDescent="0.3">
      <c r="A9" s="88" t="s">
        <v>156</v>
      </c>
      <c r="B9" s="89"/>
      <c r="C9" s="90" t="s">
        <v>157</v>
      </c>
      <c r="D9" s="87">
        <f>'3. Detailed Budget Template'!S36</f>
        <v>2500</v>
      </c>
      <c r="E9" s="87">
        <f>'3. Detailed Budget Template'!T36</f>
        <v>0</v>
      </c>
      <c r="F9" s="87">
        <f>'3. Detailed Budget Template'!U36</f>
        <v>2500</v>
      </c>
    </row>
    <row r="10" spans="1:7" ht="17.25" customHeight="1" x14ac:dyDescent="0.3">
      <c r="A10" s="88" t="s">
        <v>158</v>
      </c>
      <c r="B10" s="89"/>
      <c r="C10" s="90" t="s">
        <v>159</v>
      </c>
      <c r="D10" s="87">
        <f>'3. Detailed Budget Template'!S45</f>
        <v>178100</v>
      </c>
      <c r="E10" s="87">
        <f>'3. Detailed Budget Template'!T45</f>
        <v>0</v>
      </c>
      <c r="F10" s="87">
        <f>'3. Detailed Budget Template'!U45</f>
        <v>178100</v>
      </c>
    </row>
    <row r="11" spans="1:7" x14ac:dyDescent="0.3">
      <c r="A11" s="88" t="s">
        <v>160</v>
      </c>
      <c r="B11" s="89"/>
      <c r="C11" s="90" t="s">
        <v>161</v>
      </c>
      <c r="D11" s="87">
        <f>'3. Detailed Budget Template'!S52</f>
        <v>3430</v>
      </c>
      <c r="E11" s="87">
        <f>'3. Detailed Budget Template'!T52</f>
        <v>0</v>
      </c>
      <c r="F11" s="87">
        <f>'3. Detailed Budget Template'!U52</f>
        <v>3430</v>
      </c>
    </row>
    <row r="12" spans="1:7" x14ac:dyDescent="0.3">
      <c r="A12" s="91" t="s">
        <v>162</v>
      </c>
      <c r="B12" s="92"/>
      <c r="C12" s="93" t="s">
        <v>163</v>
      </c>
      <c r="D12" s="87">
        <f>'3. Detailed Budget Template'!S60</f>
        <v>101619</v>
      </c>
      <c r="E12" s="87">
        <f>'3. Detailed Budget Template'!T60</f>
        <v>0</v>
      </c>
      <c r="F12" s="87">
        <f>'3. Detailed Budget Template'!U60</f>
        <v>101619</v>
      </c>
    </row>
    <row r="13" spans="1:7" ht="16.5" customHeight="1" x14ac:dyDescent="0.3">
      <c r="A13" s="84" t="s">
        <v>164</v>
      </c>
      <c r="B13" s="94"/>
      <c r="C13" s="86" t="s">
        <v>165</v>
      </c>
      <c r="D13" s="87">
        <f>'3. Detailed Budget Template'!S63</f>
        <v>0</v>
      </c>
      <c r="E13" s="87">
        <f>'3. Detailed Budget Template'!T63</f>
        <v>0</v>
      </c>
      <c r="F13" s="95">
        <f>'3. Detailed Budget Template'!U63</f>
        <v>0</v>
      </c>
    </row>
    <row r="14" spans="1:7" x14ac:dyDescent="0.3">
      <c r="A14" s="84" t="s">
        <v>166</v>
      </c>
      <c r="B14" s="94"/>
      <c r="C14" s="86" t="s">
        <v>167</v>
      </c>
      <c r="D14" s="87">
        <f>'3. Detailed Budget Template'!S68</f>
        <v>1501.61</v>
      </c>
      <c r="E14" s="95">
        <f>'3. Detailed Budget Template'!T68</f>
        <v>0</v>
      </c>
      <c r="F14" s="87">
        <f>'3. Detailed Budget Template'!U68</f>
        <v>1501.61</v>
      </c>
    </row>
    <row r="15" spans="1:7" x14ac:dyDescent="0.3">
      <c r="A15" s="84" t="s">
        <v>168</v>
      </c>
      <c r="B15" s="94"/>
      <c r="C15" s="96" t="s">
        <v>169</v>
      </c>
      <c r="D15" s="87">
        <f>'3. Detailed Budget Template'!S69</f>
        <v>303482.61</v>
      </c>
      <c r="E15" s="87">
        <f>'3. Detailed Budget Template'!T69</f>
        <v>100</v>
      </c>
      <c r="F15" s="87">
        <f>'3. Detailed Budget Template'!U69</f>
        <v>303582.61</v>
      </c>
    </row>
    <row r="16" spans="1:7" x14ac:dyDescent="0.3">
      <c r="A16" s="91" t="s">
        <v>170</v>
      </c>
      <c r="B16" s="92"/>
      <c r="C16" s="93" t="s">
        <v>171</v>
      </c>
      <c r="D16" s="87">
        <f>'3. Detailed Budget Template'!S70</f>
        <v>45522.391499999998</v>
      </c>
      <c r="E16" s="87">
        <f>'3. Detailed Budget Template'!T70</f>
        <v>0</v>
      </c>
      <c r="F16" s="87">
        <f>'3. Detailed Budget Template'!U70</f>
        <v>45522.391499999998</v>
      </c>
    </row>
    <row r="17" spans="1:134" s="2" customFormat="1" x14ac:dyDescent="0.3">
      <c r="A17" s="97" t="s">
        <v>172</v>
      </c>
      <c r="B17" s="98"/>
      <c r="C17" s="99" t="s">
        <v>173</v>
      </c>
      <c r="D17" s="100">
        <f>'3. Detailed Budget Template'!S71</f>
        <v>349005.00150000001</v>
      </c>
      <c r="E17" s="100">
        <f>'3. Detailed Budget Template'!T71</f>
        <v>100</v>
      </c>
      <c r="F17" s="100">
        <f>'3. Detailed Budget Template'!U71</f>
        <v>349105.00150000001</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row>
    <row r="18" spans="1:134" ht="12" customHeight="1" x14ac:dyDescent="0.3"/>
    <row r="19" spans="1:134" ht="15.75" customHeight="1" x14ac:dyDescent="0.3">
      <c r="A19" s="538" t="s">
        <v>174</v>
      </c>
      <c r="B19" s="538"/>
      <c r="C19" s="538"/>
      <c r="D19" s="538"/>
      <c r="E19" s="538"/>
      <c r="F19" s="538"/>
      <c r="G19" s="7"/>
    </row>
    <row r="20" spans="1:134" ht="15" customHeight="1" x14ac:dyDescent="0.3">
      <c r="A20" s="7"/>
      <c r="B20" s="7"/>
      <c r="C20" s="7"/>
      <c r="D20" s="7"/>
      <c r="E20" s="7"/>
      <c r="F20" s="7"/>
      <c r="G20" s="7"/>
    </row>
  </sheetData>
  <mergeCells count="9">
    <mergeCell ref="A19:F19"/>
    <mergeCell ref="A1:F1"/>
    <mergeCell ref="A2:F2"/>
    <mergeCell ref="A3:F3"/>
    <mergeCell ref="A4:F4"/>
    <mergeCell ref="A5:C6"/>
    <mergeCell ref="D5:D6"/>
    <mergeCell ref="E5:E6"/>
    <mergeCell ref="F5:F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E72"/>
  <sheetViews>
    <sheetView tabSelected="1" view="pageBreakPreview" topLeftCell="B29" zoomScale="90" zoomScaleNormal="100" zoomScaleSheetLayoutView="90" workbookViewId="0">
      <selection activeCell="A26" sqref="A26"/>
    </sheetView>
  </sheetViews>
  <sheetFormatPr defaultColWidth="9.140625" defaultRowHeight="24.75" customHeight="1" x14ac:dyDescent="0.25"/>
  <cols>
    <col min="1" max="1" width="6.140625" style="20" customWidth="1"/>
    <col min="2" max="2" width="2.140625" style="20" customWidth="1"/>
    <col min="3" max="3" width="38" style="11" customWidth="1"/>
    <col min="4" max="4" width="14" style="11" customWidth="1"/>
    <col min="5" max="5" width="14.28515625" style="11" bestFit="1" customWidth="1"/>
    <col min="6" max="6" width="14.85546875" style="11" customWidth="1"/>
    <col min="7" max="7" width="12.85546875" style="11" bestFit="1" customWidth="1"/>
    <col min="8" max="8" width="17.28515625" style="21" customWidth="1"/>
    <col min="9" max="9" width="11.7109375" style="11" bestFit="1" customWidth="1"/>
    <col min="10" max="10" width="14.28515625" style="11" bestFit="1" customWidth="1"/>
    <col min="11" max="11" width="12.5703125" style="11" bestFit="1" customWidth="1"/>
    <col min="12" max="12" width="12.5703125" style="11" customWidth="1"/>
    <col min="13" max="13" width="16" style="21" customWidth="1"/>
    <col min="14" max="14" width="12.140625" style="11" customWidth="1"/>
    <col min="15" max="15" width="14.28515625" style="11" bestFit="1" customWidth="1"/>
    <col min="16" max="16" width="12.42578125" style="11" bestFit="1" customWidth="1"/>
    <col min="17" max="17" width="12.85546875" style="11" bestFit="1" customWidth="1"/>
    <col min="18" max="18" width="17.5703125" style="21" customWidth="1"/>
    <col min="19" max="19" width="29.42578125" style="22" customWidth="1"/>
    <col min="20" max="20" width="16.7109375" style="22" customWidth="1"/>
    <col min="21" max="21" width="18" style="22" customWidth="1"/>
    <col min="22" max="16384" width="9.140625" style="11"/>
  </cols>
  <sheetData>
    <row r="1" spans="1:161" ht="24.75" customHeight="1" x14ac:dyDescent="0.25">
      <c r="A1" s="535" t="s">
        <v>175</v>
      </c>
      <c r="B1" s="535"/>
      <c r="C1" s="535"/>
      <c r="D1" s="535"/>
      <c r="E1" s="535"/>
      <c r="F1" s="535"/>
      <c r="G1" s="535"/>
      <c r="H1" s="535"/>
      <c r="I1" s="535"/>
      <c r="J1" s="535"/>
      <c r="K1" s="535"/>
      <c r="L1" s="535"/>
      <c r="M1" s="535"/>
      <c r="N1" s="535"/>
      <c r="O1" s="535"/>
      <c r="P1" s="535"/>
      <c r="Q1" s="535"/>
      <c r="R1" s="535"/>
      <c r="S1" s="535"/>
      <c r="T1" s="535"/>
      <c r="U1" s="535"/>
    </row>
    <row r="2" spans="1:161" ht="24.75" customHeight="1" x14ac:dyDescent="0.25">
      <c r="A2" s="611" t="s">
        <v>176</v>
      </c>
      <c r="B2" s="611"/>
      <c r="C2" s="611"/>
      <c r="D2" s="611"/>
      <c r="E2" s="611"/>
      <c r="F2" s="611"/>
      <c r="G2" s="611"/>
      <c r="H2" s="611"/>
      <c r="I2" s="611"/>
      <c r="J2" s="611"/>
      <c r="K2" s="611"/>
      <c r="L2" s="611"/>
      <c r="M2" s="611"/>
      <c r="N2" s="611"/>
      <c r="O2" s="611"/>
      <c r="P2" s="611" t="s">
        <v>145</v>
      </c>
      <c r="Q2" s="611"/>
      <c r="R2" s="611"/>
      <c r="S2" s="611"/>
      <c r="T2" s="611"/>
      <c r="U2" s="611"/>
    </row>
    <row r="3" spans="1:161" ht="24.75" customHeight="1" x14ac:dyDescent="0.25">
      <c r="A3" s="611" t="s">
        <v>146</v>
      </c>
      <c r="B3" s="611"/>
      <c r="C3" s="611"/>
      <c r="D3" s="611"/>
      <c r="E3" s="611"/>
      <c r="F3" s="611"/>
      <c r="G3" s="611"/>
      <c r="H3" s="611"/>
      <c r="I3" s="611"/>
      <c r="J3" s="611"/>
      <c r="K3" s="611"/>
      <c r="L3" s="611"/>
      <c r="M3" s="611"/>
      <c r="N3" s="611"/>
      <c r="O3" s="611"/>
      <c r="P3" s="611" t="s">
        <v>146</v>
      </c>
      <c r="Q3" s="611"/>
      <c r="R3" s="611"/>
      <c r="S3" s="611"/>
      <c r="T3" s="611"/>
      <c r="U3" s="611"/>
    </row>
    <row r="4" spans="1:161" ht="24.75" customHeight="1" x14ac:dyDescent="0.25">
      <c r="A4" s="611" t="s">
        <v>147</v>
      </c>
      <c r="B4" s="611"/>
      <c r="C4" s="611"/>
      <c r="D4" s="611"/>
      <c r="E4" s="611"/>
      <c r="F4" s="611"/>
      <c r="G4" s="611"/>
      <c r="H4" s="611"/>
      <c r="I4" s="611"/>
      <c r="J4" s="611"/>
      <c r="K4" s="611"/>
      <c r="L4" s="611"/>
      <c r="M4" s="611"/>
      <c r="N4" s="611"/>
      <c r="O4" s="611"/>
      <c r="P4" s="611" t="s">
        <v>146</v>
      </c>
      <c r="Q4" s="611"/>
      <c r="R4" s="611"/>
      <c r="S4" s="611"/>
      <c r="T4" s="611"/>
      <c r="U4" s="611"/>
    </row>
    <row r="6" spans="1:161" s="12" customFormat="1" ht="24.75" customHeight="1" x14ac:dyDescent="0.25">
      <c r="A6" s="617" t="s">
        <v>148</v>
      </c>
      <c r="B6" s="617"/>
      <c r="C6" s="618"/>
      <c r="D6" s="612" t="s">
        <v>177</v>
      </c>
      <c r="E6" s="613"/>
      <c r="F6" s="613"/>
      <c r="G6" s="614"/>
      <c r="H6" s="619" t="s">
        <v>178</v>
      </c>
      <c r="I6" s="612" t="s">
        <v>177</v>
      </c>
      <c r="J6" s="613"/>
      <c r="K6" s="613"/>
      <c r="L6" s="614"/>
      <c r="M6" s="619" t="s">
        <v>179</v>
      </c>
      <c r="N6" s="612" t="s">
        <v>177</v>
      </c>
      <c r="O6" s="613"/>
      <c r="P6" s="613"/>
      <c r="Q6" s="614"/>
      <c r="R6" s="621" t="s">
        <v>180</v>
      </c>
      <c r="S6" s="615" t="s">
        <v>181</v>
      </c>
      <c r="T6" s="630" t="s">
        <v>182</v>
      </c>
      <c r="U6" s="630" t="s">
        <v>183</v>
      </c>
    </row>
    <row r="7" spans="1:161" s="12" customFormat="1" ht="63.75" customHeight="1" x14ac:dyDescent="0.25">
      <c r="A7" s="617"/>
      <c r="B7" s="617"/>
      <c r="C7" s="618"/>
      <c r="D7" s="101" t="s">
        <v>184</v>
      </c>
      <c r="E7" s="102" t="s">
        <v>185</v>
      </c>
      <c r="F7" s="102" t="s">
        <v>185</v>
      </c>
      <c r="G7" s="525" t="s">
        <v>186</v>
      </c>
      <c r="H7" s="623"/>
      <c r="I7" s="101" t="s">
        <v>184</v>
      </c>
      <c r="J7" s="102" t="s">
        <v>185</v>
      </c>
      <c r="K7" s="102" t="s">
        <v>185</v>
      </c>
      <c r="L7" s="102" t="s">
        <v>186</v>
      </c>
      <c r="M7" s="620"/>
      <c r="N7" s="101" t="s">
        <v>184</v>
      </c>
      <c r="O7" s="102" t="s">
        <v>187</v>
      </c>
      <c r="P7" s="102" t="s">
        <v>185</v>
      </c>
      <c r="Q7" s="102" t="s">
        <v>186</v>
      </c>
      <c r="R7" s="622"/>
      <c r="S7" s="616"/>
      <c r="T7" s="630"/>
      <c r="U7" s="630"/>
    </row>
    <row r="8" spans="1:161" s="24" customFormat="1" ht="36.75" customHeight="1" x14ac:dyDescent="0.25">
      <c r="A8" s="103" t="s">
        <v>152</v>
      </c>
      <c r="B8" s="104"/>
      <c r="C8" s="105" t="s">
        <v>188</v>
      </c>
      <c r="D8" s="106" t="s">
        <v>189</v>
      </c>
      <c r="E8" s="107" t="s">
        <v>190</v>
      </c>
      <c r="F8" s="107" t="s">
        <v>191</v>
      </c>
      <c r="G8" s="107" t="s">
        <v>192</v>
      </c>
      <c r="H8" s="108"/>
      <c r="I8" s="106" t="s">
        <v>189</v>
      </c>
      <c r="J8" s="107" t="s">
        <v>190</v>
      </c>
      <c r="K8" s="107" t="s">
        <v>191</v>
      </c>
      <c r="L8" s="107" t="s">
        <v>192</v>
      </c>
      <c r="M8" s="108"/>
      <c r="N8" s="106" t="s">
        <v>193</v>
      </c>
      <c r="O8" s="107" t="s">
        <v>190</v>
      </c>
      <c r="P8" s="107" t="s">
        <v>191</v>
      </c>
      <c r="Q8" s="107" t="s">
        <v>192</v>
      </c>
      <c r="R8" s="108"/>
      <c r="S8" s="109"/>
      <c r="T8" s="110"/>
      <c r="U8" s="110"/>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row>
    <row r="9" spans="1:161" s="13" customFormat="1" ht="24.75" customHeight="1" x14ac:dyDescent="0.25">
      <c r="A9" s="111" t="s">
        <v>194</v>
      </c>
      <c r="B9" s="112"/>
      <c r="C9" s="113" t="s">
        <v>195</v>
      </c>
      <c r="D9" s="626"/>
      <c r="E9" s="604"/>
      <c r="F9" s="604"/>
      <c r="G9" s="604"/>
      <c r="H9" s="605"/>
      <c r="I9" s="626"/>
      <c r="J9" s="604"/>
      <c r="K9" s="604"/>
      <c r="L9" s="604"/>
      <c r="M9" s="605"/>
      <c r="N9" s="631"/>
      <c r="O9" s="607"/>
      <c r="P9" s="607"/>
      <c r="Q9" s="607"/>
      <c r="R9" s="608"/>
      <c r="S9" s="553"/>
      <c r="T9" s="554"/>
      <c r="U9" s="555"/>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row>
    <row r="10" spans="1:161" ht="24.75" customHeight="1" x14ac:dyDescent="0.25">
      <c r="A10" s="584" t="s">
        <v>196</v>
      </c>
      <c r="B10" s="585"/>
      <c r="C10" s="114" t="s">
        <v>197</v>
      </c>
      <c r="D10" s="115">
        <v>12</v>
      </c>
      <c r="E10" s="116">
        <v>1</v>
      </c>
      <c r="F10" s="117">
        <v>1000</v>
      </c>
      <c r="G10" s="118">
        <v>1</v>
      </c>
      <c r="H10" s="119">
        <f>SUM(D10*E10*F10*G10)</f>
        <v>12000</v>
      </c>
      <c r="I10" s="115">
        <v>12</v>
      </c>
      <c r="J10" s="120">
        <v>1</v>
      </c>
      <c r="K10" s="117">
        <v>100</v>
      </c>
      <c r="L10" s="118">
        <v>1</v>
      </c>
      <c r="M10" s="119">
        <f>SUM(I10*J10*K10*L10)</f>
        <v>1200</v>
      </c>
      <c r="N10" s="121">
        <v>12</v>
      </c>
      <c r="O10" s="122">
        <v>1</v>
      </c>
      <c r="P10" s="123">
        <v>100</v>
      </c>
      <c r="Q10" s="124">
        <v>1</v>
      </c>
      <c r="R10" s="125">
        <f>SUM(N10*O10*P10*Q10)</f>
        <v>1200</v>
      </c>
      <c r="S10" s="126">
        <f>SUM(H10+M10+R10)</f>
        <v>14400</v>
      </c>
      <c r="T10" s="127">
        <v>100</v>
      </c>
      <c r="U10" s="127">
        <f>S10+T10</f>
        <v>14500</v>
      </c>
    </row>
    <row r="11" spans="1:161" ht="24.75" customHeight="1" x14ac:dyDescent="0.25">
      <c r="A11" s="584" t="s">
        <v>198</v>
      </c>
      <c r="B11" s="585"/>
      <c r="C11" s="128" t="s">
        <v>199</v>
      </c>
      <c r="D11" s="129"/>
      <c r="E11" s="130"/>
      <c r="F11" s="131"/>
      <c r="G11" s="132"/>
      <c r="H11" s="133">
        <f>SUM(D11*E11*F11*G11)</f>
        <v>0</v>
      </c>
      <c r="I11" s="129"/>
      <c r="J11" s="134"/>
      <c r="K11" s="131"/>
      <c r="L11" s="132"/>
      <c r="M11" s="133">
        <f>SUM(I11*J11*K11*L11)</f>
        <v>0</v>
      </c>
      <c r="N11" s="135"/>
      <c r="O11" s="136"/>
      <c r="P11" s="137"/>
      <c r="Q11" s="138"/>
      <c r="R11" s="139">
        <f>SUM(N11*O11*P11*Q11)</f>
        <v>0</v>
      </c>
      <c r="S11" s="140">
        <f>SUM(H11+M11+R11)</f>
        <v>0</v>
      </c>
      <c r="T11" s="141"/>
      <c r="U11" s="141">
        <f>S11+T11</f>
        <v>0</v>
      </c>
    </row>
    <row r="12" spans="1:161" s="13" customFormat="1" ht="24.75" customHeight="1" x14ac:dyDescent="0.25">
      <c r="A12" s="142" t="s">
        <v>200</v>
      </c>
      <c r="B12" s="143"/>
      <c r="C12" s="144" t="s">
        <v>201</v>
      </c>
      <c r="D12" s="626"/>
      <c r="E12" s="604"/>
      <c r="F12" s="604"/>
      <c r="G12" s="604"/>
      <c r="H12" s="605"/>
      <c r="I12" s="626"/>
      <c r="J12" s="604"/>
      <c r="K12" s="604"/>
      <c r="L12" s="604"/>
      <c r="M12" s="605"/>
      <c r="N12" s="632"/>
      <c r="O12" s="633"/>
      <c r="P12" s="633"/>
      <c r="Q12" s="633"/>
      <c r="R12" s="634"/>
      <c r="S12" s="553"/>
      <c r="T12" s="554"/>
      <c r="U12" s="555"/>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row>
    <row r="13" spans="1:161" ht="24.75" customHeight="1" x14ac:dyDescent="0.25">
      <c r="A13" s="584" t="s">
        <v>202</v>
      </c>
      <c r="B13" s="585"/>
      <c r="C13" s="114" t="s">
        <v>203</v>
      </c>
      <c r="D13" s="145"/>
      <c r="E13" s="146"/>
      <c r="F13" s="147"/>
      <c r="G13" s="148"/>
      <c r="H13" s="149">
        <f>SUM(D13*E13*F13*G13)</f>
        <v>0</v>
      </c>
      <c r="I13" s="129"/>
      <c r="J13" s="134"/>
      <c r="K13" s="131"/>
      <c r="L13" s="132"/>
      <c r="M13" s="149"/>
      <c r="N13" s="150"/>
      <c r="O13" s="151"/>
      <c r="P13" s="152"/>
      <c r="Q13" s="153"/>
      <c r="R13" s="154">
        <f>SUM(N13*O13*P13*Q13)</f>
        <v>0</v>
      </c>
      <c r="S13" s="140">
        <f>SUM(H13+M13+R13)</f>
        <v>0</v>
      </c>
      <c r="T13" s="141"/>
      <c r="U13" s="141">
        <f>S13+T13</f>
        <v>0</v>
      </c>
    </row>
    <row r="14" spans="1:161" ht="24.75" customHeight="1" x14ac:dyDescent="0.25">
      <c r="A14" s="520" t="s">
        <v>204</v>
      </c>
      <c r="B14" s="521"/>
      <c r="C14" s="114" t="s">
        <v>205</v>
      </c>
      <c r="D14" s="145">
        <v>12</v>
      </c>
      <c r="E14" s="146">
        <v>1</v>
      </c>
      <c r="F14" s="147">
        <v>100</v>
      </c>
      <c r="G14" s="148">
        <v>1</v>
      </c>
      <c r="H14" s="155">
        <f>SUM(D14*E14*F14*G14)</f>
        <v>1200</v>
      </c>
      <c r="I14" s="129"/>
      <c r="J14" s="130"/>
      <c r="K14" s="131"/>
      <c r="L14" s="132"/>
      <c r="M14" s="156">
        <f>SUM(I14*J14*K14*L14)</f>
        <v>0</v>
      </c>
      <c r="N14" s="129"/>
      <c r="O14" s="130"/>
      <c r="P14" s="131"/>
      <c r="Q14" s="132"/>
      <c r="R14" s="157">
        <f>SUM(N14*O14*P14*Q14)</f>
        <v>0</v>
      </c>
      <c r="S14" s="140">
        <f>SUM(H14+M14+R14)</f>
        <v>1200</v>
      </c>
      <c r="T14" s="141"/>
      <c r="U14" s="141">
        <f>S14+T14</f>
        <v>1200</v>
      </c>
    </row>
    <row r="15" spans="1:161" s="14" customFormat="1" ht="24.75" customHeight="1" x14ac:dyDescent="0.25">
      <c r="A15" s="624" t="s">
        <v>206</v>
      </c>
      <c r="B15" s="625"/>
      <c r="C15" s="625"/>
      <c r="D15" s="158"/>
      <c r="E15" s="526"/>
      <c r="F15" s="526"/>
      <c r="G15" s="526"/>
      <c r="H15" s="159">
        <f>SUM(H10:H14)</f>
        <v>13200</v>
      </c>
      <c r="I15" s="158"/>
      <c r="J15" s="526"/>
      <c r="K15" s="526"/>
      <c r="L15" s="526"/>
      <c r="M15" s="159">
        <f>SUM(M10:M14)</f>
        <v>1200</v>
      </c>
      <c r="N15" s="160"/>
      <c r="O15" s="161"/>
      <c r="P15" s="162"/>
      <c r="Q15" s="163"/>
      <c r="R15" s="164">
        <f>SUM(R10:R14)</f>
        <v>1200</v>
      </c>
      <c r="S15" s="165">
        <f>SUM(S10:S14)</f>
        <v>15600</v>
      </c>
      <c r="T15" s="166">
        <f>SUM(T10:T14)</f>
        <v>100</v>
      </c>
      <c r="U15" s="166">
        <f>S15+T15</f>
        <v>15700</v>
      </c>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row>
    <row r="16" spans="1:161" s="26" customFormat="1" ht="39.75" customHeight="1" x14ac:dyDescent="0.25">
      <c r="A16" s="103" t="s">
        <v>154</v>
      </c>
      <c r="B16" s="104"/>
      <c r="C16" s="105" t="s">
        <v>155</v>
      </c>
      <c r="D16" s="106" t="s">
        <v>189</v>
      </c>
      <c r="E16" s="167" t="s">
        <v>207</v>
      </c>
      <c r="F16" s="167" t="s">
        <v>191</v>
      </c>
      <c r="G16" s="107" t="s">
        <v>192</v>
      </c>
      <c r="H16" s="168"/>
      <c r="I16" s="106" t="s">
        <v>189</v>
      </c>
      <c r="J16" s="167" t="s">
        <v>207</v>
      </c>
      <c r="K16" s="167" t="s">
        <v>191</v>
      </c>
      <c r="L16" s="107" t="s">
        <v>192</v>
      </c>
      <c r="M16" s="168"/>
      <c r="N16" s="106" t="s">
        <v>189</v>
      </c>
      <c r="O16" s="167" t="s">
        <v>207</v>
      </c>
      <c r="P16" s="167" t="s">
        <v>191</v>
      </c>
      <c r="Q16" s="107" t="s">
        <v>192</v>
      </c>
      <c r="R16" s="108"/>
      <c r="S16" s="109"/>
      <c r="T16" s="110"/>
      <c r="U16" s="110"/>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row>
    <row r="17" spans="1:161" ht="15.75" x14ac:dyDescent="0.25">
      <c r="A17" s="600" t="s">
        <v>208</v>
      </c>
      <c r="B17" s="601"/>
      <c r="C17" s="128" t="s">
        <v>209</v>
      </c>
      <c r="D17" s="145">
        <v>12</v>
      </c>
      <c r="E17" s="148">
        <v>0.05</v>
      </c>
      <c r="F17" s="147">
        <v>1000</v>
      </c>
      <c r="G17" s="148">
        <v>1</v>
      </c>
      <c r="H17" s="169">
        <f>SUM(D17*E17*F17*G17)</f>
        <v>600.00000000000011</v>
      </c>
      <c r="I17" s="145">
        <v>12</v>
      </c>
      <c r="J17" s="148">
        <v>0.03</v>
      </c>
      <c r="K17" s="147">
        <v>200</v>
      </c>
      <c r="L17" s="148">
        <v>1</v>
      </c>
      <c r="M17" s="169">
        <f>SUM(I17*J17*K17*L17)</f>
        <v>72</v>
      </c>
      <c r="N17" s="170">
        <v>12</v>
      </c>
      <c r="O17" s="171">
        <v>0.02</v>
      </c>
      <c r="P17" s="172">
        <v>500</v>
      </c>
      <c r="Q17" s="171">
        <v>0.5</v>
      </c>
      <c r="R17" s="173">
        <f>SUM(N17*O17*P17*Q17)</f>
        <v>60</v>
      </c>
      <c r="S17" s="126">
        <f>SUM(H17+M17+R17)</f>
        <v>732.00000000000011</v>
      </c>
      <c r="T17" s="141"/>
      <c r="U17" s="127">
        <f>S17+T17</f>
        <v>732.00000000000011</v>
      </c>
    </row>
    <row r="18" spans="1:161" ht="15.75" x14ac:dyDescent="0.25">
      <c r="A18" s="584" t="s">
        <v>210</v>
      </c>
      <c r="B18" s="585"/>
      <c r="C18" s="128" t="s">
        <v>211</v>
      </c>
      <c r="D18" s="174"/>
      <c r="E18" s="175"/>
      <c r="F18" s="176"/>
      <c r="G18" s="175"/>
      <c r="H18" s="149">
        <f>SUM(D18*E18*F18*G18)</f>
        <v>0</v>
      </c>
      <c r="I18" s="174"/>
      <c r="J18" s="175"/>
      <c r="K18" s="176"/>
      <c r="L18" s="175"/>
      <c r="M18" s="177">
        <f>SUM(I18*J18*K18*L18)</f>
        <v>0</v>
      </c>
      <c r="N18" s="178"/>
      <c r="O18" s="179"/>
      <c r="P18" s="180"/>
      <c r="Q18" s="179"/>
      <c r="R18" s="181">
        <f>SUM(N18*O18*P18*Q18)</f>
        <v>0</v>
      </c>
      <c r="S18" s="140">
        <f>SUM(H18+M18+R18)</f>
        <v>0</v>
      </c>
      <c r="T18" s="141"/>
      <c r="U18" s="141">
        <f>S18+T18</f>
        <v>0</v>
      </c>
    </row>
    <row r="19" spans="1:161" s="14" customFormat="1" ht="24.75" customHeight="1" x14ac:dyDescent="0.25">
      <c r="A19" s="624" t="s">
        <v>212</v>
      </c>
      <c r="B19" s="625"/>
      <c r="C19" s="625"/>
      <c r="D19" s="158"/>
      <c r="E19" s="526"/>
      <c r="F19" s="526"/>
      <c r="G19" s="526"/>
      <c r="H19" s="182">
        <f>SUM(H17:H18)</f>
        <v>600.00000000000011</v>
      </c>
      <c r="I19" s="158"/>
      <c r="J19" s="526"/>
      <c r="K19" s="526"/>
      <c r="L19" s="526"/>
      <c r="M19" s="182">
        <f>SUM(M17:M18)</f>
        <v>72</v>
      </c>
      <c r="N19" s="160"/>
      <c r="O19" s="161"/>
      <c r="P19" s="162"/>
      <c r="Q19" s="163"/>
      <c r="R19" s="164">
        <f>SUM(R17:R18)</f>
        <v>60</v>
      </c>
      <c r="S19" s="165">
        <f>SUM(S17:S18)</f>
        <v>732.00000000000011</v>
      </c>
      <c r="T19" s="166">
        <f>SUM(T17:T18)</f>
        <v>0</v>
      </c>
      <c r="U19" s="166">
        <f>S19+T19</f>
        <v>732.00000000000011</v>
      </c>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row>
    <row r="20" spans="1:161" s="26" customFormat="1" ht="25.5" customHeight="1" x14ac:dyDescent="0.25">
      <c r="A20" s="103" t="s">
        <v>156</v>
      </c>
      <c r="B20" s="104"/>
      <c r="C20" s="105" t="s">
        <v>157</v>
      </c>
      <c r="D20" s="106" t="s">
        <v>213</v>
      </c>
      <c r="E20" s="107" t="s">
        <v>214</v>
      </c>
      <c r="F20" s="107" t="s">
        <v>215</v>
      </c>
      <c r="G20" s="107" t="s">
        <v>216</v>
      </c>
      <c r="H20" s="108"/>
      <c r="I20" s="106" t="s">
        <v>213</v>
      </c>
      <c r="J20" s="107" t="s">
        <v>217</v>
      </c>
      <c r="K20" s="107" t="s">
        <v>218</v>
      </c>
      <c r="L20" s="107" t="s">
        <v>216</v>
      </c>
      <c r="M20" s="108"/>
      <c r="N20" s="106" t="s">
        <v>213</v>
      </c>
      <c r="O20" s="107" t="s">
        <v>217</v>
      </c>
      <c r="P20" s="107" t="s">
        <v>218</v>
      </c>
      <c r="Q20" s="107" t="s">
        <v>216</v>
      </c>
      <c r="R20" s="108"/>
      <c r="S20" s="109"/>
      <c r="T20" s="110"/>
      <c r="U20" s="110"/>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row>
    <row r="21" spans="1:161" ht="24.75" customHeight="1" x14ac:dyDescent="0.25">
      <c r="A21" s="183" t="s">
        <v>219</v>
      </c>
      <c r="B21" s="184"/>
      <c r="C21" s="185" t="s">
        <v>220</v>
      </c>
      <c r="D21" s="527"/>
      <c r="E21" s="185"/>
      <c r="F21" s="185"/>
      <c r="G21" s="185"/>
      <c r="H21" s="186"/>
      <c r="I21" s="527"/>
      <c r="J21" s="185"/>
      <c r="K21" s="185"/>
      <c r="L21" s="185"/>
      <c r="M21" s="186"/>
      <c r="N21" s="529"/>
      <c r="O21" s="187"/>
      <c r="P21" s="188"/>
      <c r="Q21" s="189"/>
      <c r="R21" s="190"/>
      <c r="S21" s="556"/>
      <c r="T21" s="554"/>
      <c r="U21" s="555"/>
    </row>
    <row r="22" spans="1:161" ht="24.75" customHeight="1" x14ac:dyDescent="0.25">
      <c r="A22" s="191" t="s">
        <v>221</v>
      </c>
      <c r="B22" s="191"/>
      <c r="C22" s="192"/>
      <c r="D22" s="602"/>
      <c r="E22" s="554"/>
      <c r="F22" s="554"/>
      <c r="G22" s="554"/>
      <c r="H22" s="564"/>
      <c r="I22" s="602"/>
      <c r="J22" s="554"/>
      <c r="K22" s="554"/>
      <c r="L22" s="554"/>
      <c r="M22" s="564"/>
      <c r="N22" s="602"/>
      <c r="O22" s="554"/>
      <c r="P22" s="554"/>
      <c r="Q22" s="554"/>
      <c r="R22" s="564"/>
      <c r="S22" s="556"/>
      <c r="T22" s="557"/>
      <c r="U22" s="558"/>
      <c r="V22" s="17"/>
    </row>
    <row r="23" spans="1:161" ht="51.75" customHeight="1" x14ac:dyDescent="0.25">
      <c r="A23" s="600" t="s">
        <v>222</v>
      </c>
      <c r="B23" s="601"/>
      <c r="C23" s="128" t="s">
        <v>223</v>
      </c>
      <c r="D23" s="145">
        <v>1</v>
      </c>
      <c r="E23" s="193">
        <v>5</v>
      </c>
      <c r="F23" s="147">
        <v>500</v>
      </c>
      <c r="G23" s="148">
        <v>1</v>
      </c>
      <c r="H23" s="169">
        <f t="shared" ref="H23:H35" si="0">SUM(D23*E23*F23*G23)</f>
        <v>2500</v>
      </c>
      <c r="I23" s="129"/>
      <c r="J23" s="134"/>
      <c r="K23" s="131"/>
      <c r="L23" s="132"/>
      <c r="M23" s="149">
        <f t="shared" ref="M23:M25" si="1">SUM(I23*J23*K23*L23)</f>
        <v>0</v>
      </c>
      <c r="N23" s="194"/>
      <c r="O23" s="195"/>
      <c r="P23" s="196"/>
      <c r="Q23" s="197"/>
      <c r="R23" s="198">
        <f t="shared" ref="R23:R25" si="2">SUM(N23*O23*P23*Q23)</f>
        <v>0</v>
      </c>
      <c r="S23" s="199">
        <f t="shared" ref="S23:S25" si="3">SUM(H23+M23+R23)</f>
        <v>2500</v>
      </c>
      <c r="T23" s="141"/>
      <c r="U23" s="127">
        <f>S23+T23</f>
        <v>2500</v>
      </c>
      <c r="V23" s="17"/>
    </row>
    <row r="24" spans="1:161" ht="24.75" customHeight="1" x14ac:dyDescent="0.25">
      <c r="A24" s="523" t="s">
        <v>224</v>
      </c>
      <c r="B24" s="524"/>
      <c r="C24" s="128" t="s">
        <v>225</v>
      </c>
      <c r="D24" s="129"/>
      <c r="E24" s="134"/>
      <c r="F24" s="131"/>
      <c r="G24" s="132"/>
      <c r="H24" s="149">
        <f t="shared" si="0"/>
        <v>0</v>
      </c>
      <c r="I24" s="129"/>
      <c r="J24" s="134"/>
      <c r="K24" s="131"/>
      <c r="L24" s="132"/>
      <c r="M24" s="149">
        <f t="shared" si="1"/>
        <v>0</v>
      </c>
      <c r="N24" s="194"/>
      <c r="O24" s="195"/>
      <c r="P24" s="196"/>
      <c r="Q24" s="197"/>
      <c r="R24" s="198">
        <f t="shared" si="2"/>
        <v>0</v>
      </c>
      <c r="S24" s="200">
        <f t="shared" si="3"/>
        <v>0</v>
      </c>
      <c r="T24" s="141"/>
      <c r="U24" s="141">
        <f>S24+T24</f>
        <v>0</v>
      </c>
      <c r="V24" s="17"/>
    </row>
    <row r="25" spans="1:161" ht="24.75" customHeight="1" x14ac:dyDescent="0.25">
      <c r="A25" s="584" t="s">
        <v>226</v>
      </c>
      <c r="B25" s="585"/>
      <c r="C25" s="114" t="s">
        <v>227</v>
      </c>
      <c r="D25" s="129"/>
      <c r="E25" s="134"/>
      <c r="F25" s="131"/>
      <c r="G25" s="132"/>
      <c r="H25" s="149">
        <f t="shared" si="0"/>
        <v>0</v>
      </c>
      <c r="I25" s="129"/>
      <c r="J25" s="134"/>
      <c r="K25" s="131"/>
      <c r="L25" s="132"/>
      <c r="M25" s="149">
        <f t="shared" si="1"/>
        <v>0</v>
      </c>
      <c r="N25" s="194"/>
      <c r="O25" s="195"/>
      <c r="P25" s="196"/>
      <c r="Q25" s="201"/>
      <c r="R25" s="198">
        <f t="shared" si="2"/>
        <v>0</v>
      </c>
      <c r="S25" s="200">
        <f t="shared" si="3"/>
        <v>0</v>
      </c>
      <c r="T25" s="141"/>
      <c r="U25" s="141">
        <f>S25+T25</f>
        <v>0</v>
      </c>
      <c r="V25" s="17"/>
    </row>
    <row r="26" spans="1:161" ht="24.75" customHeight="1" x14ac:dyDescent="0.25">
      <c r="A26" s="202" t="s">
        <v>228</v>
      </c>
      <c r="B26" s="203"/>
      <c r="C26" s="204" t="s">
        <v>229</v>
      </c>
      <c r="D26" s="603"/>
      <c r="E26" s="604"/>
      <c r="F26" s="604"/>
      <c r="G26" s="604"/>
      <c r="H26" s="605"/>
      <c r="I26" s="603"/>
      <c r="J26" s="604"/>
      <c r="K26" s="604"/>
      <c r="L26" s="604"/>
      <c r="M26" s="605"/>
      <c r="N26" s="606"/>
      <c r="O26" s="607"/>
      <c r="P26" s="607"/>
      <c r="Q26" s="607"/>
      <c r="R26" s="608"/>
      <c r="S26" s="556"/>
      <c r="T26" s="554"/>
      <c r="U26" s="555"/>
      <c r="V26" s="17"/>
    </row>
    <row r="27" spans="1:161" ht="24.75" customHeight="1" x14ac:dyDescent="0.25">
      <c r="A27" s="583" t="s">
        <v>221</v>
      </c>
      <c r="B27" s="635"/>
      <c r="C27" s="636"/>
      <c r="D27" s="589"/>
      <c r="E27" s="590"/>
      <c r="F27" s="590"/>
      <c r="G27" s="590"/>
      <c r="H27" s="591"/>
      <c r="I27" s="589"/>
      <c r="J27" s="590"/>
      <c r="K27" s="590"/>
      <c r="L27" s="590"/>
      <c r="M27" s="591"/>
      <c r="N27" s="589"/>
      <c r="O27" s="590"/>
      <c r="P27" s="590"/>
      <c r="Q27" s="590"/>
      <c r="R27" s="591"/>
      <c r="S27" s="556"/>
      <c r="T27" s="557"/>
      <c r="U27" s="558"/>
      <c r="V27" s="17"/>
    </row>
    <row r="28" spans="1:161" ht="52.5" customHeight="1" x14ac:dyDescent="0.25">
      <c r="A28" s="609" t="s">
        <v>230</v>
      </c>
      <c r="B28" s="610"/>
      <c r="C28" s="205" t="s">
        <v>223</v>
      </c>
      <c r="D28" s="150"/>
      <c r="E28" s="130"/>
      <c r="F28" s="206"/>
      <c r="G28" s="207"/>
      <c r="H28" s="149">
        <f t="shared" ref="H28:H30" si="4">SUM(D28*E28*F28*G28)</f>
        <v>0</v>
      </c>
      <c r="I28" s="194"/>
      <c r="J28" s="208"/>
      <c r="K28" s="209"/>
      <c r="L28" s="210"/>
      <c r="M28" s="149">
        <f t="shared" ref="M28:M30" si="5">SUM(I28*J28*K28*L28)</f>
        <v>0</v>
      </c>
      <c r="N28" s="194"/>
      <c r="O28" s="195"/>
      <c r="P28" s="196"/>
      <c r="Q28" s="197"/>
      <c r="R28" s="198">
        <f t="shared" ref="R28:R30" si="6">SUM(N28*O28*P28*Q28)</f>
        <v>0</v>
      </c>
      <c r="S28" s="200">
        <f t="shared" ref="S28:S30" si="7">SUM(H28+M28+R28)</f>
        <v>0</v>
      </c>
      <c r="T28" s="211"/>
      <c r="U28" s="141">
        <f t="shared" ref="U28:U29" si="8">S28+T28</f>
        <v>0</v>
      </c>
      <c r="V28" s="17"/>
    </row>
    <row r="29" spans="1:161" ht="24.75" customHeight="1" x14ac:dyDescent="0.25">
      <c r="A29" s="609" t="s">
        <v>231</v>
      </c>
      <c r="B29" s="610"/>
      <c r="C29" s="205" t="s">
        <v>225</v>
      </c>
      <c r="D29" s="150"/>
      <c r="E29" s="130"/>
      <c r="F29" s="206"/>
      <c r="G29" s="207"/>
      <c r="H29" s="149">
        <f t="shared" si="4"/>
        <v>0</v>
      </c>
      <c r="I29" s="194"/>
      <c r="J29" s="208"/>
      <c r="K29" s="209"/>
      <c r="L29" s="210"/>
      <c r="M29" s="149">
        <f t="shared" si="5"/>
        <v>0</v>
      </c>
      <c r="N29" s="194"/>
      <c r="O29" s="195"/>
      <c r="P29" s="196"/>
      <c r="Q29" s="197"/>
      <c r="R29" s="198">
        <f t="shared" si="6"/>
        <v>0</v>
      </c>
      <c r="S29" s="200">
        <f t="shared" si="7"/>
        <v>0</v>
      </c>
      <c r="T29" s="211"/>
      <c r="U29" s="141">
        <f t="shared" si="8"/>
        <v>0</v>
      </c>
      <c r="V29" s="17"/>
    </row>
    <row r="30" spans="1:161" ht="24.75" customHeight="1" x14ac:dyDescent="0.25">
      <c r="A30" s="584" t="s">
        <v>232</v>
      </c>
      <c r="B30" s="585"/>
      <c r="C30" s="114" t="s">
        <v>233</v>
      </c>
      <c r="D30" s="129"/>
      <c r="E30" s="134"/>
      <c r="F30" s="131"/>
      <c r="G30" s="132"/>
      <c r="H30" s="149">
        <f t="shared" si="4"/>
        <v>0</v>
      </c>
      <c r="I30" s="129"/>
      <c r="J30" s="134"/>
      <c r="K30" s="131"/>
      <c r="L30" s="132"/>
      <c r="M30" s="149">
        <f t="shared" si="5"/>
        <v>0</v>
      </c>
      <c r="N30" s="194"/>
      <c r="O30" s="195"/>
      <c r="P30" s="196"/>
      <c r="Q30" s="201"/>
      <c r="R30" s="198">
        <f t="shared" si="6"/>
        <v>0</v>
      </c>
      <c r="S30" s="200">
        <f t="shared" si="7"/>
        <v>0</v>
      </c>
      <c r="T30" s="141"/>
      <c r="U30" s="141">
        <f>S30+T30</f>
        <v>0</v>
      </c>
      <c r="V30" s="17"/>
    </row>
    <row r="31" spans="1:161" s="19" customFormat="1" ht="24.75" customHeight="1" x14ac:dyDescent="0.25">
      <c r="A31" s="202" t="s">
        <v>234</v>
      </c>
      <c r="B31" s="203"/>
      <c r="C31" s="204" t="s">
        <v>235</v>
      </c>
      <c r="D31" s="603"/>
      <c r="E31" s="604"/>
      <c r="F31" s="604"/>
      <c r="G31" s="604"/>
      <c r="H31" s="605"/>
      <c r="I31" s="603"/>
      <c r="J31" s="604"/>
      <c r="K31" s="604"/>
      <c r="L31" s="604"/>
      <c r="M31" s="605"/>
      <c r="N31" s="606"/>
      <c r="O31" s="607"/>
      <c r="P31" s="607"/>
      <c r="Q31" s="607"/>
      <c r="R31" s="608"/>
      <c r="S31" s="212"/>
      <c r="T31" s="213"/>
      <c r="U31" s="213"/>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row>
    <row r="32" spans="1:161" ht="24.75" customHeight="1" x14ac:dyDescent="0.25">
      <c r="A32" s="583" t="s">
        <v>221</v>
      </c>
      <c r="B32" s="635"/>
      <c r="C32" s="636"/>
      <c r="D32" s="589"/>
      <c r="E32" s="590"/>
      <c r="F32" s="590"/>
      <c r="G32" s="590"/>
      <c r="H32" s="591"/>
      <c r="I32" s="589"/>
      <c r="J32" s="590"/>
      <c r="K32" s="590"/>
      <c r="L32" s="590"/>
      <c r="M32" s="591"/>
      <c r="N32" s="589"/>
      <c r="O32" s="590"/>
      <c r="P32" s="590"/>
      <c r="Q32" s="590"/>
      <c r="R32" s="591"/>
      <c r="S32" s="592"/>
      <c r="T32" s="593"/>
      <c r="U32" s="594"/>
      <c r="V32" s="17"/>
    </row>
    <row r="33" spans="1:161" ht="51" customHeight="1" x14ac:dyDescent="0.25">
      <c r="A33" s="609" t="s">
        <v>236</v>
      </c>
      <c r="B33" s="610"/>
      <c r="C33" s="205" t="s">
        <v>223</v>
      </c>
      <c r="D33" s="150"/>
      <c r="E33" s="130"/>
      <c r="F33" s="206"/>
      <c r="G33" s="207"/>
      <c r="H33" s="149">
        <f t="shared" si="0"/>
        <v>0</v>
      </c>
      <c r="I33" s="194"/>
      <c r="J33" s="208"/>
      <c r="K33" s="209"/>
      <c r="L33" s="210"/>
      <c r="M33" s="149">
        <f t="shared" ref="M33:M35" si="9">SUM(I33*J33*K33*L33)</f>
        <v>0</v>
      </c>
      <c r="N33" s="194"/>
      <c r="O33" s="195"/>
      <c r="P33" s="196"/>
      <c r="Q33" s="197"/>
      <c r="R33" s="198">
        <f t="shared" ref="R33:R35" si="10">SUM(N33*O33*P33*Q33)</f>
        <v>0</v>
      </c>
      <c r="S33" s="200">
        <f t="shared" ref="S33:S35" si="11">SUM(H33+M33+R33)</f>
        <v>0</v>
      </c>
      <c r="T33" s="211"/>
      <c r="U33" s="141">
        <f t="shared" ref="U33:U34" si="12">S33+T33</f>
        <v>0</v>
      </c>
    </row>
    <row r="34" spans="1:161" ht="24.75" customHeight="1" x14ac:dyDescent="0.25">
      <c r="A34" s="609" t="s">
        <v>237</v>
      </c>
      <c r="B34" s="610"/>
      <c r="C34" s="205" t="s">
        <v>225</v>
      </c>
      <c r="D34" s="150"/>
      <c r="E34" s="130"/>
      <c r="F34" s="206"/>
      <c r="G34" s="207"/>
      <c r="H34" s="149">
        <f t="shared" si="0"/>
        <v>0</v>
      </c>
      <c r="I34" s="194"/>
      <c r="J34" s="208"/>
      <c r="K34" s="209"/>
      <c r="L34" s="210"/>
      <c r="M34" s="149">
        <f t="shared" si="9"/>
        <v>0</v>
      </c>
      <c r="N34" s="194"/>
      <c r="O34" s="195"/>
      <c r="P34" s="196"/>
      <c r="Q34" s="197"/>
      <c r="R34" s="198">
        <f t="shared" si="10"/>
        <v>0</v>
      </c>
      <c r="S34" s="200">
        <f t="shared" si="11"/>
        <v>0</v>
      </c>
      <c r="T34" s="211"/>
      <c r="U34" s="141">
        <f t="shared" si="12"/>
        <v>0</v>
      </c>
    </row>
    <row r="35" spans="1:161" ht="24.75" customHeight="1" x14ac:dyDescent="0.25">
      <c r="A35" s="584" t="s">
        <v>238</v>
      </c>
      <c r="B35" s="585"/>
      <c r="C35" s="114" t="s">
        <v>233</v>
      </c>
      <c r="D35" s="129"/>
      <c r="E35" s="134"/>
      <c r="F35" s="131"/>
      <c r="G35" s="132"/>
      <c r="H35" s="149">
        <f t="shared" si="0"/>
        <v>0</v>
      </c>
      <c r="I35" s="129"/>
      <c r="J35" s="134"/>
      <c r="K35" s="131"/>
      <c r="L35" s="132"/>
      <c r="M35" s="149">
        <f t="shared" si="9"/>
        <v>0</v>
      </c>
      <c r="N35" s="194"/>
      <c r="O35" s="195"/>
      <c r="P35" s="196"/>
      <c r="Q35" s="201"/>
      <c r="R35" s="198">
        <f t="shared" si="10"/>
        <v>0</v>
      </c>
      <c r="S35" s="200">
        <f t="shared" si="11"/>
        <v>0</v>
      </c>
      <c r="T35" s="141"/>
      <c r="U35" s="141">
        <f>S35+T35</f>
        <v>0</v>
      </c>
    </row>
    <row r="36" spans="1:161" s="16" customFormat="1" ht="24.75" customHeight="1" x14ac:dyDescent="0.25">
      <c r="A36" s="628" t="s">
        <v>239</v>
      </c>
      <c r="B36" s="629"/>
      <c r="C36" s="629"/>
      <c r="D36" s="214"/>
      <c r="E36" s="528"/>
      <c r="F36" s="528"/>
      <c r="G36" s="528"/>
      <c r="H36" s="215">
        <f>SUM(H23:H35)</f>
        <v>2500</v>
      </c>
      <c r="I36" s="214"/>
      <c r="J36" s="528"/>
      <c r="K36" s="528"/>
      <c r="L36" s="528"/>
      <c r="M36" s="215">
        <f>SUM(M23:M35)</f>
        <v>0</v>
      </c>
      <c r="N36" s="216"/>
      <c r="O36" s="217"/>
      <c r="P36" s="218"/>
      <c r="Q36" s="217"/>
      <c r="R36" s="219">
        <f>SUM(R23:R35)</f>
        <v>0</v>
      </c>
      <c r="S36" s="220">
        <f>SUM(S23:S35)</f>
        <v>2500</v>
      </c>
      <c r="T36" s="166">
        <f>SUM(T23:T35)</f>
        <v>0</v>
      </c>
      <c r="U36" s="166">
        <f>S36+T36</f>
        <v>2500</v>
      </c>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row>
    <row r="37" spans="1:161" s="28" customFormat="1" ht="24.75" customHeight="1" x14ac:dyDescent="0.25">
      <c r="A37" s="221" t="s">
        <v>158</v>
      </c>
      <c r="B37" s="222"/>
      <c r="C37" s="223" t="s">
        <v>240</v>
      </c>
      <c r="D37" s="106"/>
      <c r="E37" s="107" t="s">
        <v>241</v>
      </c>
      <c r="F37" s="224" t="s">
        <v>215</v>
      </c>
      <c r="G37" s="225" t="s">
        <v>216</v>
      </c>
      <c r="H37" s="168"/>
      <c r="I37" s="226"/>
      <c r="J37" s="107" t="s">
        <v>242</v>
      </c>
      <c r="K37" s="224" t="s">
        <v>218</v>
      </c>
      <c r="L37" s="225" t="s">
        <v>216</v>
      </c>
      <c r="M37" s="168"/>
      <c r="N37" s="106"/>
      <c r="O37" s="107" t="s">
        <v>242</v>
      </c>
      <c r="P37" s="224" t="s">
        <v>218</v>
      </c>
      <c r="Q37" s="225" t="s">
        <v>216</v>
      </c>
      <c r="R37" s="108"/>
      <c r="S37" s="227"/>
      <c r="T37" s="110"/>
      <c r="U37" s="110"/>
      <c r="V37" s="27"/>
    </row>
    <row r="38" spans="1:161" ht="24.75" customHeight="1" x14ac:dyDescent="0.25">
      <c r="A38" s="183" t="s">
        <v>243</v>
      </c>
      <c r="B38" s="184"/>
      <c r="C38" s="185" t="s">
        <v>159</v>
      </c>
      <c r="D38" s="527"/>
      <c r="E38" s="185"/>
      <c r="F38" s="185"/>
      <c r="G38" s="185"/>
      <c r="H38" s="186"/>
      <c r="I38" s="527"/>
      <c r="J38" s="185"/>
      <c r="K38" s="185"/>
      <c r="L38" s="185"/>
      <c r="M38" s="186"/>
      <c r="N38" s="529"/>
      <c r="O38" s="187"/>
      <c r="P38" s="188"/>
      <c r="Q38" s="189"/>
      <c r="R38" s="190"/>
      <c r="S38" s="556"/>
      <c r="T38" s="554"/>
      <c r="U38" s="555"/>
      <c r="V38" s="17"/>
    </row>
    <row r="39" spans="1:161" ht="24.75" customHeight="1" x14ac:dyDescent="0.25">
      <c r="A39" s="582" t="s">
        <v>244</v>
      </c>
      <c r="B39" s="582"/>
      <c r="C39" s="583"/>
      <c r="D39" s="571"/>
      <c r="E39" s="572"/>
      <c r="F39" s="572"/>
      <c r="G39" s="572"/>
      <c r="H39" s="573"/>
      <c r="I39" s="568"/>
      <c r="J39" s="569"/>
      <c r="K39" s="569"/>
      <c r="L39" s="569"/>
      <c r="M39" s="570"/>
      <c r="N39" s="568"/>
      <c r="O39" s="569"/>
      <c r="P39" s="569"/>
      <c r="Q39" s="569"/>
      <c r="R39" s="570"/>
      <c r="S39" s="553"/>
      <c r="T39" s="554"/>
      <c r="U39" s="555"/>
      <c r="V39" s="17"/>
    </row>
    <row r="40" spans="1:161" s="14" customFormat="1" ht="15.75" x14ac:dyDescent="0.25">
      <c r="A40" s="584" t="s">
        <v>245</v>
      </c>
      <c r="B40" s="585"/>
      <c r="C40" s="522" t="s">
        <v>246</v>
      </c>
      <c r="D40" s="228"/>
      <c r="E40" s="120">
        <v>1</v>
      </c>
      <c r="F40" s="117">
        <v>10100</v>
      </c>
      <c r="G40" s="118">
        <v>1</v>
      </c>
      <c r="H40" s="119">
        <f>SUM(E40*F40*G40)</f>
        <v>10100</v>
      </c>
      <c r="I40" s="228"/>
      <c r="J40" s="229">
        <v>1</v>
      </c>
      <c r="K40" s="230">
        <v>20000</v>
      </c>
      <c r="L40" s="231">
        <v>1</v>
      </c>
      <c r="M40" s="149">
        <f>SUM(J40*K40*L40)</f>
        <v>20000</v>
      </c>
      <c r="N40" s="232"/>
      <c r="O40" s="233">
        <v>1</v>
      </c>
      <c r="P40" s="234">
        <v>30000</v>
      </c>
      <c r="Q40" s="235">
        <v>0.5</v>
      </c>
      <c r="R40" s="198">
        <f>SUM(O40*P40*Q40)</f>
        <v>15000</v>
      </c>
      <c r="S40" s="199">
        <f>SUM(H40+M40+R40)</f>
        <v>45100</v>
      </c>
      <c r="T40" s="141"/>
      <c r="U40" s="127">
        <f>S40+T40</f>
        <v>45100</v>
      </c>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row>
    <row r="41" spans="1:161" s="14" customFormat="1" ht="31.5" x14ac:dyDescent="0.25">
      <c r="A41" s="520" t="s">
        <v>247</v>
      </c>
      <c r="B41" s="521"/>
      <c r="C41" s="522" t="s">
        <v>248</v>
      </c>
      <c r="D41" s="228"/>
      <c r="E41" s="120">
        <v>1</v>
      </c>
      <c r="F41" s="117">
        <v>11000</v>
      </c>
      <c r="G41" s="118">
        <v>1</v>
      </c>
      <c r="H41" s="119">
        <f>SUM(E41*F41*G41)</f>
        <v>11000</v>
      </c>
      <c r="I41" s="228"/>
      <c r="J41" s="229">
        <v>1</v>
      </c>
      <c r="K41" s="230">
        <v>30000</v>
      </c>
      <c r="L41" s="231">
        <v>1</v>
      </c>
      <c r="M41" s="149">
        <f>SUM(J41*K41*L41)</f>
        <v>30000</v>
      </c>
      <c r="N41" s="232"/>
      <c r="O41" s="233">
        <v>1</v>
      </c>
      <c r="P41" s="234">
        <v>25000</v>
      </c>
      <c r="Q41" s="235">
        <v>1</v>
      </c>
      <c r="R41" s="198">
        <f>SUM(O41*P41*Q41)</f>
        <v>25000</v>
      </c>
      <c r="S41" s="199">
        <f>SUM(H41+M41+R41)</f>
        <v>66000</v>
      </c>
      <c r="T41" s="141"/>
      <c r="U41" s="127">
        <f>S41+T41</f>
        <v>66000</v>
      </c>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row>
    <row r="42" spans="1:161" s="14" customFormat="1" ht="15.75" customHeight="1" x14ac:dyDescent="0.25">
      <c r="A42" s="582" t="s">
        <v>244</v>
      </c>
      <c r="B42" s="582"/>
      <c r="C42" s="583"/>
      <c r="D42" s="571" t="s">
        <v>249</v>
      </c>
      <c r="E42" s="572"/>
      <c r="F42" s="572"/>
      <c r="G42" s="572"/>
      <c r="H42" s="573"/>
      <c r="I42" s="568" t="s">
        <v>249</v>
      </c>
      <c r="J42" s="569"/>
      <c r="K42" s="569"/>
      <c r="L42" s="569"/>
      <c r="M42" s="570"/>
      <c r="N42" s="568" t="s">
        <v>249</v>
      </c>
      <c r="O42" s="569"/>
      <c r="P42" s="569"/>
      <c r="Q42" s="569"/>
      <c r="R42" s="570"/>
      <c r="S42" s="559"/>
      <c r="T42" s="554"/>
      <c r="U42" s="555"/>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row>
    <row r="43" spans="1:161" s="14" customFormat="1" ht="15.75" x14ac:dyDescent="0.25">
      <c r="A43" s="584" t="s">
        <v>250</v>
      </c>
      <c r="B43" s="585"/>
      <c r="C43" s="522" t="s">
        <v>251</v>
      </c>
      <c r="D43" s="228"/>
      <c r="E43" s="120">
        <v>2</v>
      </c>
      <c r="F43" s="117">
        <v>11000</v>
      </c>
      <c r="G43" s="118">
        <v>1</v>
      </c>
      <c r="H43" s="119">
        <f>SUM(E43*F43*G43)</f>
        <v>22000</v>
      </c>
      <c r="I43" s="228"/>
      <c r="J43" s="120">
        <v>1</v>
      </c>
      <c r="K43" s="117">
        <v>25000</v>
      </c>
      <c r="L43" s="236">
        <v>1</v>
      </c>
      <c r="M43" s="169">
        <f>SUM(J43*K43*L43)</f>
        <v>25000</v>
      </c>
      <c r="N43" s="232"/>
      <c r="O43" s="233">
        <v>1</v>
      </c>
      <c r="P43" s="234">
        <v>20000</v>
      </c>
      <c r="Q43" s="235">
        <v>1</v>
      </c>
      <c r="R43" s="198">
        <f>SUM(O43*P43*Q43)</f>
        <v>20000</v>
      </c>
      <c r="S43" s="199">
        <f>SUM(H43+M43+R43)</f>
        <v>67000</v>
      </c>
      <c r="T43" s="141"/>
      <c r="U43" s="127">
        <f>S43+T43</f>
        <v>67000</v>
      </c>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row>
    <row r="44" spans="1:161" s="14" customFormat="1" ht="15.75" x14ac:dyDescent="0.25">
      <c r="A44" s="584" t="s">
        <v>252</v>
      </c>
      <c r="B44" s="585"/>
      <c r="C44" s="522" t="s">
        <v>251</v>
      </c>
      <c r="D44" s="228"/>
      <c r="E44" s="120"/>
      <c r="F44" s="117"/>
      <c r="G44" s="118"/>
      <c r="H44" s="119">
        <f>SUM(E44*F44*G44)</f>
        <v>0</v>
      </c>
      <c r="I44" s="228"/>
      <c r="J44" s="229"/>
      <c r="K44" s="230"/>
      <c r="L44" s="231"/>
      <c r="M44" s="149">
        <f>SUM(J44*K44*L44)</f>
        <v>0</v>
      </c>
      <c r="N44" s="232"/>
      <c r="O44" s="233"/>
      <c r="P44" s="234"/>
      <c r="Q44" s="235"/>
      <c r="R44" s="198">
        <f>SUM(O44*P44*Q44)</f>
        <v>0</v>
      </c>
      <c r="S44" s="199">
        <f>SUM(H44+M44+R44)</f>
        <v>0</v>
      </c>
      <c r="T44" s="141"/>
      <c r="U44" s="127">
        <f>S44+T44</f>
        <v>0</v>
      </c>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row>
    <row r="45" spans="1:161" s="16" customFormat="1" ht="24.75" customHeight="1" thickBot="1" x14ac:dyDescent="0.3">
      <c r="A45" s="628" t="s">
        <v>253</v>
      </c>
      <c r="B45" s="629"/>
      <c r="C45" s="629" t="s">
        <v>254</v>
      </c>
      <c r="D45" s="214"/>
      <c r="E45" s="528"/>
      <c r="F45" s="528"/>
      <c r="G45" s="528"/>
      <c r="H45" s="215">
        <f>SUM(H40:H44)</f>
        <v>43100</v>
      </c>
      <c r="I45" s="214"/>
      <c r="J45" s="528"/>
      <c r="K45" s="528"/>
      <c r="L45" s="528"/>
      <c r="M45" s="215">
        <f>SUM(M40:M44)</f>
        <v>75000</v>
      </c>
      <c r="N45" s="216"/>
      <c r="O45" s="217"/>
      <c r="P45" s="218"/>
      <c r="Q45" s="217"/>
      <c r="R45" s="219">
        <f>SUM(R40:R44)</f>
        <v>60000</v>
      </c>
      <c r="S45" s="237">
        <f>SUM(S40:S44)</f>
        <v>178100</v>
      </c>
      <c r="T45" s="238">
        <f>SUM(T40:T44)</f>
        <v>0</v>
      </c>
      <c r="U45" s="238">
        <f>S45+T45</f>
        <v>178100</v>
      </c>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row>
    <row r="46" spans="1:161" s="28" customFormat="1" ht="28.5" customHeight="1" thickBot="1" x14ac:dyDescent="0.3">
      <c r="A46" s="221" t="s">
        <v>160</v>
      </c>
      <c r="B46" s="222"/>
      <c r="C46" s="223" t="s">
        <v>255</v>
      </c>
      <c r="D46" s="239"/>
      <c r="E46" s="240" t="s">
        <v>256</v>
      </c>
      <c r="F46" s="241" t="s">
        <v>215</v>
      </c>
      <c r="G46" s="242" t="s">
        <v>216</v>
      </c>
      <c r="H46" s="243"/>
      <c r="I46" s="244"/>
      <c r="J46" s="240" t="s">
        <v>256</v>
      </c>
      <c r="K46" s="241" t="s">
        <v>215</v>
      </c>
      <c r="L46" s="242" t="s">
        <v>216</v>
      </c>
      <c r="M46" s="243"/>
      <c r="N46" s="239"/>
      <c r="O46" s="240" t="s">
        <v>256</v>
      </c>
      <c r="P46" s="241" t="s">
        <v>215</v>
      </c>
      <c r="Q46" s="242" t="s">
        <v>216</v>
      </c>
      <c r="R46" s="245"/>
      <c r="S46" s="246"/>
      <c r="T46" s="247"/>
      <c r="U46" s="248"/>
    </row>
    <row r="47" spans="1:161" ht="24.75" customHeight="1" x14ac:dyDescent="0.25">
      <c r="A47" s="637" t="s">
        <v>257</v>
      </c>
      <c r="B47" s="638"/>
      <c r="C47" s="249" t="s">
        <v>161</v>
      </c>
      <c r="D47" s="577"/>
      <c r="E47" s="561"/>
      <c r="F47" s="561"/>
      <c r="G47" s="561"/>
      <c r="H47" s="578"/>
      <c r="I47" s="579"/>
      <c r="J47" s="561"/>
      <c r="K47" s="561"/>
      <c r="L47" s="561"/>
      <c r="M47" s="578"/>
      <c r="N47" s="577"/>
      <c r="O47" s="580"/>
      <c r="P47" s="580"/>
      <c r="Q47" s="580"/>
      <c r="R47" s="581"/>
      <c r="S47" s="560"/>
      <c r="T47" s="561"/>
      <c r="U47" s="562"/>
    </row>
    <row r="48" spans="1:161" ht="25.5" customHeight="1" x14ac:dyDescent="0.25">
      <c r="A48" s="582" t="s">
        <v>221</v>
      </c>
      <c r="B48" s="582"/>
      <c r="C48" s="583"/>
      <c r="D48" s="586"/>
      <c r="E48" s="587"/>
      <c r="F48" s="587"/>
      <c r="G48" s="587"/>
      <c r="H48" s="588"/>
      <c r="I48" s="586"/>
      <c r="J48" s="587"/>
      <c r="K48" s="587"/>
      <c r="L48" s="587"/>
      <c r="M48" s="588"/>
      <c r="N48" s="586"/>
      <c r="O48" s="587"/>
      <c r="P48" s="587"/>
      <c r="Q48" s="587"/>
      <c r="R48" s="588"/>
      <c r="S48" s="574"/>
      <c r="T48" s="575"/>
      <c r="U48" s="576"/>
      <c r="V48" s="17"/>
    </row>
    <row r="49" spans="1:161" ht="28.5" customHeight="1" x14ac:dyDescent="0.25">
      <c r="A49" s="584" t="s">
        <v>258</v>
      </c>
      <c r="B49" s="585"/>
      <c r="C49" s="114" t="s">
        <v>259</v>
      </c>
      <c r="D49" s="250"/>
      <c r="E49" s="120">
        <v>2</v>
      </c>
      <c r="F49" s="117">
        <v>250</v>
      </c>
      <c r="G49" s="118">
        <v>1</v>
      </c>
      <c r="H49" s="169">
        <f>SUM(E49*F49*G49)</f>
        <v>500</v>
      </c>
      <c r="I49" s="250"/>
      <c r="J49" s="229">
        <v>2</v>
      </c>
      <c r="K49" s="230">
        <v>222</v>
      </c>
      <c r="L49" s="251">
        <v>1</v>
      </c>
      <c r="M49" s="133">
        <f>SUM(J49*K49*L49)</f>
        <v>444</v>
      </c>
      <c r="N49" s="252"/>
      <c r="O49" s="233">
        <v>2</v>
      </c>
      <c r="P49" s="253">
        <v>200</v>
      </c>
      <c r="Q49" s="254">
        <v>0.75</v>
      </c>
      <c r="R49" s="255">
        <f>SUM(O49*P49*Q49)</f>
        <v>300</v>
      </c>
      <c r="S49" s="199">
        <f>SUM(H49+M49+R49)</f>
        <v>1244</v>
      </c>
      <c r="T49" s="141"/>
      <c r="U49" s="127">
        <f>S49+T49</f>
        <v>1244</v>
      </c>
    </row>
    <row r="50" spans="1:161" ht="26.25" customHeight="1" x14ac:dyDescent="0.25">
      <c r="A50" s="582" t="s">
        <v>221</v>
      </c>
      <c r="B50" s="582"/>
      <c r="C50" s="583"/>
      <c r="D50" s="563"/>
      <c r="E50" s="554"/>
      <c r="F50" s="554"/>
      <c r="G50" s="554"/>
      <c r="H50" s="564"/>
      <c r="I50" s="563"/>
      <c r="J50" s="554"/>
      <c r="K50" s="554"/>
      <c r="L50" s="554"/>
      <c r="M50" s="564"/>
      <c r="N50" s="565"/>
      <c r="O50" s="566"/>
      <c r="P50" s="566"/>
      <c r="Q50" s="566"/>
      <c r="R50" s="567"/>
      <c r="S50" s="559"/>
      <c r="T50" s="557"/>
      <c r="U50" s="558"/>
    </row>
    <row r="51" spans="1:161" ht="34.5" customHeight="1" x14ac:dyDescent="0.25">
      <c r="A51" s="584" t="s">
        <v>260</v>
      </c>
      <c r="B51" s="585"/>
      <c r="C51" s="114" t="s">
        <v>261</v>
      </c>
      <c r="D51" s="256"/>
      <c r="E51" s="257">
        <v>1</v>
      </c>
      <c r="F51" s="258">
        <v>111</v>
      </c>
      <c r="G51" s="259">
        <v>1</v>
      </c>
      <c r="H51" s="169">
        <f>SUM(E51*F51*G51)</f>
        <v>111</v>
      </c>
      <c r="I51" s="256"/>
      <c r="J51" s="260">
        <v>5</v>
      </c>
      <c r="K51" s="261">
        <v>550</v>
      </c>
      <c r="L51" s="262">
        <v>0.5</v>
      </c>
      <c r="M51" s="133">
        <f>SUM(J51*K51*L51)</f>
        <v>1375</v>
      </c>
      <c r="N51" s="263"/>
      <c r="O51" s="264">
        <v>1</v>
      </c>
      <c r="P51" s="265">
        <v>700</v>
      </c>
      <c r="Q51" s="266">
        <v>1</v>
      </c>
      <c r="R51" s="255">
        <f>SUM(O51*P51*Q51)</f>
        <v>700</v>
      </c>
      <c r="S51" s="199">
        <f>SUM(H51+M51+R51)</f>
        <v>2186</v>
      </c>
      <c r="T51" s="141"/>
      <c r="U51" s="127">
        <f>S51+T51</f>
        <v>2186</v>
      </c>
    </row>
    <row r="52" spans="1:161" ht="24.75" customHeight="1" x14ac:dyDescent="0.25">
      <c r="A52" s="628" t="s">
        <v>262</v>
      </c>
      <c r="B52" s="629"/>
      <c r="C52" s="629" t="s">
        <v>263</v>
      </c>
      <c r="D52" s="214"/>
      <c r="E52" s="528"/>
      <c r="F52" s="528"/>
      <c r="G52" s="528"/>
      <c r="H52" s="215">
        <f>SUM(H49:H51)</f>
        <v>611</v>
      </c>
      <c r="I52" s="214"/>
      <c r="J52" s="528"/>
      <c r="K52" s="528"/>
      <c r="L52" s="528"/>
      <c r="M52" s="215">
        <f>SUM(M49:M51)</f>
        <v>1819</v>
      </c>
      <c r="N52" s="216"/>
      <c r="O52" s="217"/>
      <c r="P52" s="218"/>
      <c r="Q52" s="217"/>
      <c r="R52" s="219">
        <f>SUM(R49:R51)</f>
        <v>1000</v>
      </c>
      <c r="S52" s="220">
        <f>SUM(S49:S51)</f>
        <v>3430</v>
      </c>
      <c r="T52" s="166">
        <f>SUM(T49:T51)</f>
        <v>0</v>
      </c>
      <c r="U52" s="166">
        <f>S52+T52</f>
        <v>3430</v>
      </c>
    </row>
    <row r="53" spans="1:161" s="28" customFormat="1" ht="24.75" customHeight="1" x14ac:dyDescent="0.25">
      <c r="A53" s="221" t="s">
        <v>162</v>
      </c>
      <c r="B53" s="222"/>
      <c r="C53" s="223" t="s">
        <v>163</v>
      </c>
      <c r="D53" s="226"/>
      <c r="E53" s="107" t="s">
        <v>242</v>
      </c>
      <c r="F53" s="224" t="s">
        <v>215</v>
      </c>
      <c r="G53" s="225" t="s">
        <v>216</v>
      </c>
      <c r="H53" s="168"/>
      <c r="I53" s="226"/>
      <c r="J53" s="107" t="s">
        <v>242</v>
      </c>
      <c r="K53" s="224" t="s">
        <v>215</v>
      </c>
      <c r="L53" s="225" t="s">
        <v>216</v>
      </c>
      <c r="M53" s="168"/>
      <c r="N53" s="106"/>
      <c r="O53" s="107" t="s">
        <v>242</v>
      </c>
      <c r="P53" s="224" t="s">
        <v>215</v>
      </c>
      <c r="Q53" s="225" t="s">
        <v>216</v>
      </c>
      <c r="R53" s="108"/>
      <c r="S53" s="227"/>
      <c r="T53" s="110"/>
      <c r="U53" s="110"/>
    </row>
    <row r="54" spans="1:161" s="14" customFormat="1" ht="24.75" customHeight="1" x14ac:dyDescent="0.25">
      <c r="A54" s="267" t="s">
        <v>264</v>
      </c>
      <c r="B54" s="268"/>
      <c r="C54" s="269" t="s">
        <v>265</v>
      </c>
      <c r="D54" s="545"/>
      <c r="E54" s="546"/>
      <c r="F54" s="546"/>
      <c r="G54" s="546"/>
      <c r="H54" s="546"/>
      <c r="I54" s="545"/>
      <c r="J54" s="546"/>
      <c r="K54" s="546"/>
      <c r="L54" s="546"/>
      <c r="M54" s="546"/>
      <c r="N54" s="547"/>
      <c r="O54" s="546"/>
      <c r="P54" s="546"/>
      <c r="Q54" s="546"/>
      <c r="R54" s="546"/>
      <c r="S54" s="548"/>
      <c r="T54" s="549"/>
      <c r="U54" s="549"/>
      <c r="V54" s="17"/>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row>
    <row r="55" spans="1:161" ht="24.75" customHeight="1" x14ac:dyDescent="0.25">
      <c r="A55" s="582" t="s">
        <v>266</v>
      </c>
      <c r="B55" s="582"/>
      <c r="C55" s="582"/>
      <c r="D55" s="598"/>
      <c r="E55" s="598"/>
      <c r="F55" s="598"/>
      <c r="G55" s="598"/>
      <c r="H55" s="598"/>
      <c r="I55" s="598"/>
      <c r="J55" s="598"/>
      <c r="K55" s="598"/>
      <c r="L55" s="598"/>
      <c r="M55" s="598"/>
      <c r="N55" s="598"/>
      <c r="O55" s="598"/>
      <c r="P55" s="598"/>
      <c r="Q55" s="598"/>
      <c r="R55" s="598"/>
      <c r="S55" s="599"/>
      <c r="T55" s="599"/>
      <c r="U55" s="599"/>
      <c r="V55" s="17"/>
    </row>
    <row r="56" spans="1:161" s="16" customFormat="1" ht="24.75" customHeight="1" x14ac:dyDescent="0.25">
      <c r="A56" s="584" t="s">
        <v>267</v>
      </c>
      <c r="B56" s="585"/>
      <c r="C56" s="270" t="s">
        <v>268</v>
      </c>
      <c r="D56" s="271"/>
      <c r="E56" s="193">
        <v>1</v>
      </c>
      <c r="F56" s="147">
        <v>95619</v>
      </c>
      <c r="G56" s="148">
        <v>1</v>
      </c>
      <c r="H56" s="169">
        <f>SUM(E56*F56*G56)</f>
        <v>95619</v>
      </c>
      <c r="I56" s="271"/>
      <c r="J56" s="193"/>
      <c r="K56" s="272"/>
      <c r="L56" s="273"/>
      <c r="M56" s="169">
        <f>SUM(J56*K56*L56)</f>
        <v>0</v>
      </c>
      <c r="N56" s="274"/>
      <c r="O56" s="275"/>
      <c r="P56" s="276"/>
      <c r="Q56" s="277"/>
      <c r="R56" s="198">
        <f>SUM(O56*P56*Q56)</f>
        <v>0</v>
      </c>
      <c r="S56" s="278">
        <f>H56+M56+R56</f>
        <v>95619</v>
      </c>
      <c r="T56" s="141"/>
      <c r="U56" s="127">
        <f>S56+T56</f>
        <v>95619</v>
      </c>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row>
    <row r="57" spans="1:161" ht="24.75" customHeight="1" x14ac:dyDescent="0.25">
      <c r="A57" s="267" t="s">
        <v>269</v>
      </c>
      <c r="B57" s="268"/>
      <c r="C57" s="279" t="s">
        <v>270</v>
      </c>
      <c r="D57" s="280"/>
      <c r="E57" s="279"/>
      <c r="F57" s="279"/>
      <c r="G57" s="279"/>
      <c r="H57" s="281"/>
      <c r="I57" s="280"/>
      <c r="J57" s="279"/>
      <c r="K57" s="279"/>
      <c r="L57" s="279"/>
      <c r="M57" s="281"/>
      <c r="N57" s="282"/>
      <c r="O57" s="283"/>
      <c r="P57" s="284"/>
      <c r="Q57" s="283"/>
      <c r="R57" s="285"/>
      <c r="S57" s="550"/>
      <c r="T57" s="551"/>
      <c r="U57" s="552"/>
    </row>
    <row r="58" spans="1:161" ht="24.75" customHeight="1" x14ac:dyDescent="0.25">
      <c r="A58" s="582" t="s">
        <v>244</v>
      </c>
      <c r="B58" s="582"/>
      <c r="C58" s="583"/>
      <c r="D58" s="589"/>
      <c r="E58" s="590"/>
      <c r="F58" s="590"/>
      <c r="G58" s="590"/>
      <c r="H58" s="591"/>
      <c r="I58" s="589"/>
      <c r="J58" s="590"/>
      <c r="K58" s="590"/>
      <c r="L58" s="590"/>
      <c r="M58" s="591"/>
      <c r="N58" s="589"/>
      <c r="O58" s="590"/>
      <c r="P58" s="590"/>
      <c r="Q58" s="590"/>
      <c r="R58" s="591"/>
      <c r="S58" s="592"/>
      <c r="T58" s="593"/>
      <c r="U58" s="594"/>
      <c r="V58" s="17"/>
    </row>
    <row r="59" spans="1:161" s="14" customFormat="1" ht="24.75" customHeight="1" x14ac:dyDescent="0.25">
      <c r="A59" s="584" t="s">
        <v>271</v>
      </c>
      <c r="B59" s="585"/>
      <c r="C59" s="270" t="s">
        <v>272</v>
      </c>
      <c r="D59" s="271"/>
      <c r="E59" s="193">
        <v>1</v>
      </c>
      <c r="F59" s="147">
        <v>5000</v>
      </c>
      <c r="G59" s="148">
        <v>1</v>
      </c>
      <c r="H59" s="169">
        <f>SUM(E59*F59*G59)</f>
        <v>5000</v>
      </c>
      <c r="I59" s="271"/>
      <c r="J59" s="193">
        <v>1</v>
      </c>
      <c r="K59" s="272">
        <v>1000</v>
      </c>
      <c r="L59" s="273">
        <v>1</v>
      </c>
      <c r="M59" s="169">
        <f>SUM(J59*K59*L59)</f>
        <v>1000</v>
      </c>
      <c r="N59" s="274"/>
      <c r="O59" s="275"/>
      <c r="P59" s="276"/>
      <c r="Q59" s="277"/>
      <c r="R59" s="198">
        <f>SUM(O59*P59*Q59)</f>
        <v>0</v>
      </c>
      <c r="S59" s="199">
        <f>SUM(H59+M59+R59)</f>
        <v>6000</v>
      </c>
      <c r="T59" s="141">
        <v>0</v>
      </c>
      <c r="U59" s="141">
        <f>S59+T59</f>
        <v>6000</v>
      </c>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row>
    <row r="60" spans="1:161" s="16" customFormat="1" ht="24.75" customHeight="1" x14ac:dyDescent="0.25">
      <c r="A60" s="628" t="s">
        <v>273</v>
      </c>
      <c r="B60" s="629"/>
      <c r="C60" s="629"/>
      <c r="D60" s="214"/>
      <c r="E60" s="528"/>
      <c r="F60" s="528"/>
      <c r="G60" s="528"/>
      <c r="H60" s="215">
        <f>SUM(H56+H59)</f>
        <v>100619</v>
      </c>
      <c r="I60" s="214"/>
      <c r="J60" s="528"/>
      <c r="K60" s="528"/>
      <c r="L60" s="528"/>
      <c r="M60" s="215">
        <f>SUM(M56:M59)</f>
        <v>1000</v>
      </c>
      <c r="N60" s="216"/>
      <c r="O60" s="217"/>
      <c r="P60" s="218"/>
      <c r="Q60" s="217"/>
      <c r="R60" s="219">
        <f>SUM(R56+R59)</f>
        <v>0</v>
      </c>
      <c r="S60" s="220">
        <f>SUM(S56:S59)</f>
        <v>101619</v>
      </c>
      <c r="T60" s="166">
        <f>SUM(T56:T59)</f>
        <v>0</v>
      </c>
      <c r="U60" s="166">
        <f>S60+T60</f>
        <v>101619</v>
      </c>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row>
    <row r="61" spans="1:161" s="28" customFormat="1" ht="24.75" customHeight="1" x14ac:dyDescent="0.25">
      <c r="A61" s="221" t="s">
        <v>164</v>
      </c>
      <c r="B61" s="222"/>
      <c r="C61" s="223" t="s">
        <v>274</v>
      </c>
      <c r="D61" s="286"/>
      <c r="E61" s="240" t="s">
        <v>242</v>
      </c>
      <c r="F61" s="241" t="s">
        <v>215</v>
      </c>
      <c r="G61" s="242" t="s">
        <v>216</v>
      </c>
      <c r="H61" s="243"/>
      <c r="I61" s="226"/>
      <c r="J61" s="167"/>
      <c r="K61" s="167"/>
      <c r="L61" s="167"/>
      <c r="M61" s="168"/>
      <c r="N61" s="106"/>
      <c r="O61" s="107"/>
      <c r="P61" s="224"/>
      <c r="Q61" s="107"/>
      <c r="R61" s="108"/>
      <c r="S61" s="109"/>
      <c r="T61" s="110"/>
      <c r="U61" s="110"/>
      <c r="V61" s="27"/>
    </row>
    <row r="62" spans="1:161" ht="24.75" customHeight="1" x14ac:dyDescent="0.25">
      <c r="A62" s="584" t="s">
        <v>275</v>
      </c>
      <c r="B62" s="585"/>
      <c r="C62" s="287" t="s">
        <v>274</v>
      </c>
      <c r="D62" s="250"/>
      <c r="E62" s="288">
        <v>0</v>
      </c>
      <c r="F62" s="289">
        <v>0</v>
      </c>
      <c r="G62" s="290">
        <v>0</v>
      </c>
      <c r="H62" s="149">
        <f>SUM(E62*F62*G62)</f>
        <v>0</v>
      </c>
      <c r="I62" s="250"/>
      <c r="J62" s="291"/>
      <c r="K62" s="289"/>
      <c r="L62" s="292"/>
      <c r="M62" s="293"/>
      <c r="N62" s="250"/>
      <c r="O62" s="291"/>
      <c r="P62" s="289"/>
      <c r="Q62" s="292"/>
      <c r="R62" s="294"/>
      <c r="S62" s="295">
        <f>SUM(H62+M62+R62)</f>
        <v>0</v>
      </c>
      <c r="T62" s="141">
        <v>0</v>
      </c>
      <c r="U62" s="141">
        <f>S62+T62</f>
        <v>0</v>
      </c>
    </row>
    <row r="63" spans="1:161" s="14" customFormat="1" ht="24.75" customHeight="1" x14ac:dyDescent="0.25">
      <c r="A63" s="296" t="s">
        <v>276</v>
      </c>
      <c r="B63" s="296"/>
      <c r="C63" s="297"/>
      <c r="D63" s="298"/>
      <c r="E63" s="299"/>
      <c r="F63" s="299"/>
      <c r="G63" s="299"/>
      <c r="H63" s="300">
        <f>SUM(H62)</f>
        <v>0</v>
      </c>
      <c r="I63" s="298"/>
      <c r="J63" s="299"/>
      <c r="K63" s="299"/>
      <c r="L63" s="299"/>
      <c r="M63" s="301">
        <f>SUM(M62)</f>
        <v>0</v>
      </c>
      <c r="N63" s="298"/>
      <c r="O63" s="299"/>
      <c r="P63" s="299"/>
      <c r="Q63" s="302"/>
      <c r="R63" s="303">
        <f>SUM(R62)</f>
        <v>0</v>
      </c>
      <c r="S63" s="165">
        <f>SUM(S62:S62)</f>
        <v>0</v>
      </c>
      <c r="T63" s="166">
        <v>0</v>
      </c>
      <c r="U63" s="166">
        <f>S63+T63</f>
        <v>0</v>
      </c>
      <c r="V63" s="17"/>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row>
    <row r="64" spans="1:161" s="26" customFormat="1" ht="24.75" customHeight="1" x14ac:dyDescent="0.25">
      <c r="A64" s="221" t="s">
        <v>166</v>
      </c>
      <c r="B64" s="222"/>
      <c r="C64" s="223" t="s">
        <v>167</v>
      </c>
      <c r="D64" s="239" t="s">
        <v>277</v>
      </c>
      <c r="E64" s="240" t="s">
        <v>242</v>
      </c>
      <c r="F64" s="241" t="s">
        <v>215</v>
      </c>
      <c r="G64" s="304" t="s">
        <v>216</v>
      </c>
      <c r="H64" s="243"/>
      <c r="I64" s="239" t="s">
        <v>277</v>
      </c>
      <c r="J64" s="240" t="s">
        <v>242</v>
      </c>
      <c r="K64" s="241" t="s">
        <v>218</v>
      </c>
      <c r="L64" s="304" t="s">
        <v>216</v>
      </c>
      <c r="M64" s="243"/>
      <c r="N64" s="239" t="s">
        <v>277</v>
      </c>
      <c r="O64" s="240" t="s">
        <v>242</v>
      </c>
      <c r="P64" s="241" t="s">
        <v>218</v>
      </c>
      <c r="Q64" s="304" t="s">
        <v>216</v>
      </c>
      <c r="R64" s="245"/>
      <c r="S64" s="227"/>
      <c r="T64" s="110"/>
      <c r="U64" s="110"/>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25"/>
      <c r="DS64" s="25"/>
      <c r="DT64" s="25"/>
      <c r="DU64" s="25"/>
      <c r="DV64" s="25"/>
      <c r="DW64" s="25"/>
      <c r="DX64" s="25"/>
      <c r="DY64" s="25"/>
      <c r="DZ64" s="25"/>
      <c r="EA64" s="25"/>
      <c r="EB64" s="25"/>
      <c r="EC64" s="25"/>
      <c r="ED64" s="25"/>
      <c r="EE64" s="25"/>
      <c r="EF64" s="25"/>
      <c r="EG64" s="25"/>
      <c r="EH64" s="25"/>
      <c r="EI64" s="25"/>
      <c r="EJ64" s="25"/>
      <c r="EK64" s="25"/>
      <c r="EL64" s="25"/>
      <c r="EM64" s="25"/>
      <c r="EN64" s="25"/>
      <c r="EO64" s="25"/>
      <c r="EP64" s="25"/>
      <c r="EQ64" s="25"/>
      <c r="ER64" s="25"/>
      <c r="ES64" s="25"/>
      <c r="ET64" s="25"/>
      <c r="EU64" s="25"/>
      <c r="EV64" s="25"/>
      <c r="EW64" s="25"/>
      <c r="EX64" s="25"/>
      <c r="EY64" s="25"/>
      <c r="EZ64" s="25"/>
      <c r="FA64" s="25"/>
      <c r="FB64" s="25"/>
      <c r="FC64" s="25"/>
      <c r="FD64" s="25"/>
      <c r="FE64" s="25"/>
    </row>
    <row r="65" spans="1:161" ht="24.75" customHeight="1" x14ac:dyDescent="0.25">
      <c r="A65" s="582" t="s">
        <v>244</v>
      </c>
      <c r="B65" s="582"/>
      <c r="C65" s="583"/>
      <c r="D65" s="568"/>
      <c r="E65" s="569"/>
      <c r="F65" s="569"/>
      <c r="G65" s="569"/>
      <c r="H65" s="570"/>
      <c r="I65" s="568"/>
      <c r="J65" s="569"/>
      <c r="K65" s="569"/>
      <c r="L65" s="569"/>
      <c r="M65" s="570"/>
      <c r="N65" s="568"/>
      <c r="O65" s="569"/>
      <c r="P65" s="569"/>
      <c r="Q65" s="569"/>
      <c r="R65" s="570"/>
      <c r="S65" s="595"/>
      <c r="T65" s="596"/>
      <c r="U65" s="597"/>
      <c r="V65" s="17"/>
    </row>
    <row r="66" spans="1:161" s="16" customFormat="1" ht="39" customHeight="1" x14ac:dyDescent="0.25">
      <c r="A66" s="584" t="s">
        <v>278</v>
      </c>
      <c r="B66" s="585"/>
      <c r="C66" s="114" t="s">
        <v>279</v>
      </c>
      <c r="D66" s="121">
        <v>1</v>
      </c>
      <c r="E66" s="120">
        <v>1</v>
      </c>
      <c r="F66" s="117">
        <v>1501.61</v>
      </c>
      <c r="G66" s="118">
        <v>1</v>
      </c>
      <c r="H66" s="119">
        <f>SUM(D66*E66*F66*G66)</f>
        <v>1501.61</v>
      </c>
      <c r="I66" s="305"/>
      <c r="J66" s="229"/>
      <c r="K66" s="230"/>
      <c r="L66" s="251"/>
      <c r="M66" s="149">
        <f t="shared" ref="M66:M67" si="13">SUM(I66*J66*K66*L66)</f>
        <v>0</v>
      </c>
      <c r="N66" s="306"/>
      <c r="O66" s="307"/>
      <c r="P66" s="253"/>
      <c r="Q66" s="254"/>
      <c r="R66" s="198">
        <f t="shared" ref="R66:R67" si="14">SUM(N66*O66*P66*Q66)</f>
        <v>0</v>
      </c>
      <c r="S66" s="199">
        <f t="shared" ref="S66:S67" si="15">SUM(H66+M66+R66)</f>
        <v>1501.61</v>
      </c>
      <c r="T66" s="141">
        <v>0</v>
      </c>
      <c r="U66" s="127">
        <f t="shared" ref="U66:U71" si="16">S66+T66</f>
        <v>1501.61</v>
      </c>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row>
    <row r="67" spans="1:161" s="16" customFormat="1" ht="35.450000000000003" customHeight="1" x14ac:dyDescent="0.25">
      <c r="A67" s="584" t="s">
        <v>280</v>
      </c>
      <c r="B67" s="585"/>
      <c r="C67" s="114" t="s">
        <v>281</v>
      </c>
      <c r="D67" s="135"/>
      <c r="E67" s="229"/>
      <c r="F67" s="230"/>
      <c r="G67" s="251"/>
      <c r="H67" s="133">
        <f>SUM(D67*E67*F67*G67)</f>
        <v>0</v>
      </c>
      <c r="I67" s="305"/>
      <c r="J67" s="229"/>
      <c r="K67" s="230"/>
      <c r="L67" s="251"/>
      <c r="M67" s="149">
        <f t="shared" si="13"/>
        <v>0</v>
      </c>
      <c r="N67" s="306"/>
      <c r="O67" s="307"/>
      <c r="P67" s="253"/>
      <c r="Q67" s="308"/>
      <c r="R67" s="198">
        <f t="shared" si="14"/>
        <v>0</v>
      </c>
      <c r="S67" s="200">
        <f t="shared" si="15"/>
        <v>0</v>
      </c>
      <c r="T67" s="141"/>
      <c r="U67" s="141">
        <f t="shared" si="16"/>
        <v>0</v>
      </c>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row>
    <row r="68" spans="1:161" ht="24.75" customHeight="1" x14ac:dyDescent="0.25">
      <c r="A68" s="628" t="s">
        <v>282</v>
      </c>
      <c r="B68" s="629"/>
      <c r="C68" s="629"/>
      <c r="D68" s="214"/>
      <c r="E68" s="528"/>
      <c r="F68" s="528"/>
      <c r="G68" s="528"/>
      <c r="H68" s="215">
        <f>SUM(H66:H67)</f>
        <v>1501.61</v>
      </c>
      <c r="I68" s="214"/>
      <c r="J68" s="528"/>
      <c r="K68" s="528"/>
      <c r="L68" s="528"/>
      <c r="M68" s="215">
        <f>SUM(M66:M67)</f>
        <v>0</v>
      </c>
      <c r="N68" s="216"/>
      <c r="O68" s="217"/>
      <c r="P68" s="218"/>
      <c r="Q68" s="217"/>
      <c r="R68" s="219">
        <f>SUM(R66:R67)</f>
        <v>0</v>
      </c>
      <c r="S68" s="220">
        <f>SUM(S66:S67)</f>
        <v>1501.61</v>
      </c>
      <c r="T68" s="166">
        <f>SUM(T66:T67)</f>
        <v>0</v>
      </c>
      <c r="U68" s="166">
        <f t="shared" si="16"/>
        <v>1501.61</v>
      </c>
    </row>
    <row r="69" spans="1:161" ht="24.75" customHeight="1" x14ac:dyDescent="0.25">
      <c r="A69" s="103" t="s">
        <v>168</v>
      </c>
      <c r="B69" s="104"/>
      <c r="C69" s="105" t="s">
        <v>169</v>
      </c>
      <c r="D69" s="309"/>
      <c r="E69" s="105"/>
      <c r="F69" s="105"/>
      <c r="G69" s="105"/>
      <c r="H69" s="310">
        <f>SUM(H15+H19+H36+H45+H52+H60+H63+H68)</f>
        <v>162131.60999999999</v>
      </c>
      <c r="I69" s="309"/>
      <c r="J69" s="105"/>
      <c r="K69" s="105"/>
      <c r="L69" s="105"/>
      <c r="M69" s="310">
        <f>SUM(M15+M19+M36+M45+M52+M60+M63+M68)</f>
        <v>79091</v>
      </c>
      <c r="N69" s="311"/>
      <c r="O69" s="312"/>
      <c r="P69" s="313"/>
      <c r="Q69" s="312"/>
      <c r="R69" s="314">
        <f>SUM(R15+R19+R36+R45+R52+R60+R63+R68)</f>
        <v>62260</v>
      </c>
      <c r="S69" s="109">
        <f>SUM(S15,S19,S36,S45,S52,S60,S63,S68)</f>
        <v>303482.61</v>
      </c>
      <c r="T69" s="110">
        <f>SUM(T15,T19,T36,T45,T52,T60,T63,T68)</f>
        <v>100</v>
      </c>
      <c r="U69" s="110">
        <f t="shared" si="16"/>
        <v>303582.61</v>
      </c>
    </row>
    <row r="70" spans="1:161" ht="80.25" customHeight="1" x14ac:dyDescent="0.25">
      <c r="A70" s="103" t="s">
        <v>170</v>
      </c>
      <c r="B70" s="104"/>
      <c r="C70" s="105" t="s">
        <v>283</v>
      </c>
      <c r="D70" s="309"/>
      <c r="E70" s="105"/>
      <c r="F70" s="105"/>
      <c r="G70" s="105"/>
      <c r="H70" s="315">
        <f>SUM(H69*0.15)</f>
        <v>24319.741499999996</v>
      </c>
      <c r="I70" s="309"/>
      <c r="J70" s="105"/>
      <c r="K70" s="105"/>
      <c r="L70" s="105"/>
      <c r="M70" s="315">
        <f>SUM(M69*0.15)</f>
        <v>11863.65</v>
      </c>
      <c r="N70" s="316"/>
      <c r="O70" s="317"/>
      <c r="P70" s="317"/>
      <c r="Q70" s="317"/>
      <c r="R70" s="318">
        <f>SUM(R69*0.15)</f>
        <v>9339</v>
      </c>
      <c r="S70" s="319">
        <f>SUM(H70+M70+R70)</f>
        <v>45522.391499999998</v>
      </c>
      <c r="T70" s="110">
        <v>0</v>
      </c>
      <c r="U70" s="320">
        <f t="shared" si="16"/>
        <v>45522.391499999998</v>
      </c>
    </row>
    <row r="71" spans="1:161" ht="49.5" customHeight="1" thickBot="1" x14ac:dyDescent="0.3">
      <c r="A71" s="103" t="s">
        <v>172</v>
      </c>
      <c r="B71" s="104"/>
      <c r="C71" s="105" t="s">
        <v>284</v>
      </c>
      <c r="D71" s="321"/>
      <c r="E71" s="322"/>
      <c r="F71" s="322"/>
      <c r="G71" s="322"/>
      <c r="H71" s="323">
        <f>SUM(H69:H70)</f>
        <v>186451.35149999999</v>
      </c>
      <c r="I71" s="321"/>
      <c r="J71" s="322"/>
      <c r="K71" s="322"/>
      <c r="L71" s="322"/>
      <c r="M71" s="323">
        <f>SUM(M69+M70)</f>
        <v>90954.65</v>
      </c>
      <c r="N71" s="324" t="s">
        <v>285</v>
      </c>
      <c r="O71" s="325"/>
      <c r="P71" s="326"/>
      <c r="Q71" s="325"/>
      <c r="R71" s="327">
        <f>SUM(R69+R70)</f>
        <v>71599</v>
      </c>
      <c r="S71" s="109">
        <f>SUM(S69:S70)</f>
        <v>349005.00150000001</v>
      </c>
      <c r="T71" s="110">
        <f>SUM(T69:T70)</f>
        <v>100</v>
      </c>
      <c r="U71" s="110">
        <f t="shared" si="16"/>
        <v>349105.00150000001</v>
      </c>
    </row>
    <row r="72" spans="1:161" ht="24.75" customHeight="1" x14ac:dyDescent="0.25">
      <c r="A72" s="627" t="s">
        <v>286</v>
      </c>
      <c r="B72" s="627"/>
      <c r="C72" s="627"/>
      <c r="D72" s="627"/>
      <c r="E72" s="627"/>
      <c r="F72" s="627"/>
      <c r="G72" s="627"/>
      <c r="H72" s="627"/>
      <c r="I72" s="627"/>
      <c r="J72" s="627"/>
      <c r="K72" s="627"/>
      <c r="L72" s="627"/>
      <c r="M72" s="627"/>
      <c r="N72" s="627"/>
      <c r="O72" s="627"/>
      <c r="P72" s="627"/>
      <c r="Q72" s="627"/>
      <c r="R72" s="627"/>
      <c r="S72" s="627"/>
      <c r="T72" s="627"/>
      <c r="U72" s="627"/>
    </row>
  </sheetData>
  <mergeCells count="121">
    <mergeCell ref="A55:C55"/>
    <mergeCell ref="A36:C36"/>
    <mergeCell ref="A45:C45"/>
    <mergeCell ref="A52:C52"/>
    <mergeCell ref="A35:B35"/>
    <mergeCell ref="A40:B40"/>
    <mergeCell ref="A49:B49"/>
    <mergeCell ref="A25:B25"/>
    <mergeCell ref="A28:B28"/>
    <mergeCell ref="A29:B29"/>
    <mergeCell ref="A30:B30"/>
    <mergeCell ref="A27:C27"/>
    <mergeCell ref="A50:C50"/>
    <mergeCell ref="A51:B51"/>
    <mergeCell ref="A44:B44"/>
    <mergeCell ref="A47:B47"/>
    <mergeCell ref="A72:U72"/>
    <mergeCell ref="A3:U3"/>
    <mergeCell ref="A62:B62"/>
    <mergeCell ref="A59:B59"/>
    <mergeCell ref="A68:C68"/>
    <mergeCell ref="A67:B67"/>
    <mergeCell ref="T6:T7"/>
    <mergeCell ref="A56:B56"/>
    <mergeCell ref="U6:U7"/>
    <mergeCell ref="A66:B66"/>
    <mergeCell ref="A60:C60"/>
    <mergeCell ref="A10:B10"/>
    <mergeCell ref="A23:B23"/>
    <mergeCell ref="A13:B13"/>
    <mergeCell ref="A19:C19"/>
    <mergeCell ref="A58:C58"/>
    <mergeCell ref="N9:R9"/>
    <mergeCell ref="D12:H12"/>
    <mergeCell ref="I12:M12"/>
    <mergeCell ref="N12:R12"/>
    <mergeCell ref="A65:C65"/>
    <mergeCell ref="A32:C32"/>
    <mergeCell ref="A39:C39"/>
    <mergeCell ref="A48:C48"/>
    <mergeCell ref="S32:U32"/>
    <mergeCell ref="A33:B33"/>
    <mergeCell ref="A34:B34"/>
    <mergeCell ref="A1:U1"/>
    <mergeCell ref="A2:U2"/>
    <mergeCell ref="A4:U4"/>
    <mergeCell ref="N6:Q6"/>
    <mergeCell ref="S6:S7"/>
    <mergeCell ref="A6:C7"/>
    <mergeCell ref="M6:M7"/>
    <mergeCell ref="R6:R7"/>
    <mergeCell ref="I6:L6"/>
    <mergeCell ref="H6:H7"/>
    <mergeCell ref="D6:G6"/>
    <mergeCell ref="A11:B11"/>
    <mergeCell ref="A15:C15"/>
    <mergeCell ref="D9:H9"/>
    <mergeCell ref="I9:M9"/>
    <mergeCell ref="D26:H26"/>
    <mergeCell ref="I26:M26"/>
    <mergeCell ref="N26:R26"/>
    <mergeCell ref="D27:H27"/>
    <mergeCell ref="I27:M27"/>
    <mergeCell ref="N27:R27"/>
    <mergeCell ref="D32:H32"/>
    <mergeCell ref="I32:M32"/>
    <mergeCell ref="N32:R32"/>
    <mergeCell ref="A17:B17"/>
    <mergeCell ref="A18:B18"/>
    <mergeCell ref="D22:H22"/>
    <mergeCell ref="I22:M22"/>
    <mergeCell ref="N22:R22"/>
    <mergeCell ref="D31:H31"/>
    <mergeCell ref="I31:M31"/>
    <mergeCell ref="N31:R31"/>
    <mergeCell ref="D58:H58"/>
    <mergeCell ref="I58:M58"/>
    <mergeCell ref="N58:R58"/>
    <mergeCell ref="S58:U58"/>
    <mergeCell ref="D65:H65"/>
    <mergeCell ref="I65:M65"/>
    <mergeCell ref="N65:R65"/>
    <mergeCell ref="S65:U65"/>
    <mergeCell ref="D55:H55"/>
    <mergeCell ref="I55:M55"/>
    <mergeCell ref="N55:R55"/>
    <mergeCell ref="S55:U55"/>
    <mergeCell ref="D47:H47"/>
    <mergeCell ref="I47:M47"/>
    <mergeCell ref="N47:R47"/>
    <mergeCell ref="A42:C42"/>
    <mergeCell ref="D42:H42"/>
    <mergeCell ref="I42:M42"/>
    <mergeCell ref="A43:B43"/>
    <mergeCell ref="D48:H48"/>
    <mergeCell ref="I48:M48"/>
    <mergeCell ref="N48:R48"/>
    <mergeCell ref="D54:H54"/>
    <mergeCell ref="I54:M54"/>
    <mergeCell ref="N54:R54"/>
    <mergeCell ref="S54:U54"/>
    <mergeCell ref="S57:U57"/>
    <mergeCell ref="S9:U9"/>
    <mergeCell ref="S12:U12"/>
    <mergeCell ref="S21:U21"/>
    <mergeCell ref="S26:U26"/>
    <mergeCell ref="S27:U27"/>
    <mergeCell ref="S22:U22"/>
    <mergeCell ref="S38:U38"/>
    <mergeCell ref="S39:U39"/>
    <mergeCell ref="S42:U42"/>
    <mergeCell ref="S47:U47"/>
    <mergeCell ref="D50:H50"/>
    <mergeCell ref="I50:M50"/>
    <mergeCell ref="N50:R50"/>
    <mergeCell ref="S50:U50"/>
    <mergeCell ref="N42:R42"/>
    <mergeCell ref="D39:H39"/>
    <mergeCell ref="I39:M39"/>
    <mergeCell ref="N39:R39"/>
    <mergeCell ref="S48:U48"/>
  </mergeCells>
  <pageMargins left="0.25" right="0.25" top="0.25" bottom="0.25" header="0.05" footer="0.05"/>
  <pageSetup scale="41" fitToHeight="0" orientation="landscape" r:id="rId1"/>
  <colBreaks count="2" manualBreakCount="2">
    <brk id="8" max="54" man="1"/>
    <brk id="13"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O65"/>
  <sheetViews>
    <sheetView tabSelected="1" view="pageBreakPreview" topLeftCell="A49" zoomScaleNormal="100" zoomScaleSheetLayoutView="100" workbookViewId="0">
      <selection activeCell="A26" sqref="A26"/>
    </sheetView>
  </sheetViews>
  <sheetFormatPr defaultColWidth="9.140625" defaultRowHeight="15.75" x14ac:dyDescent="0.25"/>
  <cols>
    <col min="1" max="1" width="4.42578125" style="20" bestFit="1" customWidth="1"/>
    <col min="2" max="2" width="2.140625" style="20" customWidth="1"/>
    <col min="3" max="3" width="35.5703125" style="11" customWidth="1"/>
    <col min="4" max="4" width="13.140625" style="11" customWidth="1"/>
    <col min="5" max="5" width="10.42578125" style="11" customWidth="1"/>
    <col min="6" max="6" width="14" style="11" customWidth="1"/>
    <col min="7" max="7" width="10.85546875" style="11" customWidth="1"/>
    <col min="8" max="8" width="14.5703125" style="11" customWidth="1"/>
    <col min="9" max="9" width="11.85546875" style="11" customWidth="1"/>
    <col min="10" max="10" width="14.5703125" style="11" customWidth="1"/>
    <col min="11" max="16384" width="9.140625" style="11"/>
  </cols>
  <sheetData>
    <row r="1" spans="1:145" x14ac:dyDescent="0.25">
      <c r="A1" s="535" t="s">
        <v>287</v>
      </c>
      <c r="B1" s="535"/>
      <c r="C1" s="535"/>
      <c r="D1" s="535"/>
      <c r="E1" s="535"/>
      <c r="F1" s="535"/>
      <c r="G1" s="535"/>
      <c r="H1" s="535"/>
      <c r="I1" s="535"/>
      <c r="J1" s="535"/>
    </row>
    <row r="2" spans="1:145" ht="12.75" customHeight="1" x14ac:dyDescent="0.25">
      <c r="A2" s="694" t="s">
        <v>288</v>
      </c>
      <c r="B2" s="694"/>
      <c r="C2" s="694"/>
      <c r="D2" s="694"/>
      <c r="E2" s="694"/>
      <c r="F2" s="694" t="s">
        <v>145</v>
      </c>
      <c r="G2" s="694"/>
      <c r="H2" s="694"/>
      <c r="I2" s="694"/>
      <c r="J2" s="694"/>
    </row>
    <row r="3" spans="1:145" ht="12.75" customHeight="1" x14ac:dyDescent="0.25">
      <c r="A3" s="694" t="s">
        <v>146</v>
      </c>
      <c r="B3" s="694"/>
      <c r="C3" s="694"/>
      <c r="D3" s="694"/>
      <c r="E3" s="694"/>
      <c r="F3" s="694" t="s">
        <v>146</v>
      </c>
      <c r="G3" s="694"/>
      <c r="H3" s="694"/>
      <c r="I3" s="694"/>
      <c r="J3" s="694"/>
    </row>
    <row r="4" spans="1:145" ht="12.75" customHeight="1" x14ac:dyDescent="0.25">
      <c r="A4" s="694" t="s">
        <v>147</v>
      </c>
      <c r="B4" s="694"/>
      <c r="C4" s="694"/>
      <c r="D4" s="694"/>
      <c r="E4" s="694"/>
      <c r="F4" s="694" t="s">
        <v>146</v>
      </c>
      <c r="G4" s="694"/>
      <c r="H4" s="694"/>
      <c r="I4" s="694"/>
      <c r="J4" s="694"/>
    </row>
    <row r="5" spans="1:145" ht="3.75" customHeight="1" thickBot="1" x14ac:dyDescent="0.3"/>
    <row r="6" spans="1:145" x14ac:dyDescent="0.25">
      <c r="A6" s="695" t="s">
        <v>148</v>
      </c>
      <c r="B6" s="696"/>
      <c r="C6" s="697"/>
      <c r="D6" s="701" t="s">
        <v>289</v>
      </c>
      <c r="E6" s="702"/>
      <c r="F6" s="702"/>
      <c r="G6" s="703"/>
      <c r="H6" s="695" t="s">
        <v>290</v>
      </c>
      <c r="I6" s="702" t="s">
        <v>291</v>
      </c>
      <c r="J6" s="703" t="s">
        <v>183</v>
      </c>
    </row>
    <row r="7" spans="1:145" ht="45" customHeight="1" thickBot="1" x14ac:dyDescent="0.3">
      <c r="A7" s="698"/>
      <c r="B7" s="699"/>
      <c r="C7" s="700"/>
      <c r="D7" s="328" t="s">
        <v>184</v>
      </c>
      <c r="E7" s="533" t="s">
        <v>185</v>
      </c>
      <c r="F7" s="533" t="s">
        <v>292</v>
      </c>
      <c r="G7" s="534" t="s">
        <v>186</v>
      </c>
      <c r="H7" s="698"/>
      <c r="I7" s="704"/>
      <c r="J7" s="705"/>
    </row>
    <row r="8" spans="1:145" s="12" customFormat="1" ht="44.25" customHeight="1" thickBot="1" x14ac:dyDescent="0.3">
      <c r="A8" s="329" t="s">
        <v>152</v>
      </c>
      <c r="B8" s="330"/>
      <c r="C8" s="331" t="s">
        <v>153</v>
      </c>
      <c r="D8" s="332" t="s">
        <v>293</v>
      </c>
      <c r="E8" s="333" t="s">
        <v>190</v>
      </c>
      <c r="F8" s="333" t="s">
        <v>294</v>
      </c>
      <c r="G8" s="334" t="s">
        <v>192</v>
      </c>
      <c r="H8" s="335"/>
      <c r="I8" s="336"/>
      <c r="J8" s="337"/>
      <c r="K8" s="338"/>
    </row>
    <row r="9" spans="1:145" x14ac:dyDescent="0.25">
      <c r="A9" s="339" t="s">
        <v>194</v>
      </c>
      <c r="B9" s="340"/>
      <c r="C9" s="341" t="s">
        <v>195</v>
      </c>
      <c r="D9" s="666"/>
      <c r="E9" s="667"/>
      <c r="F9" s="667"/>
      <c r="G9" s="667"/>
      <c r="H9" s="669"/>
      <c r="I9" s="667"/>
      <c r="J9" s="670"/>
    </row>
    <row r="10" spans="1:145" x14ac:dyDescent="0.25">
      <c r="A10" s="679" t="s">
        <v>196</v>
      </c>
      <c r="B10" s="585"/>
      <c r="C10" s="114" t="s">
        <v>197</v>
      </c>
      <c r="D10" s="342">
        <v>12</v>
      </c>
      <c r="E10" s="343">
        <v>1</v>
      </c>
      <c r="F10" s="172">
        <v>100</v>
      </c>
      <c r="G10" s="344">
        <v>1</v>
      </c>
      <c r="H10" s="345">
        <f>D10*E10*F10*G10</f>
        <v>1200</v>
      </c>
      <c r="I10" s="346">
        <v>100</v>
      </c>
      <c r="J10" s="347">
        <f>H10+I10</f>
        <v>1300</v>
      </c>
    </row>
    <row r="11" spans="1:145" x14ac:dyDescent="0.25">
      <c r="A11" s="679" t="s">
        <v>198</v>
      </c>
      <c r="B11" s="585"/>
      <c r="C11" s="128" t="s">
        <v>199</v>
      </c>
      <c r="D11" s="348"/>
      <c r="E11" s="349"/>
      <c r="F11" s="180"/>
      <c r="G11" s="350"/>
      <c r="H11" s="345">
        <f>D11*E11*F11*G11</f>
        <v>0</v>
      </c>
      <c r="I11" s="234"/>
      <c r="J11" s="351">
        <f>H11+I11</f>
        <v>0</v>
      </c>
    </row>
    <row r="12" spans="1:145" x14ac:dyDescent="0.25">
      <c r="A12" s="352" t="s">
        <v>200</v>
      </c>
      <c r="B12" s="143"/>
      <c r="C12" s="144" t="s">
        <v>295</v>
      </c>
      <c r="D12" s="665"/>
      <c r="E12" s="633"/>
      <c r="F12" s="633"/>
      <c r="G12" s="633"/>
      <c r="H12" s="655"/>
      <c r="I12" s="607"/>
      <c r="J12" s="656"/>
    </row>
    <row r="13" spans="1:145" x14ac:dyDescent="0.25">
      <c r="A13" s="679" t="s">
        <v>202</v>
      </c>
      <c r="B13" s="585"/>
      <c r="C13" s="114"/>
      <c r="D13" s="353">
        <v>12</v>
      </c>
      <c r="E13" s="354">
        <v>1</v>
      </c>
      <c r="F13" s="355">
        <v>100</v>
      </c>
      <c r="G13" s="356">
        <v>1</v>
      </c>
      <c r="H13" s="345">
        <f>D13*E13*F13*G13</f>
        <v>1200</v>
      </c>
      <c r="I13" s="357"/>
      <c r="J13" s="358">
        <f>H13+I13</f>
        <v>1200</v>
      </c>
    </row>
    <row r="14" spans="1:145" s="14" customFormat="1" ht="16.5" thickBot="1" x14ac:dyDescent="0.3">
      <c r="A14" s="680" t="s">
        <v>206</v>
      </c>
      <c r="B14" s="681"/>
      <c r="C14" s="681"/>
      <c r="D14" s="359"/>
      <c r="E14" s="360"/>
      <c r="F14" s="361"/>
      <c r="G14" s="362"/>
      <c r="H14" s="363">
        <f>SUM(H10:H13)</f>
        <v>2400</v>
      </c>
      <c r="I14" s="364">
        <f>SUM(I10:I13)</f>
        <v>100</v>
      </c>
      <c r="J14" s="365">
        <f>H14+I14</f>
        <v>2500</v>
      </c>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row>
    <row r="15" spans="1:145" s="370" customFormat="1" ht="51" customHeight="1" thickBot="1" x14ac:dyDescent="0.3">
      <c r="A15" s="329" t="s">
        <v>154</v>
      </c>
      <c r="B15" s="366"/>
      <c r="C15" s="331" t="s">
        <v>155</v>
      </c>
      <c r="D15" s="332" t="s">
        <v>296</v>
      </c>
      <c r="E15" s="333" t="s">
        <v>207</v>
      </c>
      <c r="F15" s="333" t="s">
        <v>294</v>
      </c>
      <c r="G15" s="334" t="s">
        <v>192</v>
      </c>
      <c r="H15" s="367"/>
      <c r="I15" s="368"/>
      <c r="J15" s="369"/>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row>
    <row r="16" spans="1:145" ht="28.9" customHeight="1" x14ac:dyDescent="0.25">
      <c r="A16" s="682" t="s">
        <v>208</v>
      </c>
      <c r="B16" s="601"/>
      <c r="C16" s="128" t="s">
        <v>297</v>
      </c>
      <c r="D16" s="371">
        <v>12</v>
      </c>
      <c r="E16" s="372">
        <v>0.06</v>
      </c>
      <c r="F16" s="373">
        <v>500</v>
      </c>
      <c r="G16" s="374">
        <v>1</v>
      </c>
      <c r="H16" s="375">
        <f>D16*E16*F16*G16</f>
        <v>360</v>
      </c>
      <c r="I16" s="376"/>
      <c r="J16" s="377">
        <f>H16+I16</f>
        <v>360</v>
      </c>
    </row>
    <row r="17" spans="1:145" x14ac:dyDescent="0.25">
      <c r="A17" s="679" t="s">
        <v>210</v>
      </c>
      <c r="B17" s="585"/>
      <c r="C17" s="128" t="s">
        <v>298</v>
      </c>
      <c r="D17" s="378"/>
      <c r="E17" s="379"/>
      <c r="F17" s="380"/>
      <c r="G17" s="381"/>
      <c r="H17" s="382">
        <f>D17*E17*F17*G17</f>
        <v>0</v>
      </c>
      <c r="I17" s="383"/>
      <c r="J17" s="351">
        <f>H17+I17</f>
        <v>0</v>
      </c>
    </row>
    <row r="18" spans="1:145" s="391" customFormat="1" ht="16.5" thickBot="1" x14ac:dyDescent="0.3">
      <c r="A18" s="689" t="s">
        <v>212</v>
      </c>
      <c r="B18" s="690"/>
      <c r="C18" s="690"/>
      <c r="D18" s="384"/>
      <c r="E18" s="385"/>
      <c r="F18" s="386"/>
      <c r="G18" s="387"/>
      <c r="H18" s="388">
        <f>SUM(H16:H17)</f>
        <v>360</v>
      </c>
      <c r="I18" s="389">
        <f>SUM(I16:I17)</f>
        <v>0</v>
      </c>
      <c r="J18" s="390">
        <f>H18+I18</f>
        <v>360</v>
      </c>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row>
    <row r="19" spans="1:145" s="370" customFormat="1" ht="18" customHeight="1" thickBot="1" x14ac:dyDescent="0.3">
      <c r="A19" s="329" t="s">
        <v>156</v>
      </c>
      <c r="B19" s="366"/>
      <c r="C19" s="331" t="s">
        <v>157</v>
      </c>
      <c r="D19" s="332" t="s">
        <v>213</v>
      </c>
      <c r="E19" s="333" t="s">
        <v>299</v>
      </c>
      <c r="F19" s="392" t="s">
        <v>215</v>
      </c>
      <c r="G19" s="334" t="s">
        <v>216</v>
      </c>
      <c r="H19" s="367"/>
      <c r="I19" s="368"/>
      <c r="J19" s="369"/>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row>
    <row r="20" spans="1:145" x14ac:dyDescent="0.25">
      <c r="A20" s="352" t="s">
        <v>219</v>
      </c>
      <c r="B20" s="143"/>
      <c r="C20" s="144" t="s">
        <v>300</v>
      </c>
      <c r="D20" s="666"/>
      <c r="E20" s="667"/>
      <c r="F20" s="667"/>
      <c r="G20" s="667"/>
      <c r="H20" s="674"/>
      <c r="I20" s="675"/>
      <c r="J20" s="676"/>
    </row>
    <row r="21" spans="1:145" ht="36.75" customHeight="1" x14ac:dyDescent="0.25">
      <c r="A21" s="672" t="s">
        <v>221</v>
      </c>
      <c r="B21" s="673"/>
      <c r="C21" s="673"/>
      <c r="D21" s="678" t="s">
        <v>301</v>
      </c>
      <c r="E21" s="554"/>
      <c r="F21" s="554"/>
      <c r="G21" s="554"/>
      <c r="H21" s="671"/>
      <c r="I21" s="653"/>
      <c r="J21" s="654"/>
    </row>
    <row r="22" spans="1:145" ht="47.25" x14ac:dyDescent="0.25">
      <c r="A22" s="682" t="s">
        <v>222</v>
      </c>
      <c r="B22" s="601"/>
      <c r="C22" s="128" t="s">
        <v>223</v>
      </c>
      <c r="D22" s="371">
        <v>1</v>
      </c>
      <c r="E22" s="393">
        <v>5</v>
      </c>
      <c r="F22" s="373">
        <v>750</v>
      </c>
      <c r="G22" s="374">
        <v>1</v>
      </c>
      <c r="H22" s="394">
        <f>D22*E22*F22*G22</f>
        <v>3750</v>
      </c>
      <c r="I22" s="234"/>
      <c r="J22" s="395">
        <f>H22+I22</f>
        <v>3750</v>
      </c>
      <c r="K22" s="17"/>
    </row>
    <row r="23" spans="1:145" x14ac:dyDescent="0.25">
      <c r="A23" s="531" t="s">
        <v>224</v>
      </c>
      <c r="B23" s="524"/>
      <c r="C23" s="128" t="s">
        <v>225</v>
      </c>
      <c r="D23" s="371">
        <v>1</v>
      </c>
      <c r="E23" s="393">
        <v>5</v>
      </c>
      <c r="F23" s="373">
        <v>200</v>
      </c>
      <c r="G23" s="374">
        <v>1</v>
      </c>
      <c r="H23" s="394">
        <f>D23*E23*F23*G23</f>
        <v>1000</v>
      </c>
      <c r="I23" s="234"/>
      <c r="J23" s="395">
        <f t="shared" ref="J23:J29" si="0">H23+I23</f>
        <v>1000</v>
      </c>
      <c r="K23" s="17"/>
    </row>
    <row r="24" spans="1:145" x14ac:dyDescent="0.25">
      <c r="A24" s="679" t="s">
        <v>226</v>
      </c>
      <c r="B24" s="585"/>
      <c r="C24" s="114" t="s">
        <v>302</v>
      </c>
      <c r="D24" s="371">
        <v>1</v>
      </c>
      <c r="E24" s="393">
        <v>5</v>
      </c>
      <c r="F24" s="373">
        <v>100</v>
      </c>
      <c r="G24" s="396">
        <v>1</v>
      </c>
      <c r="H24" s="394">
        <f>D24*E24*F24*G24</f>
        <v>500</v>
      </c>
      <c r="I24" s="234"/>
      <c r="J24" s="395">
        <f t="shared" si="0"/>
        <v>500</v>
      </c>
      <c r="K24" s="17"/>
    </row>
    <row r="25" spans="1:145" s="19" customFormat="1" x14ac:dyDescent="0.25">
      <c r="A25" s="397" t="s">
        <v>228</v>
      </c>
      <c r="B25" s="203"/>
      <c r="C25" s="204" t="s">
        <v>229</v>
      </c>
      <c r="D25" s="668"/>
      <c r="E25" s="607"/>
      <c r="F25" s="607"/>
      <c r="G25" s="607"/>
      <c r="H25" s="677"/>
      <c r="I25" s="662"/>
      <c r="J25" s="663"/>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row>
    <row r="26" spans="1:145" s="19" customFormat="1" x14ac:dyDescent="0.25">
      <c r="A26" s="657" t="s">
        <v>221</v>
      </c>
      <c r="B26" s="635"/>
      <c r="C26" s="635"/>
      <c r="D26" s="658" t="s">
        <v>303</v>
      </c>
      <c r="E26" s="659"/>
      <c r="F26" s="659"/>
      <c r="G26" s="659"/>
      <c r="H26" s="660"/>
      <c r="I26" s="653"/>
      <c r="J26" s="654"/>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row>
    <row r="27" spans="1:145" ht="47.25" x14ac:dyDescent="0.25">
      <c r="A27" s="691" t="s">
        <v>230</v>
      </c>
      <c r="B27" s="610"/>
      <c r="C27" s="205" t="s">
        <v>223</v>
      </c>
      <c r="D27" s="398"/>
      <c r="E27" s="195"/>
      <c r="F27" s="196"/>
      <c r="G27" s="399"/>
      <c r="H27" s="400">
        <f>D27*E27*F27*G27</f>
        <v>0</v>
      </c>
      <c r="I27" s="234"/>
      <c r="J27" s="401">
        <f t="shared" si="0"/>
        <v>0</v>
      </c>
    </row>
    <row r="28" spans="1:145" x14ac:dyDescent="0.25">
      <c r="A28" s="691" t="s">
        <v>231</v>
      </c>
      <c r="B28" s="610"/>
      <c r="C28" s="205" t="s">
        <v>304</v>
      </c>
      <c r="D28" s="398"/>
      <c r="E28" s="195"/>
      <c r="F28" s="196"/>
      <c r="G28" s="399"/>
      <c r="H28" s="400">
        <f>D28*E28*F28*G28</f>
        <v>0</v>
      </c>
      <c r="I28" s="234"/>
      <c r="J28" s="401">
        <f t="shared" si="0"/>
        <v>0</v>
      </c>
    </row>
    <row r="29" spans="1:145" x14ac:dyDescent="0.25">
      <c r="A29" s="679" t="s">
        <v>232</v>
      </c>
      <c r="B29" s="585"/>
      <c r="C29" s="114" t="s">
        <v>233</v>
      </c>
      <c r="D29" s="398"/>
      <c r="E29" s="195"/>
      <c r="F29" s="196"/>
      <c r="G29" s="402"/>
      <c r="H29" s="400">
        <f>D29*E29*F29*G29</f>
        <v>0</v>
      </c>
      <c r="I29" s="234"/>
      <c r="J29" s="401">
        <f t="shared" si="0"/>
        <v>0</v>
      </c>
    </row>
    <row r="30" spans="1:145" x14ac:dyDescent="0.25">
      <c r="A30" s="397" t="s">
        <v>234</v>
      </c>
      <c r="B30" s="203"/>
      <c r="C30" s="204" t="s">
        <v>235</v>
      </c>
      <c r="D30" s="664"/>
      <c r="E30" s="607"/>
      <c r="F30" s="607"/>
      <c r="G30" s="607"/>
      <c r="H30" s="661"/>
      <c r="I30" s="662"/>
      <c r="J30" s="663"/>
    </row>
    <row r="31" spans="1:145" x14ac:dyDescent="0.25">
      <c r="A31" s="657" t="s">
        <v>221</v>
      </c>
      <c r="B31" s="635"/>
      <c r="C31" s="635"/>
      <c r="D31" s="658" t="s">
        <v>303</v>
      </c>
      <c r="E31" s="659"/>
      <c r="F31" s="659"/>
      <c r="G31" s="659"/>
      <c r="H31" s="660"/>
      <c r="I31" s="653"/>
      <c r="J31" s="654"/>
    </row>
    <row r="32" spans="1:145" ht="47.25" x14ac:dyDescent="0.25">
      <c r="A32" s="691" t="s">
        <v>236</v>
      </c>
      <c r="B32" s="610"/>
      <c r="C32" s="205" t="s">
        <v>223</v>
      </c>
      <c r="D32" s="398"/>
      <c r="E32" s="195"/>
      <c r="F32" s="196"/>
      <c r="G32" s="399"/>
      <c r="H32" s="400">
        <f>D32*E32*F32*G32</f>
        <v>0</v>
      </c>
      <c r="I32" s="234"/>
      <c r="J32" s="401">
        <f t="shared" ref="J32:J34" si="1">H32+I32</f>
        <v>0</v>
      </c>
    </row>
    <row r="33" spans="1:145" x14ac:dyDescent="0.25">
      <c r="A33" s="691" t="s">
        <v>237</v>
      </c>
      <c r="B33" s="610"/>
      <c r="C33" s="205" t="s">
        <v>225</v>
      </c>
      <c r="D33" s="398"/>
      <c r="E33" s="195"/>
      <c r="F33" s="196"/>
      <c r="G33" s="399"/>
      <c r="H33" s="400">
        <f>D33*E33*F33*G33</f>
        <v>0</v>
      </c>
      <c r="I33" s="234"/>
      <c r="J33" s="401">
        <f t="shared" si="1"/>
        <v>0</v>
      </c>
    </row>
    <row r="34" spans="1:145" x14ac:dyDescent="0.25">
      <c r="A34" s="679" t="s">
        <v>238</v>
      </c>
      <c r="B34" s="585"/>
      <c r="C34" s="114" t="s">
        <v>233</v>
      </c>
      <c r="D34" s="398"/>
      <c r="E34" s="195"/>
      <c r="F34" s="196"/>
      <c r="G34" s="402"/>
      <c r="H34" s="400">
        <f>D34*E34*F34*G34</f>
        <v>0</v>
      </c>
      <c r="I34" s="234"/>
      <c r="J34" s="401">
        <f t="shared" si="1"/>
        <v>0</v>
      </c>
    </row>
    <row r="35" spans="1:145" s="391" customFormat="1" ht="16.5" thickBot="1" x14ac:dyDescent="0.3">
      <c r="A35" s="689" t="s">
        <v>239</v>
      </c>
      <c r="B35" s="690"/>
      <c r="C35" s="690"/>
      <c r="D35" s="384"/>
      <c r="E35" s="385"/>
      <c r="F35" s="386"/>
      <c r="G35" s="387"/>
      <c r="H35" s="403">
        <f>SUM(H22:H34)</f>
        <v>5250</v>
      </c>
      <c r="I35" s="404">
        <f>SUM(I22:I34)</f>
        <v>0</v>
      </c>
      <c r="J35" s="390">
        <f>H35+I35</f>
        <v>5250</v>
      </c>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row>
    <row r="36" spans="1:145" s="370" customFormat="1" ht="21.75" customHeight="1" thickBot="1" x14ac:dyDescent="0.3">
      <c r="A36" s="405" t="s">
        <v>158</v>
      </c>
      <c r="B36" s="406"/>
      <c r="C36" s="407" t="s">
        <v>240</v>
      </c>
      <c r="D36" s="408"/>
      <c r="E36" s="409" t="s">
        <v>241</v>
      </c>
      <c r="F36" s="409" t="s">
        <v>215</v>
      </c>
      <c r="G36" s="410" t="s">
        <v>216</v>
      </c>
      <c r="H36" s="411"/>
      <c r="I36" s="412"/>
      <c r="J36" s="413"/>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row>
    <row r="37" spans="1:145" s="370" customFormat="1" ht="15.75" customHeight="1" x14ac:dyDescent="0.25">
      <c r="A37" s="414" t="s">
        <v>243</v>
      </c>
      <c r="B37" s="415"/>
      <c r="C37" s="416" t="s">
        <v>159</v>
      </c>
      <c r="D37" s="666"/>
      <c r="E37" s="667"/>
      <c r="F37" s="667"/>
      <c r="G37" s="667"/>
      <c r="H37" s="649"/>
      <c r="I37" s="650"/>
      <c r="J37" s="651"/>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row>
    <row r="38" spans="1:145" s="370" customFormat="1" ht="15.75" customHeight="1" x14ac:dyDescent="0.25">
      <c r="A38" s="692" t="s">
        <v>244</v>
      </c>
      <c r="B38" s="693"/>
      <c r="C38" s="693"/>
      <c r="D38" s="647" t="s">
        <v>305</v>
      </c>
      <c r="E38" s="648"/>
      <c r="F38" s="648"/>
      <c r="G38" s="648"/>
      <c r="H38" s="652"/>
      <c r="I38" s="653"/>
      <c r="J38" s="654"/>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row>
    <row r="39" spans="1:145" s="370" customFormat="1" ht="23.25" customHeight="1" x14ac:dyDescent="0.25">
      <c r="A39" s="679" t="s">
        <v>245</v>
      </c>
      <c r="B39" s="585"/>
      <c r="C39" s="114" t="s">
        <v>306</v>
      </c>
      <c r="D39" s="417"/>
      <c r="E39" s="418">
        <v>1</v>
      </c>
      <c r="F39" s="419">
        <v>20000</v>
      </c>
      <c r="G39" s="420">
        <v>1</v>
      </c>
      <c r="H39" s="421">
        <f>E39*F39*G39</f>
        <v>20000</v>
      </c>
      <c r="I39" s="422"/>
      <c r="J39" s="401">
        <f t="shared" ref="J39:J40" si="2">H39+I39</f>
        <v>20000</v>
      </c>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row>
    <row r="40" spans="1:145" s="370" customFormat="1" ht="31.5" x14ac:dyDescent="0.25">
      <c r="A40" s="530" t="s">
        <v>307</v>
      </c>
      <c r="B40" s="521"/>
      <c r="C40" s="114" t="s">
        <v>248</v>
      </c>
      <c r="D40" s="417"/>
      <c r="E40" s="233"/>
      <c r="F40" s="253"/>
      <c r="G40" s="423"/>
      <c r="H40" s="421">
        <f>E40*F40*G40</f>
        <v>0</v>
      </c>
      <c r="I40" s="422"/>
      <c r="J40" s="401">
        <f t="shared" si="2"/>
        <v>0</v>
      </c>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row>
    <row r="41" spans="1:145" s="370" customFormat="1" ht="16.5" thickBot="1" x14ac:dyDescent="0.3">
      <c r="A41" s="683" t="s">
        <v>253</v>
      </c>
      <c r="B41" s="684"/>
      <c r="C41" s="684" t="s">
        <v>263</v>
      </c>
      <c r="D41" s="424"/>
      <c r="E41" s="425"/>
      <c r="F41" s="426"/>
      <c r="G41" s="427"/>
      <c r="H41" s="428">
        <f>SUM(H39:H40)</f>
        <v>20000</v>
      </c>
      <c r="I41" s="429">
        <f>SUM(I39:I39)</f>
        <v>0</v>
      </c>
      <c r="J41" s="390">
        <f>H41+I41</f>
        <v>20000</v>
      </c>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row>
    <row r="42" spans="1:145" s="370" customFormat="1" ht="27" customHeight="1" thickBot="1" x14ac:dyDescent="0.3">
      <c r="A42" s="329" t="s">
        <v>160</v>
      </c>
      <c r="B42" s="366"/>
      <c r="C42" s="331" t="s">
        <v>255</v>
      </c>
      <c r="D42" s="332"/>
      <c r="E42" s="409" t="s">
        <v>241</v>
      </c>
      <c r="F42" s="430" t="s">
        <v>215</v>
      </c>
      <c r="G42" s="410" t="s">
        <v>216</v>
      </c>
      <c r="H42" s="367"/>
      <c r="I42" s="368"/>
      <c r="J42" s="369"/>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row>
    <row r="43" spans="1:145" s="370" customFormat="1" x14ac:dyDescent="0.25">
      <c r="A43" s="431" t="s">
        <v>257</v>
      </c>
      <c r="B43" s="432"/>
      <c r="C43" s="249" t="s">
        <v>161</v>
      </c>
      <c r="D43" s="639"/>
      <c r="E43" s="640"/>
      <c r="F43" s="640"/>
      <c r="G43" s="641"/>
      <c r="H43" s="642"/>
      <c r="I43" s="643"/>
      <c r="J43" s="644"/>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row>
    <row r="44" spans="1:145" s="370" customFormat="1" x14ac:dyDescent="0.25">
      <c r="A44" s="645" t="s">
        <v>244</v>
      </c>
      <c r="B44" s="646"/>
      <c r="C44" s="646"/>
      <c r="D44" s="647" t="s">
        <v>305</v>
      </c>
      <c r="E44" s="648"/>
      <c r="F44" s="648"/>
      <c r="G44" s="648"/>
      <c r="H44" s="433"/>
      <c r="I44" s="434"/>
      <c r="J44" s="43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row>
    <row r="45" spans="1:145" ht="30" customHeight="1" x14ac:dyDescent="0.25">
      <c r="A45" s="679" t="s">
        <v>258</v>
      </c>
      <c r="B45" s="585"/>
      <c r="C45" s="114" t="s">
        <v>259</v>
      </c>
      <c r="D45" s="417"/>
      <c r="E45" s="233"/>
      <c r="F45" s="253"/>
      <c r="G45" s="423"/>
      <c r="H45" s="421">
        <f>E45*F45*G45</f>
        <v>0</v>
      </c>
      <c r="I45" s="422"/>
      <c r="J45" s="401">
        <f t="shared" ref="J45:J47" si="3">H45+I45</f>
        <v>0</v>
      </c>
      <c r="K45" s="17"/>
    </row>
    <row r="46" spans="1:145" ht="18.75" customHeight="1" x14ac:dyDescent="0.25">
      <c r="A46" s="645" t="s">
        <v>244</v>
      </c>
      <c r="B46" s="646"/>
      <c r="C46" s="646"/>
      <c r="D46" s="647" t="s">
        <v>308</v>
      </c>
      <c r="E46" s="648"/>
      <c r="F46" s="648"/>
      <c r="G46" s="648"/>
      <c r="H46" s="436"/>
      <c r="I46" s="437"/>
      <c r="J46" s="438"/>
      <c r="K46" s="17"/>
    </row>
    <row r="47" spans="1:145" ht="30" customHeight="1" x14ac:dyDescent="0.25">
      <c r="A47" s="439" t="s">
        <v>309</v>
      </c>
      <c r="B47" s="440"/>
      <c r="C47" s="441" t="s">
        <v>261</v>
      </c>
      <c r="D47" s="417"/>
      <c r="E47" s="233"/>
      <c r="F47" s="253"/>
      <c r="G47" s="423"/>
      <c r="H47" s="421">
        <f>E47*F47*G47</f>
        <v>0</v>
      </c>
      <c r="I47" s="437"/>
      <c r="J47" s="401">
        <f t="shared" si="3"/>
        <v>0</v>
      </c>
      <c r="K47" s="17"/>
    </row>
    <row r="48" spans="1:145" s="14" customFormat="1" ht="16.5" thickBot="1" x14ac:dyDescent="0.3">
      <c r="A48" s="683" t="s">
        <v>262</v>
      </c>
      <c r="B48" s="684"/>
      <c r="C48" s="684" t="s">
        <v>263</v>
      </c>
      <c r="D48" s="424"/>
      <c r="E48" s="425"/>
      <c r="F48" s="426"/>
      <c r="G48" s="427"/>
      <c r="H48" s="428">
        <f>SUM(H45:H47)</f>
        <v>0</v>
      </c>
      <c r="I48" s="429">
        <f>SUM(I45:I45)</f>
        <v>0</v>
      </c>
      <c r="J48" s="390">
        <f>H48+I48</f>
        <v>0</v>
      </c>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row>
    <row r="49" spans="1:145" s="370" customFormat="1" ht="26.25" customHeight="1" thickBot="1" x14ac:dyDescent="0.3">
      <c r="A49" s="329" t="s">
        <v>162</v>
      </c>
      <c r="B49" s="366"/>
      <c r="C49" s="331" t="s">
        <v>163</v>
      </c>
      <c r="D49" s="442"/>
      <c r="E49" s="333" t="s">
        <v>242</v>
      </c>
      <c r="F49" s="392" t="s">
        <v>215</v>
      </c>
      <c r="G49" s="334" t="s">
        <v>216</v>
      </c>
      <c r="H49" s="367"/>
      <c r="I49" s="368"/>
      <c r="J49" s="369"/>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row>
    <row r="50" spans="1:145" x14ac:dyDescent="0.25">
      <c r="A50" s="443" t="s">
        <v>264</v>
      </c>
      <c r="B50" s="444"/>
      <c r="C50" s="416" t="s">
        <v>265</v>
      </c>
      <c r="D50" s="414"/>
      <c r="E50" s="445"/>
      <c r="F50" s="446"/>
      <c r="G50" s="447"/>
      <c r="H50" s="448"/>
      <c r="I50" s="449"/>
      <c r="J50" s="450"/>
    </row>
    <row r="51" spans="1:145" x14ac:dyDescent="0.25">
      <c r="A51" s="679" t="s">
        <v>267</v>
      </c>
      <c r="B51" s="585"/>
      <c r="C51" s="270" t="s">
        <v>310</v>
      </c>
      <c r="D51" s="451"/>
      <c r="E51" s="233">
        <v>1</v>
      </c>
      <c r="F51" s="253">
        <v>50000</v>
      </c>
      <c r="G51" s="423">
        <v>1</v>
      </c>
      <c r="H51" s="452">
        <f>E51*F51*G51</f>
        <v>50000</v>
      </c>
      <c r="I51" s="453"/>
      <c r="J51" s="454">
        <f>H51+I51</f>
        <v>50000</v>
      </c>
    </row>
    <row r="52" spans="1:145" x14ac:dyDescent="0.25">
      <c r="A52" s="455" t="s">
        <v>269</v>
      </c>
      <c r="B52" s="268"/>
      <c r="C52" s="279" t="s">
        <v>270</v>
      </c>
      <c r="D52" s="456"/>
      <c r="E52" s="283"/>
      <c r="F52" s="284"/>
      <c r="G52" s="457"/>
      <c r="H52" s="458"/>
      <c r="I52" s="459"/>
      <c r="J52" s="460"/>
    </row>
    <row r="53" spans="1:145" ht="16.5" thickBot="1" x14ac:dyDescent="0.3">
      <c r="A53" s="679" t="s">
        <v>271</v>
      </c>
      <c r="B53" s="585"/>
      <c r="C53" s="270" t="s">
        <v>83</v>
      </c>
      <c r="D53" s="461"/>
      <c r="E53" s="233"/>
      <c r="F53" s="253"/>
      <c r="G53" s="423"/>
      <c r="H53" s="452">
        <f>E53*F53*G53</f>
        <v>0</v>
      </c>
      <c r="I53" s="453"/>
      <c r="J53" s="454">
        <f>H53+I53</f>
        <v>0</v>
      </c>
    </row>
    <row r="54" spans="1:145" s="14" customFormat="1" ht="16.5" thickBot="1" x14ac:dyDescent="0.3">
      <c r="A54" s="683" t="s">
        <v>273</v>
      </c>
      <c r="B54" s="684"/>
      <c r="C54" s="684"/>
      <c r="D54" s="462"/>
      <c r="E54" s="463"/>
      <c r="F54" s="464"/>
      <c r="G54" s="465"/>
      <c r="H54" s="428">
        <f>SUM(H51:H53)</f>
        <v>50000</v>
      </c>
      <c r="I54" s="466">
        <f>SUM(I51:I53)</f>
        <v>0</v>
      </c>
      <c r="J54" s="467">
        <f>H54+I54</f>
        <v>50000</v>
      </c>
      <c r="K54" s="17"/>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row>
    <row r="55" spans="1:145" s="370" customFormat="1" ht="26.25" customHeight="1" thickBot="1" x14ac:dyDescent="0.3">
      <c r="A55" s="468" t="s">
        <v>164</v>
      </c>
      <c r="B55" s="469"/>
      <c r="C55" s="470" t="s">
        <v>165</v>
      </c>
      <c r="D55" s="471"/>
      <c r="E55" s="333" t="s">
        <v>242</v>
      </c>
      <c r="F55" s="392" t="s">
        <v>215</v>
      </c>
      <c r="G55" s="334" t="s">
        <v>216</v>
      </c>
      <c r="H55" s="367"/>
      <c r="I55" s="368"/>
      <c r="J55" s="369"/>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row>
    <row r="56" spans="1:145" x14ac:dyDescent="0.25">
      <c r="A56" s="687" t="s">
        <v>275</v>
      </c>
      <c r="B56" s="688"/>
      <c r="C56" s="472" t="s">
        <v>311</v>
      </c>
      <c r="D56" s="473"/>
      <c r="E56" s="275">
        <v>0</v>
      </c>
      <c r="F56" s="276">
        <v>0</v>
      </c>
      <c r="G56" s="474"/>
      <c r="H56" s="452">
        <f>E56*F56*G56</f>
        <v>0</v>
      </c>
      <c r="I56" s="475"/>
      <c r="J56" s="476">
        <f>H56+I56</f>
        <v>0</v>
      </c>
    </row>
    <row r="57" spans="1:145" s="14" customFormat="1" ht="16.5" thickBot="1" x14ac:dyDescent="0.3">
      <c r="A57" s="477" t="s">
        <v>276</v>
      </c>
      <c r="B57" s="478"/>
      <c r="C57" s="479"/>
      <c r="D57" s="532"/>
      <c r="E57" s="532"/>
      <c r="F57" s="532"/>
      <c r="G57" s="480"/>
      <c r="H57" s="481">
        <f>SUM(H56:H56)</f>
        <v>0</v>
      </c>
      <c r="I57" s="466">
        <f>SUM(I56:I56)</f>
        <v>0</v>
      </c>
      <c r="J57" s="467">
        <f>H57+I57</f>
        <v>0</v>
      </c>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row>
    <row r="58" spans="1:145" s="370" customFormat="1" ht="20.25" customHeight="1" thickBot="1" x14ac:dyDescent="0.3">
      <c r="A58" s="329" t="s">
        <v>166</v>
      </c>
      <c r="B58" s="366"/>
      <c r="C58" s="331" t="s">
        <v>167</v>
      </c>
      <c r="D58" s="332" t="s">
        <v>277</v>
      </c>
      <c r="E58" s="333" t="s">
        <v>242</v>
      </c>
      <c r="F58" s="392" t="s">
        <v>215</v>
      </c>
      <c r="G58" s="334" t="s">
        <v>216</v>
      </c>
      <c r="H58" s="367"/>
      <c r="I58" s="368"/>
      <c r="J58" s="369"/>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row>
    <row r="59" spans="1:145" x14ac:dyDescent="0.25">
      <c r="A59" s="682" t="s">
        <v>278</v>
      </c>
      <c r="B59" s="601"/>
      <c r="C59" s="128" t="s">
        <v>311</v>
      </c>
      <c r="D59" s="482">
        <v>1</v>
      </c>
      <c r="E59" s="275">
        <v>100</v>
      </c>
      <c r="F59" s="276">
        <v>50.5</v>
      </c>
      <c r="G59" s="474">
        <v>1</v>
      </c>
      <c r="H59" s="452">
        <f>D59*E59*F59*G59</f>
        <v>5050</v>
      </c>
      <c r="I59" s="483"/>
      <c r="J59" s="484">
        <f t="shared" ref="J59:J64" si="4">H59+I59</f>
        <v>5050</v>
      </c>
      <c r="K59" s="17"/>
    </row>
    <row r="60" spans="1:145" x14ac:dyDescent="0.25">
      <c r="A60" s="679" t="s">
        <v>280</v>
      </c>
      <c r="B60" s="585"/>
      <c r="C60" s="114" t="s">
        <v>311</v>
      </c>
      <c r="D60" s="485"/>
      <c r="E60" s="307"/>
      <c r="F60" s="253"/>
      <c r="G60" s="423"/>
      <c r="H60" s="452"/>
      <c r="I60" s="486"/>
      <c r="J60" s="487"/>
    </row>
    <row r="61" spans="1:145" s="14" customFormat="1" ht="16.5" thickBot="1" x14ac:dyDescent="0.3">
      <c r="A61" s="683" t="s">
        <v>282</v>
      </c>
      <c r="B61" s="684"/>
      <c r="C61" s="684"/>
      <c r="D61" s="424"/>
      <c r="E61" s="425"/>
      <c r="F61" s="426"/>
      <c r="G61" s="427"/>
      <c r="H61" s="428">
        <f>SUM(H59:H60)</f>
        <v>5050</v>
      </c>
      <c r="I61" s="466">
        <f>SUM(I59:I60)</f>
        <v>0</v>
      </c>
      <c r="J61" s="467">
        <f t="shared" si="4"/>
        <v>5050</v>
      </c>
      <c r="K61" s="17"/>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row>
    <row r="62" spans="1:145" s="370" customFormat="1" x14ac:dyDescent="0.25">
      <c r="A62" s="488" t="s">
        <v>168</v>
      </c>
      <c r="B62" s="489"/>
      <c r="C62" s="490" t="s">
        <v>169</v>
      </c>
      <c r="D62" s="491"/>
      <c r="E62" s="491"/>
      <c r="F62" s="492"/>
      <c r="G62" s="493"/>
      <c r="H62" s="494">
        <f>SUM(H14,H18,H35,H41,H48,H54,H57,H61)</f>
        <v>83060</v>
      </c>
      <c r="I62" s="495">
        <f>SUM(I14,I18,I35,I41,I48,I54,I57,I61)</f>
        <v>100</v>
      </c>
      <c r="J62" s="496">
        <f>H62+I62</f>
        <v>83160</v>
      </c>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row>
    <row r="63" spans="1:145" s="370" customFormat="1" ht="36" customHeight="1" x14ac:dyDescent="0.25">
      <c r="A63" s="497" t="s">
        <v>170</v>
      </c>
      <c r="B63" s="498"/>
      <c r="C63" s="685" t="s">
        <v>312</v>
      </c>
      <c r="D63" s="685"/>
      <c r="E63" s="685"/>
      <c r="F63" s="685"/>
      <c r="G63" s="686"/>
      <c r="H63" s="499">
        <f>SUM(H62*0.15)</f>
        <v>12459</v>
      </c>
      <c r="I63" s="500">
        <v>0</v>
      </c>
      <c r="J63" s="501">
        <f t="shared" si="4"/>
        <v>12459</v>
      </c>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row>
    <row r="64" spans="1:145" s="370" customFormat="1" ht="16.5" thickBot="1" x14ac:dyDescent="0.3">
      <c r="A64" s="502" t="s">
        <v>172</v>
      </c>
      <c r="B64" s="503"/>
      <c r="C64" s="504" t="s">
        <v>313</v>
      </c>
      <c r="D64" s="505" t="s">
        <v>285</v>
      </c>
      <c r="E64" s="506"/>
      <c r="F64" s="507"/>
      <c r="G64" s="508"/>
      <c r="H64" s="509">
        <f>SUM(H62:H63)</f>
        <v>95519</v>
      </c>
      <c r="I64" s="510">
        <f>SUM(I62:I63)</f>
        <v>100</v>
      </c>
      <c r="J64" s="511">
        <f t="shared" si="4"/>
        <v>95619</v>
      </c>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row>
    <row r="65" spans="1:10" x14ac:dyDescent="0.25">
      <c r="A65" s="627"/>
      <c r="B65" s="627"/>
      <c r="C65" s="627"/>
      <c r="D65" s="627"/>
      <c r="E65" s="627"/>
      <c r="F65" s="627"/>
      <c r="G65" s="627"/>
      <c r="H65" s="627"/>
      <c r="I65" s="627"/>
      <c r="J65" s="627"/>
    </row>
  </sheetData>
  <mergeCells count="68">
    <mergeCell ref="A1:J1"/>
    <mergeCell ref="A2:J2"/>
    <mergeCell ref="A3:J3"/>
    <mergeCell ref="A4:J4"/>
    <mergeCell ref="A6:C7"/>
    <mergeCell ref="D6:G6"/>
    <mergeCell ref="H6:H7"/>
    <mergeCell ref="I6:I7"/>
    <mergeCell ref="J6:J7"/>
    <mergeCell ref="A51:B51"/>
    <mergeCell ref="A18:C18"/>
    <mergeCell ref="A22:B22"/>
    <mergeCell ref="A24:B24"/>
    <mergeCell ref="A27:B27"/>
    <mergeCell ref="A28:B28"/>
    <mergeCell ref="A29:B29"/>
    <mergeCell ref="A39:B39"/>
    <mergeCell ref="A45:B45"/>
    <mergeCell ref="A48:C48"/>
    <mergeCell ref="A35:C35"/>
    <mergeCell ref="A41:C41"/>
    <mergeCell ref="A32:B32"/>
    <mergeCell ref="A33:B33"/>
    <mergeCell ref="A34:B34"/>
    <mergeCell ref="A38:C38"/>
    <mergeCell ref="A61:C61"/>
    <mergeCell ref="C63:G63"/>
    <mergeCell ref="A65:J65"/>
    <mergeCell ref="A53:B53"/>
    <mergeCell ref="A54:C54"/>
    <mergeCell ref="A56:B56"/>
    <mergeCell ref="A59:B59"/>
    <mergeCell ref="A60:B60"/>
    <mergeCell ref="H9:J9"/>
    <mergeCell ref="H21:J21"/>
    <mergeCell ref="A21:C21"/>
    <mergeCell ref="H20:J20"/>
    <mergeCell ref="H25:J25"/>
    <mergeCell ref="D21:G21"/>
    <mergeCell ref="A17:B17"/>
    <mergeCell ref="A10:B10"/>
    <mergeCell ref="A11:B11"/>
    <mergeCell ref="A13:B13"/>
    <mergeCell ref="A14:C14"/>
    <mergeCell ref="A16:B16"/>
    <mergeCell ref="D9:G9"/>
    <mergeCell ref="D38:G38"/>
    <mergeCell ref="H37:J37"/>
    <mergeCell ref="H38:J38"/>
    <mergeCell ref="H12:J12"/>
    <mergeCell ref="A31:C31"/>
    <mergeCell ref="D31:G31"/>
    <mergeCell ref="A26:C26"/>
    <mergeCell ref="D26:G26"/>
    <mergeCell ref="H26:J26"/>
    <mergeCell ref="H30:J30"/>
    <mergeCell ref="H31:J31"/>
    <mergeCell ref="D30:G30"/>
    <mergeCell ref="D12:G12"/>
    <mergeCell ref="D20:G20"/>
    <mergeCell ref="D25:G25"/>
    <mergeCell ref="D37:G37"/>
    <mergeCell ref="D43:G43"/>
    <mergeCell ref="H43:J43"/>
    <mergeCell ref="A44:C44"/>
    <mergeCell ref="D44:G44"/>
    <mergeCell ref="A46:C46"/>
    <mergeCell ref="D46:G46"/>
  </mergeCells>
  <pageMargins left="0.7" right="0.7" top="0.75" bottom="0.75" header="0.3" footer="0.3"/>
  <pageSetup scale="80" orientation="portrait"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A8F43-F8DD-4707-BDD4-E7C15965F854}">
  <dimension ref="A1:C37"/>
  <sheetViews>
    <sheetView tabSelected="1" zoomScaleNormal="100" workbookViewId="0">
      <selection activeCell="A26" sqref="A26"/>
    </sheetView>
  </sheetViews>
  <sheetFormatPr defaultColWidth="14.42578125" defaultRowHeight="15" x14ac:dyDescent="0.25"/>
  <cols>
    <col min="1" max="1" width="14.42578125" style="512"/>
    <col min="2" max="2" width="63.28515625" style="512" customWidth="1"/>
    <col min="3" max="3" width="17.140625" style="512" customWidth="1"/>
    <col min="4" max="16384" width="14.42578125" style="512"/>
  </cols>
  <sheetData>
    <row r="1" spans="1:3" ht="15.75" x14ac:dyDescent="0.25">
      <c r="A1" s="535" t="s">
        <v>314</v>
      </c>
      <c r="B1" s="536"/>
      <c r="C1" s="536"/>
    </row>
    <row r="2" spans="1:3" ht="15.75" x14ac:dyDescent="0.25">
      <c r="A2" s="537" t="s">
        <v>315</v>
      </c>
      <c r="B2" s="536"/>
      <c r="C2" s="536"/>
    </row>
    <row r="3" spans="1:3" ht="15.75" x14ac:dyDescent="0.25">
      <c r="A3" s="537" t="s">
        <v>315</v>
      </c>
      <c r="B3" s="536"/>
      <c r="C3" s="536"/>
    </row>
    <row r="4" spans="1:3" ht="15.75" x14ac:dyDescent="0.25">
      <c r="A4" s="537"/>
      <c r="B4" s="536"/>
      <c r="C4" s="536"/>
    </row>
    <row r="5" spans="1:3" ht="15.75" x14ac:dyDescent="0.25">
      <c r="A5" s="28" t="s">
        <v>316</v>
      </c>
      <c r="B5" s="11"/>
      <c r="C5" s="513"/>
    </row>
    <row r="6" spans="1:3" ht="15.75" x14ac:dyDescent="0.25">
      <c r="A6" s="514" t="s">
        <v>317</v>
      </c>
      <c r="B6" s="28" t="s">
        <v>318</v>
      </c>
      <c r="C6" s="11"/>
    </row>
    <row r="7" spans="1:3" ht="15.75" x14ac:dyDescent="0.25">
      <c r="A7" s="11"/>
      <c r="B7" s="11" t="s">
        <v>319</v>
      </c>
      <c r="C7" s="515">
        <v>0</v>
      </c>
    </row>
    <row r="8" spans="1:3" ht="15.75" x14ac:dyDescent="0.25">
      <c r="A8" s="11"/>
      <c r="B8" s="11"/>
      <c r="C8" s="11"/>
    </row>
    <row r="9" spans="1:3" ht="15.75" x14ac:dyDescent="0.25">
      <c r="A9" s="514" t="s">
        <v>320</v>
      </c>
      <c r="B9" s="28" t="s">
        <v>321</v>
      </c>
      <c r="C9" s="11"/>
    </row>
    <row r="10" spans="1:3" ht="15.75" x14ac:dyDescent="0.25">
      <c r="A10" s="11"/>
      <c r="B10" s="11" t="s">
        <v>322</v>
      </c>
      <c r="C10" s="515">
        <v>0</v>
      </c>
    </row>
    <row r="11" spans="1:3" ht="15.75" x14ac:dyDescent="0.25">
      <c r="A11" s="11"/>
      <c r="B11" s="11"/>
      <c r="C11" s="513"/>
    </row>
    <row r="12" spans="1:3" ht="15.75" x14ac:dyDescent="0.25">
      <c r="A12" s="514" t="s">
        <v>323</v>
      </c>
      <c r="B12" s="28" t="s">
        <v>324</v>
      </c>
      <c r="C12" s="513"/>
    </row>
    <row r="13" spans="1:3" ht="15.75" x14ac:dyDescent="0.25">
      <c r="A13" s="11"/>
      <c r="B13" s="11" t="s">
        <v>325</v>
      </c>
      <c r="C13" s="515">
        <v>0</v>
      </c>
    </row>
    <row r="14" spans="1:3" ht="15.75" x14ac:dyDescent="0.25">
      <c r="A14" s="11"/>
      <c r="B14" s="11"/>
      <c r="C14" s="513"/>
    </row>
    <row r="15" spans="1:3" ht="15.75" x14ac:dyDescent="0.25">
      <c r="A15" s="514" t="s">
        <v>326</v>
      </c>
      <c r="B15" s="28" t="s">
        <v>327</v>
      </c>
      <c r="C15" s="513"/>
    </row>
    <row r="16" spans="1:3" ht="15.75" x14ac:dyDescent="0.25">
      <c r="A16" s="11"/>
      <c r="B16" s="11" t="s">
        <v>328</v>
      </c>
      <c r="C16" s="515">
        <v>0</v>
      </c>
    </row>
    <row r="17" spans="1:3" ht="15.75" x14ac:dyDescent="0.25">
      <c r="A17" s="11"/>
      <c r="B17" s="11" t="s">
        <v>329</v>
      </c>
      <c r="C17" s="515">
        <v>0</v>
      </c>
    </row>
    <row r="18" spans="1:3" ht="15.75" x14ac:dyDescent="0.25">
      <c r="A18" s="11"/>
      <c r="B18" s="11"/>
      <c r="C18" s="513"/>
    </row>
    <row r="19" spans="1:3" ht="15.75" x14ac:dyDescent="0.25">
      <c r="A19" s="514" t="s">
        <v>330</v>
      </c>
      <c r="B19" s="28" t="s">
        <v>331</v>
      </c>
      <c r="C19" s="11"/>
    </row>
    <row r="20" spans="1:3" ht="15.75" x14ac:dyDescent="0.25">
      <c r="A20" s="11"/>
      <c r="B20" s="11" t="s">
        <v>332</v>
      </c>
      <c r="C20" s="515">
        <v>0</v>
      </c>
    </row>
    <row r="21" spans="1:3" ht="15.75" x14ac:dyDescent="0.25">
      <c r="A21" s="11"/>
      <c r="B21" s="11"/>
      <c r="C21" s="513"/>
    </row>
    <row r="22" spans="1:3" ht="15.75" x14ac:dyDescent="0.25">
      <c r="A22" s="514" t="s">
        <v>333</v>
      </c>
      <c r="B22" s="28" t="s">
        <v>334</v>
      </c>
      <c r="C22" s="515">
        <v>0</v>
      </c>
    </row>
    <row r="23" spans="1:3" ht="15.75" x14ac:dyDescent="0.25">
      <c r="A23" s="11"/>
      <c r="B23" s="11"/>
      <c r="C23" s="513"/>
    </row>
    <row r="24" spans="1:3" ht="15.75" x14ac:dyDescent="0.25">
      <c r="A24" s="28" t="s">
        <v>335</v>
      </c>
      <c r="B24" s="11"/>
      <c r="C24" s="513"/>
    </row>
    <row r="25" spans="1:3" ht="15.75" x14ac:dyDescent="0.25">
      <c r="A25" s="11"/>
      <c r="B25" s="11" t="s">
        <v>159</v>
      </c>
      <c r="C25" s="515">
        <v>0</v>
      </c>
    </row>
    <row r="26" spans="1:3" ht="15.75" x14ac:dyDescent="0.25">
      <c r="A26" s="11"/>
      <c r="B26" s="11" t="s">
        <v>336</v>
      </c>
      <c r="C26" s="515">
        <v>0</v>
      </c>
    </row>
    <row r="27" spans="1:3" ht="15.75" x14ac:dyDescent="0.25">
      <c r="A27" s="11"/>
      <c r="B27" s="11" t="s">
        <v>337</v>
      </c>
      <c r="C27" s="515">
        <v>0</v>
      </c>
    </row>
    <row r="28" spans="1:3" ht="15.75" x14ac:dyDescent="0.25">
      <c r="A28" s="11"/>
      <c r="B28" s="11" t="s">
        <v>338</v>
      </c>
      <c r="C28" s="515">
        <v>0</v>
      </c>
    </row>
    <row r="29" spans="1:3" ht="15.75" x14ac:dyDescent="0.25">
      <c r="A29" s="11"/>
      <c r="B29" s="11" t="s">
        <v>339</v>
      </c>
      <c r="C29" s="515">
        <v>0</v>
      </c>
    </row>
    <row r="30" spans="1:3" ht="15.75" x14ac:dyDescent="0.25">
      <c r="A30" s="11"/>
      <c r="B30" s="11" t="s">
        <v>340</v>
      </c>
      <c r="C30" s="515">
        <v>0</v>
      </c>
    </row>
    <row r="31" spans="1:3" ht="15.75" x14ac:dyDescent="0.25">
      <c r="A31" s="11"/>
      <c r="B31" s="11" t="s">
        <v>341</v>
      </c>
      <c r="C31" s="515">
        <v>0</v>
      </c>
    </row>
    <row r="32" spans="1:3" ht="15.75" x14ac:dyDescent="0.25">
      <c r="A32" s="11"/>
      <c r="B32" s="11" t="s">
        <v>342</v>
      </c>
      <c r="C32" s="515">
        <v>0</v>
      </c>
    </row>
    <row r="33" spans="1:3" ht="15.75" x14ac:dyDescent="0.25">
      <c r="A33" s="11"/>
      <c r="B33" s="11"/>
      <c r="C33" s="516"/>
    </row>
    <row r="34" spans="1:3" ht="15.75" x14ac:dyDescent="0.25">
      <c r="A34" s="28" t="s">
        <v>343</v>
      </c>
      <c r="B34" s="11"/>
      <c r="C34" s="517">
        <f>SUM(C7:C22)-SUM(C25:C32)</f>
        <v>0</v>
      </c>
    </row>
    <row r="35" spans="1:3" ht="16.5" thickBot="1" x14ac:dyDescent="0.3">
      <c r="A35" s="28" t="s">
        <v>344</v>
      </c>
      <c r="B35" s="11"/>
      <c r="C35" s="518">
        <f>C34*0.15</f>
        <v>0</v>
      </c>
    </row>
    <row r="36" spans="1:3" ht="16.5" thickTop="1" x14ac:dyDescent="0.25">
      <c r="A36" s="11"/>
      <c r="B36" s="11"/>
      <c r="C36" s="513"/>
    </row>
    <row r="37" spans="1:3" x14ac:dyDescent="0.25">
      <c r="B37" s="519"/>
    </row>
  </sheetData>
  <mergeCells count="4">
    <mergeCell ref="A1:C1"/>
    <mergeCell ref="A2:C2"/>
    <mergeCell ref="A3:C3"/>
    <mergeCell ref="A4:C4"/>
  </mergeCells>
  <pageMargins left="0.7" right="0.7" top="0.75" bottom="0.75" header="0.3" footer="0.3"/>
  <pageSetup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Type xmlns="659d22fd-509b-4908-8f3b-2e8521d26fc4">Pre-Award</DocumentType>
    <MediaServiceAutoTags xmlns="659d22fd-509b-4908-8f3b-2e8521d26fc4" xsi:nil="true"/>
    <_dlc_DocId xmlns="fe8160cf-c721-4d0d-b534-4ec383ad3864">CJJ2VP22EVYV-601642731-81</_dlc_DocId>
    <_dlc_DocIdUrl xmlns="fe8160cf-c721-4d0d-b534-4ec383ad3864">
      <Url>https://usdos.sharepoint.com/sites/GA/AQM/insideAQM/AQM-Grants/_layouts/15/DocIdRedir.aspx?ID=CJJ2VP22EVYV-601642731-81</Url>
      <Description>CJJ2VP22EVYV-601642731-81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715128EA192F6468D6A6D3E7818276E" ma:contentTypeVersion="12" ma:contentTypeDescription="Create a new document." ma:contentTypeScope="" ma:versionID="8150b8ddfb30c7684d9119dcb4da7fda">
  <xsd:schema xmlns:xsd="http://www.w3.org/2001/XMLSchema" xmlns:xs="http://www.w3.org/2001/XMLSchema" xmlns:p="http://schemas.microsoft.com/office/2006/metadata/properties" xmlns:ns2="659d22fd-509b-4908-8f3b-2e8521d26fc4" xmlns:ns3="fe8160cf-c721-4d0d-b534-4ec383ad3864" xmlns:ns4="d752bb60-2dca-4bf9-b05c-5559db42a915" targetNamespace="http://schemas.microsoft.com/office/2006/metadata/properties" ma:root="true" ma:fieldsID="6ac6f73bbfec1ae227a7faf53e8bdb94" ns2:_="" ns3:_="" ns4:_="">
    <xsd:import namespace="659d22fd-509b-4908-8f3b-2e8521d26fc4"/>
    <xsd:import namespace="fe8160cf-c721-4d0d-b534-4ec383ad3864"/>
    <xsd:import namespace="d752bb60-2dca-4bf9-b05c-5559db42a915"/>
    <xsd:element name="properties">
      <xsd:complexType>
        <xsd:sequence>
          <xsd:element name="documentManagement">
            <xsd:complexType>
              <xsd:all>
                <xsd:element ref="ns2:DocumentType" minOccurs="0"/>
                <xsd:element ref="ns3:_dlc_DocId" minOccurs="0"/>
                <xsd:element ref="ns3:_dlc_DocIdUrl" minOccurs="0"/>
                <xsd:element ref="ns3:_dlc_DocIdPersistId" minOccurs="0"/>
                <xsd:element ref="ns2:MediaServiceAutoTags" minOccurs="0"/>
                <xsd:element ref="ns4:SharedWithUsers" minOccurs="0"/>
                <xsd:element ref="ns4:SharedWithDetails"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9d22fd-509b-4908-8f3b-2e8521d26fc4" elementFormDefault="qualified">
    <xsd:import namespace="http://schemas.microsoft.com/office/2006/documentManagement/types"/>
    <xsd:import namespace="http://schemas.microsoft.com/office/infopath/2007/PartnerControls"/>
    <xsd:element name="DocumentType" ma:index="2" nillable="true" ma:displayName="Document Library" ma:format="Dropdown" ma:internalName="DocumentType" ma:readOnly="false">
      <xsd:simpleType>
        <xsd:union memberTypes="dms:Text">
          <xsd:simpleType>
            <xsd:restriction base="dms:Choice">
              <xsd:enumeration value="AQM Action Memos"/>
              <xsd:enumeration value="Checklists"/>
              <xsd:enumeration value="Closeout"/>
              <xsd:enumeration value="Branch Organization"/>
              <xsd:enumeration value="Policy Documents"/>
              <xsd:enumeration value="Pre-Award"/>
              <xsd:enumeration value="Reporting"/>
              <xsd:enumeration value="SOPs"/>
              <xsd:enumeration value="Post-Award Implementation"/>
              <xsd:enumeration value="Grants Policy Office"/>
            </xsd:restriction>
          </xsd:simpleType>
        </xsd:union>
      </xsd:simpleType>
    </xsd:element>
    <xsd:element name="MediaServiceAutoTags" ma:index="12" nillable="true" ma:displayName="Tags" ma:internalName="MediaServiceAutoTags" ma:readOnly="false">
      <xsd:simpleType>
        <xsd:restriction base="dms:Text"/>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8160cf-c721-4d0d-b534-4ec383ad3864" elementFormDefault="qualified">
    <xsd:import namespace="http://schemas.microsoft.com/office/2006/documentManagement/types"/>
    <xsd:import namespace="http://schemas.microsoft.com/office/infopath/2007/PartnerControls"/>
    <xsd:element name="_dlc_DocId" ma:index="5" nillable="true" ma:displayName="Document ID Value" ma:description="The value of the document ID assigned to this item." ma:indexed="true" ma:internalName="_dlc_DocId" ma:readOnly="true">
      <xsd:simpleType>
        <xsd:restriction base="dms:Text"/>
      </xsd:simpleType>
    </xsd:element>
    <xsd:element name="_dlc_DocIdUrl" ma:index="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7"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752bb60-2dca-4bf9-b05c-5559db42a91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CD9D10F-4865-4E6B-BE62-F29E01FC57C1}">
  <ds:schemaRefs>
    <ds:schemaRef ds:uri="http://schemas.microsoft.com/sharepoint/v3/contenttype/forms"/>
  </ds:schemaRefs>
</ds:datastoreItem>
</file>

<file path=customXml/itemProps2.xml><?xml version="1.0" encoding="utf-8"?>
<ds:datastoreItem xmlns:ds="http://schemas.openxmlformats.org/officeDocument/2006/customXml" ds:itemID="{92D796CB-DA90-48B5-9B0E-7E207E10AAA5}">
  <ds:schemaRefs>
    <ds:schemaRef ds:uri="http://schemas.microsoft.com/office/2006/metadata/properties"/>
    <ds:schemaRef ds:uri="http://schemas.microsoft.com/office/infopath/2007/PartnerControls"/>
    <ds:schemaRef ds:uri="659d22fd-509b-4908-8f3b-2e8521d26fc4"/>
    <ds:schemaRef ds:uri="fe8160cf-c721-4d0d-b534-4ec383ad3864"/>
  </ds:schemaRefs>
</ds:datastoreItem>
</file>

<file path=customXml/itemProps3.xml><?xml version="1.0" encoding="utf-8"?>
<ds:datastoreItem xmlns:ds="http://schemas.openxmlformats.org/officeDocument/2006/customXml" ds:itemID="{18FEC592-D509-44B0-AE3F-36ADFF9598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9d22fd-509b-4908-8f3b-2e8521d26fc4"/>
    <ds:schemaRef ds:uri="fe8160cf-c721-4d0d-b534-4ec383ad3864"/>
    <ds:schemaRef ds:uri="d752bb60-2dca-4bf9-b05c-5559db42a9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B73EC40-B1B6-494A-93F6-92D200389E7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1.  Budget Guidelines</vt:lpstr>
      <vt:lpstr>2. Summary Budget Template</vt:lpstr>
      <vt:lpstr>3. Detailed Budget Template</vt:lpstr>
      <vt:lpstr>SubRecipient Budget (if apl.)</vt:lpstr>
      <vt:lpstr>MTDC Calculation</vt:lpstr>
      <vt:lpstr>'2. Summary Budget Template'!Print_Area</vt:lpstr>
      <vt:lpstr>'3. Detailed Budget Template'!Print_Area</vt:lpstr>
      <vt:lpstr>'MTDC Calculation'!Print_Area</vt:lpstr>
      <vt:lpstr>'SubRecipient Budget (if apl.)'!Print_Area</vt:lpstr>
      <vt:lpstr>'3. Detailed Budget Template'!Print_Titles</vt:lpstr>
      <vt:lpstr>'SubRecipient Budget (if apl.)'!Print_Titles</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Award Budget Sample</dc:title>
  <dc:subject/>
  <dc:creator>U.S. Department of State</dc:creator>
  <cp:keywords>Bureau of Democracy, Human Rights, and Labor » DRL Programs</cp:keywords>
  <dc:description/>
  <cp:lastModifiedBy>Bailey, Tyra R</cp:lastModifiedBy>
  <cp:revision/>
  <dcterms:created xsi:type="dcterms:W3CDTF">2011-04-25T16:36:39Z</dcterms:created>
  <dcterms:modified xsi:type="dcterms:W3CDTF">2026-07-15T18:54:04Z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0x0101003715128EA192F6468D6A6D3E7818276E</vt:lpwstr>
  </property>
  <property fmtid="{D5CDD505-2E9C-101B-9397-08002B2CF9AE}" pid="3" name="_dlc_DocIdItemGuid">
    <vt:lpwstr>d0e660fb-f804-4949-bde9-f1092b330425</vt:lpwstr>
  </property>
  <property fmtid="{D5CDD505-2E9C-101B-9397-08002B2CF9AE}" pid="4" name="MSIP_Label_1665d9ee-429a-4d5f-97cc-cfb56e044a6e_Enabled">
    <vt:lpwstr>true</vt:lpwstr>
  </property>
  <property fmtid="{D5CDD505-2E9C-101B-9397-08002B2CF9AE}" pid="5" name="MSIP_Label_1665d9ee-429a-4d5f-97cc-cfb56e044a6e_SetDate">
    <vt:lpwstr>2022-05-05T16:44:23Z</vt:lpwstr>
  </property>
  <property fmtid="{D5CDD505-2E9C-101B-9397-08002B2CF9AE}" pid="6" name="MSIP_Label_1665d9ee-429a-4d5f-97cc-cfb56e044a6e_Method">
    <vt:lpwstr>Privileged</vt:lpwstr>
  </property>
  <property fmtid="{D5CDD505-2E9C-101B-9397-08002B2CF9AE}" pid="7" name="MSIP_Label_1665d9ee-429a-4d5f-97cc-cfb56e044a6e_Name">
    <vt:lpwstr>1665d9ee-429a-4d5f-97cc-cfb56e044a6e</vt:lpwstr>
  </property>
  <property fmtid="{D5CDD505-2E9C-101B-9397-08002B2CF9AE}" pid="8" name="MSIP_Label_1665d9ee-429a-4d5f-97cc-cfb56e044a6e_SiteId">
    <vt:lpwstr>66cf5074-5afe-48d1-a691-a12b2121f44b</vt:lpwstr>
  </property>
  <property fmtid="{D5CDD505-2E9C-101B-9397-08002B2CF9AE}" pid="9" name="MSIP_Label_1665d9ee-429a-4d5f-97cc-cfb56e044a6e_ActionId">
    <vt:lpwstr>2052c925-bf44-4154-a455-a8d963c10502</vt:lpwstr>
  </property>
  <property fmtid="{D5CDD505-2E9C-101B-9397-08002B2CF9AE}" pid="10" name="MSIP_Label_1665d9ee-429a-4d5f-97cc-cfb56e044a6e_ContentBits">
    <vt:lpwstr>0</vt:lpwstr>
  </property>
</Properties>
</file>